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drawings/drawing33.xml" ContentType="application/vnd.openxmlformats-officedocument.drawingml.chartshapes+xml"/>
  <Override PartName="/xl/charts/chart33.xml" ContentType="application/vnd.openxmlformats-officedocument.drawingml.chart+xml"/>
  <Override PartName="/xl/drawings/drawing34.xml" ContentType="application/vnd.openxmlformats-officedocument.drawingml.chartshapes+xml"/>
  <Override PartName="/xl/charts/chart34.xml" ContentType="application/vnd.openxmlformats-officedocument.drawingml.chart+xml"/>
  <Override PartName="/xl/drawings/drawing35.xml" ContentType="application/vnd.openxmlformats-officedocument.drawingml.chartshapes+xml"/>
  <Override PartName="/xl/charts/chart35.xml" ContentType="application/vnd.openxmlformats-officedocument.drawingml.chart+xml"/>
  <Override PartName="/xl/drawings/drawing36.xml" ContentType="application/vnd.openxmlformats-officedocument.drawingml.chartshapes+xml"/>
  <Override PartName="/xl/charts/chart36.xml" ContentType="application/vnd.openxmlformats-officedocument.drawingml.chart+xml"/>
  <Override PartName="/xl/drawings/drawing37.xml" ContentType="application/vnd.openxmlformats-officedocument.drawingml.chartshapes+xml"/>
  <Override PartName="/xl/charts/chart37.xml" ContentType="application/vnd.openxmlformats-officedocument.drawingml.chart+xml"/>
  <Override PartName="/xl/drawings/drawing38.xml" ContentType="application/vnd.openxmlformats-officedocument.drawingml.chartshapes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.takaki\hello\mixerexcels\"/>
    </mc:Choice>
  </mc:AlternateContent>
  <xr:revisionPtr revIDLastSave="0" documentId="13_ncr:1_{11D8F6D5-70D5-44A2-97B9-4C2B02B12A0D}" xr6:coauthVersionLast="45" xr6:coauthVersionMax="45" xr10:uidLastSave="{00000000-0000-0000-0000-000000000000}"/>
  <bookViews>
    <workbookView xWindow="3870" yWindow="1500" windowWidth="21600" windowHeight="11385" tabRatio="662" activeTab="1" xr2:uid="{00000000-000D-0000-FFFF-FFFF00000000}"/>
  </bookViews>
  <sheets>
    <sheet name="0832" sheetId="18" r:id="rId1"/>
    <sheet name="Mapping" sheetId="28" r:id="rId2"/>
    <sheet name="CLvsLO" sheetId="19" r:id="rId3"/>
    <sheet name="CLvsLO 2GHz IF" sheetId="27" r:id="rId4"/>
    <sheet name="CL &amp; Data" sheetId="8" r:id="rId5"/>
    <sheet name="Isolations" sheetId="4" r:id="rId6"/>
    <sheet name="IF Response" sheetId="6" r:id="rId7"/>
    <sheet name="IP3" sheetId="7" r:id="rId8"/>
    <sheet name="P1dB CL" sheetId="25" r:id="rId9"/>
    <sheet name="P1dB Pt" sheetId="26" r:id="rId10"/>
    <sheet name="LO Harm-A" sheetId="17" r:id="rId11"/>
    <sheet name="LO Harm-B" sheetId="14" r:id="rId12"/>
    <sheet name="2Rx2L" sheetId="15" r:id="rId13"/>
    <sheet name="5Rx0L" sheetId="20" r:id="rId14"/>
    <sheet name="5Rx5L" sheetId="21" r:id="rId15"/>
    <sheet name="2Ix1L" sheetId="16" r:id="rId16"/>
    <sheet name="5Ix0L" sheetId="22" r:id="rId17"/>
    <sheet name="5Ix5L" sheetId="23" r:id="rId18"/>
  </sheets>
  <definedNames>
    <definedName name="Amp_Diff_2_3" localSheetId="0">'0832'!$G$2:$G$868</definedName>
    <definedName name="Amp_Diff_2_3_2" localSheetId="0">'0832'!$P$2:$P$836</definedName>
    <definedName name="Amp_Diff_2_4" localSheetId="0">'0832'!$H$2:$H$868</definedName>
    <definedName name="Common_RL" localSheetId="0">'0832'!$D$2:$D$868</definedName>
    <definedName name="IL_1_4" localSheetId="0">'0832'!$A$2:$C$868</definedName>
    <definedName name="IL_1_4_2" localSheetId="0">'0832'!$O$2:$O$836</definedName>
    <definedName name="Iso_2_3" localSheetId="0">'0832'!$K$2:$K$868</definedName>
    <definedName name="Iso_2_3_2" localSheetId="0">'0832'!$R$2:$R$836</definedName>
    <definedName name="Iso_2_4" localSheetId="0">'0832'!$L$2:$L$868</definedName>
    <definedName name="Iso_2_4_2" localSheetId="0">'0832'!$S$2:$T$836</definedName>
    <definedName name="MT3H_0113_ConversionLoss_and_Isolation_A__20dBm" localSheetId="4">'CL &amp; Data'!$B$1:$F$629</definedName>
    <definedName name="MT3H_0113_ConversionLoss_and_Isolation_B" localSheetId="4">'CL &amp; Data'!$L$1:$P$629</definedName>
    <definedName name="Output_3_RL" localSheetId="0">'0832'!$E$2:$E$868</definedName>
    <definedName name="Output_4_RL" localSheetId="0">'0832'!$F$2:$F$868</definedName>
    <definedName name="Phase_Diff_2_3" localSheetId="0">'0832'!#REF!</definedName>
    <definedName name="Phase_Diff_2_3_1" localSheetId="0">'0832'!$I$2:$I$868</definedName>
    <definedName name="Phase_Diff_2_3_2" localSheetId="0">'0832'!$Q$2:$Q$836</definedName>
    <definedName name="Phase_Diff_2_4" localSheetId="0">'0832'!$J$2:$J$868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0" i="28" l="1"/>
  <c r="AA34" i="28"/>
  <c r="AA33" i="28"/>
  <c r="AA32" i="28"/>
  <c r="AA31" i="28"/>
  <c r="AA30" i="28"/>
  <c r="Z34" i="28"/>
  <c r="Z33" i="28"/>
  <c r="Z32" i="28"/>
  <c r="Z31" i="28"/>
  <c r="Z30" i="28"/>
  <c r="Y34" i="28"/>
  <c r="Y33" i="28"/>
  <c r="Y32" i="28"/>
  <c r="Y31" i="28"/>
  <c r="Y30" i="28"/>
  <c r="X34" i="28"/>
  <c r="X33" i="28"/>
  <c r="X32" i="28"/>
  <c r="X31" i="28"/>
  <c r="X30" i="28"/>
  <c r="W34" i="28"/>
  <c r="W33" i="28"/>
  <c r="W32" i="28"/>
  <c r="W31" i="28"/>
  <c r="V34" i="28"/>
  <c r="V33" i="28"/>
  <c r="V32" i="28"/>
  <c r="V31" i="28"/>
  <c r="I433" i="8" l="1"/>
  <c r="X205" i="27" l="1"/>
  <c r="W205" i="27"/>
  <c r="V205" i="27"/>
  <c r="U205" i="27"/>
  <c r="T205" i="27"/>
  <c r="S205" i="27"/>
  <c r="R205" i="27"/>
  <c r="Q205" i="27"/>
  <c r="L205" i="27"/>
  <c r="K205" i="27"/>
  <c r="J205" i="27"/>
  <c r="I205" i="27"/>
  <c r="H205" i="27"/>
  <c r="G205" i="27"/>
  <c r="F205" i="27"/>
  <c r="E205" i="27"/>
  <c r="X204" i="27"/>
  <c r="W204" i="27"/>
  <c r="V204" i="27"/>
  <c r="U204" i="27"/>
  <c r="T204" i="27"/>
  <c r="S204" i="27"/>
  <c r="R204" i="27"/>
  <c r="Q204" i="27"/>
  <c r="L204" i="27"/>
  <c r="K204" i="27"/>
  <c r="J204" i="27"/>
  <c r="I204" i="27"/>
  <c r="H204" i="27"/>
  <c r="G204" i="27"/>
  <c r="F204" i="27"/>
  <c r="E204" i="27"/>
  <c r="X203" i="27"/>
  <c r="W203" i="27"/>
  <c r="V203" i="27"/>
  <c r="U203" i="27"/>
  <c r="T203" i="27"/>
  <c r="S203" i="27"/>
  <c r="R203" i="27"/>
  <c r="Q203" i="27"/>
  <c r="L203" i="27"/>
  <c r="K203" i="27"/>
  <c r="J203" i="27"/>
  <c r="I203" i="27"/>
  <c r="H203" i="27"/>
  <c r="G203" i="27"/>
  <c r="F203" i="27"/>
  <c r="E203" i="27"/>
  <c r="X202" i="27"/>
  <c r="W202" i="27"/>
  <c r="V202" i="27"/>
  <c r="U202" i="27"/>
  <c r="T202" i="27"/>
  <c r="S202" i="27"/>
  <c r="R202" i="27"/>
  <c r="Q202" i="27"/>
  <c r="L202" i="27"/>
  <c r="K202" i="27"/>
  <c r="J202" i="27"/>
  <c r="I202" i="27"/>
  <c r="H202" i="27"/>
  <c r="G202" i="27"/>
  <c r="F202" i="27"/>
  <c r="E202" i="27"/>
  <c r="X201" i="27"/>
  <c r="W201" i="27"/>
  <c r="V201" i="27"/>
  <c r="U201" i="27"/>
  <c r="T201" i="27"/>
  <c r="S201" i="27"/>
  <c r="R201" i="27"/>
  <c r="Q201" i="27"/>
  <c r="L201" i="27"/>
  <c r="K201" i="27"/>
  <c r="J201" i="27"/>
  <c r="I201" i="27"/>
  <c r="H201" i="27"/>
  <c r="G201" i="27"/>
  <c r="F201" i="27"/>
  <c r="E201" i="27"/>
  <c r="X200" i="27"/>
  <c r="W200" i="27"/>
  <c r="V200" i="27"/>
  <c r="U200" i="27"/>
  <c r="T200" i="27"/>
  <c r="S200" i="27"/>
  <c r="R200" i="27"/>
  <c r="Q200" i="27"/>
  <c r="L200" i="27"/>
  <c r="K200" i="27"/>
  <c r="J200" i="27"/>
  <c r="I200" i="27"/>
  <c r="H200" i="27"/>
  <c r="G200" i="27"/>
  <c r="F200" i="27"/>
  <c r="E200" i="27"/>
  <c r="X199" i="27"/>
  <c r="W199" i="27"/>
  <c r="V199" i="27"/>
  <c r="U199" i="27"/>
  <c r="T199" i="27"/>
  <c r="S199" i="27"/>
  <c r="R199" i="27"/>
  <c r="Q199" i="27"/>
  <c r="L199" i="27"/>
  <c r="K199" i="27"/>
  <c r="J199" i="27"/>
  <c r="I199" i="27"/>
  <c r="H199" i="27"/>
  <c r="G199" i="27"/>
  <c r="F199" i="27"/>
  <c r="E199" i="27"/>
  <c r="X198" i="27"/>
  <c r="W198" i="27"/>
  <c r="V198" i="27"/>
  <c r="U198" i="27"/>
  <c r="T198" i="27"/>
  <c r="S198" i="27"/>
  <c r="R198" i="27"/>
  <c r="Q198" i="27"/>
  <c r="L198" i="27"/>
  <c r="K198" i="27"/>
  <c r="J198" i="27"/>
  <c r="I198" i="27"/>
  <c r="H198" i="27"/>
  <c r="G198" i="27"/>
  <c r="F198" i="27"/>
  <c r="E198" i="27"/>
  <c r="X197" i="27"/>
  <c r="W197" i="27"/>
  <c r="V197" i="27"/>
  <c r="U197" i="27"/>
  <c r="T197" i="27"/>
  <c r="S197" i="27"/>
  <c r="R197" i="27"/>
  <c r="Q197" i="27"/>
  <c r="L197" i="27"/>
  <c r="K197" i="27"/>
  <c r="J197" i="27"/>
  <c r="I197" i="27"/>
  <c r="H197" i="27"/>
  <c r="G197" i="27"/>
  <c r="F197" i="27"/>
  <c r="E197" i="27"/>
  <c r="X196" i="27"/>
  <c r="W196" i="27"/>
  <c r="V196" i="27"/>
  <c r="U196" i="27"/>
  <c r="T196" i="27"/>
  <c r="S196" i="27"/>
  <c r="R196" i="27"/>
  <c r="Q196" i="27"/>
  <c r="L196" i="27"/>
  <c r="K196" i="27"/>
  <c r="J196" i="27"/>
  <c r="I196" i="27"/>
  <c r="H196" i="27"/>
  <c r="G196" i="27"/>
  <c r="F196" i="27"/>
  <c r="E196" i="27"/>
  <c r="X195" i="27"/>
  <c r="W195" i="27"/>
  <c r="V195" i="27"/>
  <c r="U195" i="27"/>
  <c r="T195" i="27"/>
  <c r="S195" i="27"/>
  <c r="R195" i="27"/>
  <c r="Q195" i="27"/>
  <c r="L195" i="27"/>
  <c r="K195" i="27"/>
  <c r="J195" i="27"/>
  <c r="I195" i="27"/>
  <c r="H195" i="27"/>
  <c r="G195" i="27"/>
  <c r="F195" i="27"/>
  <c r="E195" i="27"/>
  <c r="X194" i="27"/>
  <c r="W194" i="27"/>
  <c r="V194" i="27"/>
  <c r="U194" i="27"/>
  <c r="T194" i="27"/>
  <c r="S194" i="27"/>
  <c r="R194" i="27"/>
  <c r="Q194" i="27"/>
  <c r="L194" i="27"/>
  <c r="K194" i="27"/>
  <c r="J194" i="27"/>
  <c r="I194" i="27"/>
  <c r="H194" i="27"/>
  <c r="G194" i="27"/>
  <c r="F194" i="27"/>
  <c r="E194" i="27"/>
  <c r="X193" i="27"/>
  <c r="W193" i="27"/>
  <c r="V193" i="27"/>
  <c r="U193" i="27"/>
  <c r="T193" i="27"/>
  <c r="S193" i="27"/>
  <c r="R193" i="27"/>
  <c r="Q193" i="27"/>
  <c r="L193" i="27"/>
  <c r="K193" i="27"/>
  <c r="J193" i="27"/>
  <c r="I193" i="27"/>
  <c r="H193" i="27"/>
  <c r="G193" i="27"/>
  <c r="F193" i="27"/>
  <c r="E193" i="27"/>
  <c r="X192" i="27"/>
  <c r="W192" i="27"/>
  <c r="V192" i="27"/>
  <c r="U192" i="27"/>
  <c r="T192" i="27"/>
  <c r="S192" i="27"/>
  <c r="R192" i="27"/>
  <c r="Q192" i="27"/>
  <c r="L192" i="27"/>
  <c r="K192" i="27"/>
  <c r="J192" i="27"/>
  <c r="I192" i="27"/>
  <c r="H192" i="27"/>
  <c r="G192" i="27"/>
  <c r="F192" i="27"/>
  <c r="E192" i="27"/>
  <c r="X191" i="27"/>
  <c r="W191" i="27"/>
  <c r="V191" i="27"/>
  <c r="U191" i="27"/>
  <c r="T191" i="27"/>
  <c r="S191" i="27"/>
  <c r="R191" i="27"/>
  <c r="Q191" i="27"/>
  <c r="L191" i="27"/>
  <c r="K191" i="27"/>
  <c r="J191" i="27"/>
  <c r="I191" i="27"/>
  <c r="H191" i="27"/>
  <c r="G191" i="27"/>
  <c r="F191" i="27"/>
  <c r="E191" i="27"/>
  <c r="X190" i="27"/>
  <c r="W190" i="27"/>
  <c r="V190" i="27"/>
  <c r="U190" i="27"/>
  <c r="T190" i="27"/>
  <c r="S190" i="27"/>
  <c r="R190" i="27"/>
  <c r="Q190" i="27"/>
  <c r="L190" i="27"/>
  <c r="K190" i="27"/>
  <c r="J190" i="27"/>
  <c r="I190" i="27"/>
  <c r="H190" i="27"/>
  <c r="G190" i="27"/>
  <c r="F190" i="27"/>
  <c r="E190" i="27"/>
  <c r="X189" i="27"/>
  <c r="W189" i="27"/>
  <c r="V189" i="27"/>
  <c r="U189" i="27"/>
  <c r="T189" i="27"/>
  <c r="S189" i="27"/>
  <c r="R189" i="27"/>
  <c r="Q189" i="27"/>
  <c r="L189" i="27"/>
  <c r="K189" i="27"/>
  <c r="J189" i="27"/>
  <c r="I189" i="27"/>
  <c r="H189" i="27"/>
  <c r="G189" i="27"/>
  <c r="F189" i="27"/>
  <c r="E189" i="27"/>
  <c r="X188" i="27"/>
  <c r="W188" i="27"/>
  <c r="V188" i="27"/>
  <c r="U188" i="27"/>
  <c r="T188" i="27"/>
  <c r="S188" i="27"/>
  <c r="R188" i="27"/>
  <c r="Q188" i="27"/>
  <c r="L188" i="27"/>
  <c r="K188" i="27"/>
  <c r="J188" i="27"/>
  <c r="I188" i="27"/>
  <c r="H188" i="27"/>
  <c r="G188" i="27"/>
  <c r="F188" i="27"/>
  <c r="E188" i="27"/>
  <c r="X187" i="27"/>
  <c r="W187" i="27"/>
  <c r="V187" i="27"/>
  <c r="U187" i="27"/>
  <c r="T187" i="27"/>
  <c r="S187" i="27"/>
  <c r="R187" i="27"/>
  <c r="Q187" i="27"/>
  <c r="L187" i="27"/>
  <c r="K187" i="27"/>
  <c r="J187" i="27"/>
  <c r="I187" i="27"/>
  <c r="H187" i="27"/>
  <c r="G187" i="27"/>
  <c r="F187" i="27"/>
  <c r="E187" i="27"/>
  <c r="X186" i="27"/>
  <c r="W186" i="27"/>
  <c r="V186" i="27"/>
  <c r="U186" i="27"/>
  <c r="T186" i="27"/>
  <c r="S186" i="27"/>
  <c r="R186" i="27"/>
  <c r="Q186" i="27"/>
  <c r="L186" i="27"/>
  <c r="K186" i="27"/>
  <c r="J186" i="27"/>
  <c r="I186" i="27"/>
  <c r="H186" i="27"/>
  <c r="G186" i="27"/>
  <c r="F186" i="27"/>
  <c r="E186" i="27"/>
  <c r="X185" i="27"/>
  <c r="W185" i="27"/>
  <c r="V185" i="27"/>
  <c r="U185" i="27"/>
  <c r="T185" i="27"/>
  <c r="S185" i="27"/>
  <c r="R185" i="27"/>
  <c r="Q185" i="27"/>
  <c r="L185" i="27"/>
  <c r="K185" i="27"/>
  <c r="J185" i="27"/>
  <c r="I185" i="27"/>
  <c r="H185" i="27"/>
  <c r="G185" i="27"/>
  <c r="F185" i="27"/>
  <c r="E185" i="27"/>
  <c r="X184" i="27"/>
  <c r="W184" i="27"/>
  <c r="V184" i="27"/>
  <c r="U184" i="27"/>
  <c r="T184" i="27"/>
  <c r="S184" i="27"/>
  <c r="R184" i="27"/>
  <c r="Q184" i="27"/>
  <c r="L184" i="27"/>
  <c r="K184" i="27"/>
  <c r="J184" i="27"/>
  <c r="I184" i="27"/>
  <c r="H184" i="27"/>
  <c r="G184" i="27"/>
  <c r="F184" i="27"/>
  <c r="E184" i="27"/>
  <c r="X183" i="27"/>
  <c r="W183" i="27"/>
  <c r="V183" i="27"/>
  <c r="U183" i="27"/>
  <c r="T183" i="27"/>
  <c r="S183" i="27"/>
  <c r="R183" i="27"/>
  <c r="Q183" i="27"/>
  <c r="L183" i="27"/>
  <c r="K183" i="27"/>
  <c r="J183" i="27"/>
  <c r="I183" i="27"/>
  <c r="H183" i="27"/>
  <c r="G183" i="27"/>
  <c r="F183" i="27"/>
  <c r="E183" i="27"/>
  <c r="X182" i="27"/>
  <c r="W182" i="27"/>
  <c r="V182" i="27"/>
  <c r="U182" i="27"/>
  <c r="T182" i="27"/>
  <c r="S182" i="27"/>
  <c r="R182" i="27"/>
  <c r="Q182" i="27"/>
  <c r="L182" i="27"/>
  <c r="K182" i="27"/>
  <c r="J182" i="27"/>
  <c r="I182" i="27"/>
  <c r="H182" i="27"/>
  <c r="G182" i="27"/>
  <c r="F182" i="27"/>
  <c r="E182" i="27"/>
  <c r="X181" i="27"/>
  <c r="W181" i="27"/>
  <c r="V181" i="27"/>
  <c r="U181" i="27"/>
  <c r="T181" i="27"/>
  <c r="S181" i="27"/>
  <c r="R181" i="27"/>
  <c r="Q181" i="27"/>
  <c r="L181" i="27"/>
  <c r="K181" i="27"/>
  <c r="J181" i="27"/>
  <c r="I181" i="27"/>
  <c r="H181" i="27"/>
  <c r="G181" i="27"/>
  <c r="F181" i="27"/>
  <c r="E181" i="27"/>
  <c r="X180" i="27"/>
  <c r="W180" i="27"/>
  <c r="V180" i="27"/>
  <c r="U180" i="27"/>
  <c r="T180" i="27"/>
  <c r="S180" i="27"/>
  <c r="R180" i="27"/>
  <c r="Q180" i="27"/>
  <c r="L180" i="27"/>
  <c r="K180" i="27"/>
  <c r="J180" i="27"/>
  <c r="I180" i="27"/>
  <c r="H180" i="27"/>
  <c r="G180" i="27"/>
  <c r="F180" i="27"/>
  <c r="E180" i="27"/>
  <c r="X179" i="27"/>
  <c r="W179" i="27"/>
  <c r="V179" i="27"/>
  <c r="U179" i="27"/>
  <c r="T179" i="27"/>
  <c r="S179" i="27"/>
  <c r="R179" i="27"/>
  <c r="Q179" i="27"/>
  <c r="L179" i="27"/>
  <c r="K179" i="27"/>
  <c r="J179" i="27"/>
  <c r="I179" i="27"/>
  <c r="H179" i="27"/>
  <c r="G179" i="27"/>
  <c r="F179" i="27"/>
  <c r="E179" i="27"/>
  <c r="X178" i="27"/>
  <c r="W178" i="27"/>
  <c r="V178" i="27"/>
  <c r="U178" i="27"/>
  <c r="T178" i="27"/>
  <c r="S178" i="27"/>
  <c r="R178" i="27"/>
  <c r="Q178" i="27"/>
  <c r="L178" i="27"/>
  <c r="K178" i="27"/>
  <c r="J178" i="27"/>
  <c r="I178" i="27"/>
  <c r="H178" i="27"/>
  <c r="G178" i="27"/>
  <c r="F178" i="27"/>
  <c r="E178" i="27"/>
  <c r="X177" i="27"/>
  <c r="W177" i="27"/>
  <c r="V177" i="27"/>
  <c r="U177" i="27"/>
  <c r="T177" i="27"/>
  <c r="S177" i="27"/>
  <c r="R177" i="27"/>
  <c r="Q177" i="27"/>
  <c r="L177" i="27"/>
  <c r="K177" i="27"/>
  <c r="J177" i="27"/>
  <c r="I177" i="27"/>
  <c r="H177" i="27"/>
  <c r="G177" i="27"/>
  <c r="F177" i="27"/>
  <c r="E177" i="27"/>
  <c r="X176" i="27"/>
  <c r="W176" i="27"/>
  <c r="V176" i="27"/>
  <c r="U176" i="27"/>
  <c r="T176" i="27"/>
  <c r="S176" i="27"/>
  <c r="R176" i="27"/>
  <c r="Q176" i="27"/>
  <c r="L176" i="27"/>
  <c r="K176" i="27"/>
  <c r="J176" i="27"/>
  <c r="I176" i="27"/>
  <c r="H176" i="27"/>
  <c r="G176" i="27"/>
  <c r="F176" i="27"/>
  <c r="E176" i="27"/>
  <c r="X175" i="27"/>
  <c r="W175" i="27"/>
  <c r="V175" i="27"/>
  <c r="U175" i="27"/>
  <c r="T175" i="27"/>
  <c r="S175" i="27"/>
  <c r="R175" i="27"/>
  <c r="Q175" i="27"/>
  <c r="L175" i="27"/>
  <c r="K175" i="27"/>
  <c r="J175" i="27"/>
  <c r="I175" i="27"/>
  <c r="H175" i="27"/>
  <c r="G175" i="27"/>
  <c r="F175" i="27"/>
  <c r="E175" i="27"/>
  <c r="X174" i="27"/>
  <c r="W174" i="27"/>
  <c r="V174" i="27"/>
  <c r="U174" i="27"/>
  <c r="T174" i="27"/>
  <c r="S174" i="27"/>
  <c r="R174" i="27"/>
  <c r="Q174" i="27"/>
  <c r="L174" i="27"/>
  <c r="K174" i="27"/>
  <c r="J174" i="27"/>
  <c r="I174" i="27"/>
  <c r="H174" i="27"/>
  <c r="G174" i="27"/>
  <c r="F174" i="27"/>
  <c r="E174" i="27"/>
  <c r="X173" i="27"/>
  <c r="W173" i="27"/>
  <c r="V173" i="27"/>
  <c r="U173" i="27"/>
  <c r="T173" i="27"/>
  <c r="S173" i="27"/>
  <c r="R173" i="27"/>
  <c r="Q173" i="27"/>
  <c r="L173" i="27"/>
  <c r="K173" i="27"/>
  <c r="J173" i="27"/>
  <c r="I173" i="27"/>
  <c r="H173" i="27"/>
  <c r="G173" i="27"/>
  <c r="F173" i="27"/>
  <c r="E173" i="27"/>
  <c r="X172" i="27"/>
  <c r="W172" i="27"/>
  <c r="V172" i="27"/>
  <c r="U172" i="27"/>
  <c r="T172" i="27"/>
  <c r="S172" i="27"/>
  <c r="R172" i="27"/>
  <c r="Q172" i="27"/>
  <c r="L172" i="27"/>
  <c r="K172" i="27"/>
  <c r="J172" i="27"/>
  <c r="I172" i="27"/>
  <c r="H172" i="27"/>
  <c r="G172" i="27"/>
  <c r="F172" i="27"/>
  <c r="E172" i="27"/>
  <c r="X171" i="27"/>
  <c r="W171" i="27"/>
  <c r="V171" i="27"/>
  <c r="U171" i="27"/>
  <c r="T171" i="27"/>
  <c r="S171" i="27"/>
  <c r="R171" i="27"/>
  <c r="Q171" i="27"/>
  <c r="L171" i="27"/>
  <c r="K171" i="27"/>
  <c r="J171" i="27"/>
  <c r="I171" i="27"/>
  <c r="H171" i="27"/>
  <c r="G171" i="27"/>
  <c r="F171" i="27"/>
  <c r="E171" i="27"/>
  <c r="X170" i="27"/>
  <c r="W170" i="27"/>
  <c r="V170" i="27"/>
  <c r="U170" i="27"/>
  <c r="T170" i="27"/>
  <c r="S170" i="27"/>
  <c r="R170" i="27"/>
  <c r="Q170" i="27"/>
  <c r="L170" i="27"/>
  <c r="K170" i="27"/>
  <c r="J170" i="27"/>
  <c r="I170" i="27"/>
  <c r="H170" i="27"/>
  <c r="G170" i="27"/>
  <c r="F170" i="27"/>
  <c r="E170" i="27"/>
  <c r="X169" i="27"/>
  <c r="W169" i="27"/>
  <c r="V169" i="27"/>
  <c r="U169" i="27"/>
  <c r="T169" i="27"/>
  <c r="S169" i="27"/>
  <c r="R169" i="27"/>
  <c r="Q169" i="27"/>
  <c r="L169" i="27"/>
  <c r="K169" i="27"/>
  <c r="J169" i="27"/>
  <c r="I169" i="27"/>
  <c r="H169" i="27"/>
  <c r="G169" i="27"/>
  <c r="F169" i="27"/>
  <c r="E169" i="27"/>
  <c r="X168" i="27"/>
  <c r="W168" i="27"/>
  <c r="V168" i="27"/>
  <c r="U168" i="27"/>
  <c r="T168" i="27"/>
  <c r="S168" i="27"/>
  <c r="R168" i="27"/>
  <c r="Q168" i="27"/>
  <c r="L168" i="27"/>
  <c r="K168" i="27"/>
  <c r="J168" i="27"/>
  <c r="I168" i="27"/>
  <c r="H168" i="27"/>
  <c r="G168" i="27"/>
  <c r="F168" i="27"/>
  <c r="E168" i="27"/>
  <c r="X167" i="27"/>
  <c r="W167" i="27"/>
  <c r="V167" i="27"/>
  <c r="U167" i="27"/>
  <c r="T167" i="27"/>
  <c r="S167" i="27"/>
  <c r="R167" i="27"/>
  <c r="Q167" i="27"/>
  <c r="L167" i="27"/>
  <c r="K167" i="27"/>
  <c r="J167" i="27"/>
  <c r="I167" i="27"/>
  <c r="H167" i="27"/>
  <c r="G167" i="27"/>
  <c r="F167" i="27"/>
  <c r="E167" i="27"/>
  <c r="X166" i="27"/>
  <c r="W166" i="27"/>
  <c r="V166" i="27"/>
  <c r="U166" i="27"/>
  <c r="T166" i="27"/>
  <c r="S166" i="27"/>
  <c r="R166" i="27"/>
  <c r="Q166" i="27"/>
  <c r="L166" i="27"/>
  <c r="K166" i="27"/>
  <c r="J166" i="27"/>
  <c r="I166" i="27"/>
  <c r="H166" i="27"/>
  <c r="G166" i="27"/>
  <c r="F166" i="27"/>
  <c r="E166" i="27"/>
  <c r="X165" i="27"/>
  <c r="W165" i="27"/>
  <c r="V165" i="27"/>
  <c r="U165" i="27"/>
  <c r="T165" i="27"/>
  <c r="S165" i="27"/>
  <c r="R165" i="27"/>
  <c r="Q165" i="27"/>
  <c r="L165" i="27"/>
  <c r="K165" i="27"/>
  <c r="J165" i="27"/>
  <c r="I165" i="27"/>
  <c r="H165" i="27"/>
  <c r="G165" i="27"/>
  <c r="F165" i="27"/>
  <c r="E165" i="27"/>
  <c r="X164" i="27"/>
  <c r="W164" i="27"/>
  <c r="V164" i="27"/>
  <c r="U164" i="27"/>
  <c r="T164" i="27"/>
  <c r="S164" i="27"/>
  <c r="R164" i="27"/>
  <c r="Q164" i="27"/>
  <c r="L164" i="27"/>
  <c r="K164" i="27"/>
  <c r="J164" i="27"/>
  <c r="I164" i="27"/>
  <c r="H164" i="27"/>
  <c r="G164" i="27"/>
  <c r="F164" i="27"/>
  <c r="E164" i="27"/>
  <c r="X163" i="27"/>
  <c r="W163" i="27"/>
  <c r="V163" i="27"/>
  <c r="U163" i="27"/>
  <c r="T163" i="27"/>
  <c r="S163" i="27"/>
  <c r="R163" i="27"/>
  <c r="Q163" i="27"/>
  <c r="L163" i="27"/>
  <c r="K163" i="27"/>
  <c r="J163" i="27"/>
  <c r="I163" i="27"/>
  <c r="H163" i="27"/>
  <c r="G163" i="27"/>
  <c r="F163" i="27"/>
  <c r="E163" i="27"/>
  <c r="X162" i="27"/>
  <c r="W162" i="27"/>
  <c r="V162" i="27"/>
  <c r="U162" i="27"/>
  <c r="T162" i="27"/>
  <c r="S162" i="27"/>
  <c r="R162" i="27"/>
  <c r="Q162" i="27"/>
  <c r="L162" i="27"/>
  <c r="K162" i="27"/>
  <c r="J162" i="27"/>
  <c r="I162" i="27"/>
  <c r="H162" i="27"/>
  <c r="G162" i="27"/>
  <c r="F162" i="27"/>
  <c r="E162" i="27"/>
  <c r="X161" i="27"/>
  <c r="W161" i="27"/>
  <c r="V161" i="27"/>
  <c r="U161" i="27"/>
  <c r="T161" i="27"/>
  <c r="S161" i="27"/>
  <c r="R161" i="27"/>
  <c r="Q161" i="27"/>
  <c r="L161" i="27"/>
  <c r="K161" i="27"/>
  <c r="J161" i="27"/>
  <c r="I161" i="27"/>
  <c r="H161" i="27"/>
  <c r="G161" i="27"/>
  <c r="F161" i="27"/>
  <c r="E161" i="27"/>
  <c r="X160" i="27"/>
  <c r="W160" i="27"/>
  <c r="V160" i="27"/>
  <c r="U160" i="27"/>
  <c r="T160" i="27"/>
  <c r="S160" i="27"/>
  <c r="R160" i="27"/>
  <c r="Q160" i="27"/>
  <c r="L160" i="27"/>
  <c r="K160" i="27"/>
  <c r="J160" i="27"/>
  <c r="I160" i="27"/>
  <c r="H160" i="27"/>
  <c r="G160" i="27"/>
  <c r="F160" i="27"/>
  <c r="E160" i="27"/>
  <c r="X159" i="27"/>
  <c r="W159" i="27"/>
  <c r="V159" i="27"/>
  <c r="U159" i="27"/>
  <c r="T159" i="27"/>
  <c r="S159" i="27"/>
  <c r="R159" i="27"/>
  <c r="Q159" i="27"/>
  <c r="L159" i="27"/>
  <c r="K159" i="27"/>
  <c r="J159" i="27"/>
  <c r="I159" i="27"/>
  <c r="H159" i="27"/>
  <c r="G159" i="27"/>
  <c r="F159" i="27"/>
  <c r="E159" i="27"/>
  <c r="X158" i="27"/>
  <c r="W158" i="27"/>
  <c r="V158" i="27"/>
  <c r="U158" i="27"/>
  <c r="T158" i="27"/>
  <c r="S158" i="27"/>
  <c r="R158" i="27"/>
  <c r="Q158" i="27"/>
  <c r="L158" i="27"/>
  <c r="K158" i="27"/>
  <c r="J158" i="27"/>
  <c r="I158" i="27"/>
  <c r="H158" i="27"/>
  <c r="G158" i="27"/>
  <c r="F158" i="27"/>
  <c r="E158" i="27"/>
  <c r="X157" i="27"/>
  <c r="W157" i="27"/>
  <c r="V157" i="27"/>
  <c r="U157" i="27"/>
  <c r="T157" i="27"/>
  <c r="S157" i="27"/>
  <c r="R157" i="27"/>
  <c r="Q157" i="27"/>
  <c r="L157" i="27"/>
  <c r="K157" i="27"/>
  <c r="J157" i="27"/>
  <c r="I157" i="27"/>
  <c r="H157" i="27"/>
  <c r="G157" i="27"/>
  <c r="F157" i="27"/>
  <c r="E157" i="27"/>
  <c r="X156" i="27"/>
  <c r="W156" i="27"/>
  <c r="V156" i="27"/>
  <c r="U156" i="27"/>
  <c r="T156" i="27"/>
  <c r="S156" i="27"/>
  <c r="R156" i="27"/>
  <c r="Q156" i="27"/>
  <c r="L156" i="27"/>
  <c r="K156" i="27"/>
  <c r="J156" i="27"/>
  <c r="I156" i="27"/>
  <c r="H156" i="27"/>
  <c r="G156" i="27"/>
  <c r="F156" i="27"/>
  <c r="E156" i="27"/>
  <c r="X155" i="27"/>
  <c r="W155" i="27"/>
  <c r="V155" i="27"/>
  <c r="U155" i="27"/>
  <c r="T155" i="27"/>
  <c r="S155" i="27"/>
  <c r="R155" i="27"/>
  <c r="Q155" i="27"/>
  <c r="L155" i="27"/>
  <c r="K155" i="27"/>
  <c r="J155" i="27"/>
  <c r="I155" i="27"/>
  <c r="H155" i="27"/>
  <c r="G155" i="27"/>
  <c r="F155" i="27"/>
  <c r="E155" i="27"/>
  <c r="X154" i="27"/>
  <c r="W154" i="27"/>
  <c r="V154" i="27"/>
  <c r="U154" i="27"/>
  <c r="T154" i="27"/>
  <c r="S154" i="27"/>
  <c r="R154" i="27"/>
  <c r="Q154" i="27"/>
  <c r="L154" i="27"/>
  <c r="K154" i="27"/>
  <c r="J154" i="27"/>
  <c r="I154" i="27"/>
  <c r="H154" i="27"/>
  <c r="G154" i="27"/>
  <c r="F154" i="27"/>
  <c r="E154" i="27"/>
  <c r="X153" i="27"/>
  <c r="W153" i="27"/>
  <c r="V153" i="27"/>
  <c r="U153" i="27"/>
  <c r="T153" i="27"/>
  <c r="S153" i="27"/>
  <c r="R153" i="27"/>
  <c r="Q153" i="27"/>
  <c r="L153" i="27"/>
  <c r="K153" i="27"/>
  <c r="J153" i="27"/>
  <c r="I153" i="27"/>
  <c r="H153" i="27"/>
  <c r="G153" i="27"/>
  <c r="F153" i="27"/>
  <c r="E153" i="27"/>
  <c r="X152" i="27"/>
  <c r="W152" i="27"/>
  <c r="V152" i="27"/>
  <c r="U152" i="27"/>
  <c r="T152" i="27"/>
  <c r="S152" i="27"/>
  <c r="R152" i="27"/>
  <c r="Q152" i="27"/>
  <c r="L152" i="27"/>
  <c r="K152" i="27"/>
  <c r="J152" i="27"/>
  <c r="I152" i="27"/>
  <c r="H152" i="27"/>
  <c r="G152" i="27"/>
  <c r="F152" i="27"/>
  <c r="E152" i="27"/>
  <c r="X151" i="27"/>
  <c r="W151" i="27"/>
  <c r="V151" i="27"/>
  <c r="U151" i="27"/>
  <c r="T151" i="27"/>
  <c r="S151" i="27"/>
  <c r="R151" i="27"/>
  <c r="Q151" i="27"/>
  <c r="L151" i="27"/>
  <c r="K151" i="27"/>
  <c r="J151" i="27"/>
  <c r="I151" i="27"/>
  <c r="H151" i="27"/>
  <c r="G151" i="27"/>
  <c r="F151" i="27"/>
  <c r="E151" i="27"/>
  <c r="X150" i="27"/>
  <c r="W150" i="27"/>
  <c r="V150" i="27"/>
  <c r="U150" i="27"/>
  <c r="T150" i="27"/>
  <c r="S150" i="27"/>
  <c r="R150" i="27"/>
  <c r="Q150" i="27"/>
  <c r="L150" i="27"/>
  <c r="K150" i="27"/>
  <c r="J150" i="27"/>
  <c r="I150" i="27"/>
  <c r="H150" i="27"/>
  <c r="G150" i="27"/>
  <c r="F150" i="27"/>
  <c r="E150" i="27"/>
  <c r="X149" i="27"/>
  <c r="W149" i="27"/>
  <c r="V149" i="27"/>
  <c r="U149" i="27"/>
  <c r="T149" i="27"/>
  <c r="S149" i="27"/>
  <c r="R149" i="27"/>
  <c r="Q149" i="27"/>
  <c r="L149" i="27"/>
  <c r="K149" i="27"/>
  <c r="J149" i="27"/>
  <c r="I149" i="27"/>
  <c r="H149" i="27"/>
  <c r="G149" i="27"/>
  <c r="F149" i="27"/>
  <c r="E149" i="27"/>
  <c r="X148" i="27"/>
  <c r="W148" i="27"/>
  <c r="V148" i="27"/>
  <c r="U148" i="27"/>
  <c r="T148" i="27"/>
  <c r="S148" i="27"/>
  <c r="R148" i="27"/>
  <c r="Q148" i="27"/>
  <c r="L148" i="27"/>
  <c r="K148" i="27"/>
  <c r="J148" i="27"/>
  <c r="I148" i="27"/>
  <c r="H148" i="27"/>
  <c r="G148" i="27"/>
  <c r="F148" i="27"/>
  <c r="E148" i="27"/>
  <c r="X147" i="27"/>
  <c r="W147" i="27"/>
  <c r="V147" i="27"/>
  <c r="U147" i="27"/>
  <c r="T147" i="27"/>
  <c r="S147" i="27"/>
  <c r="R147" i="27"/>
  <c r="Q147" i="27"/>
  <c r="L147" i="27"/>
  <c r="K147" i="27"/>
  <c r="J147" i="27"/>
  <c r="I147" i="27"/>
  <c r="H147" i="27"/>
  <c r="G147" i="27"/>
  <c r="F147" i="27"/>
  <c r="E147" i="27"/>
  <c r="X146" i="27"/>
  <c r="W146" i="27"/>
  <c r="V146" i="27"/>
  <c r="U146" i="27"/>
  <c r="T146" i="27"/>
  <c r="S146" i="27"/>
  <c r="R146" i="27"/>
  <c r="Q146" i="27"/>
  <c r="L146" i="27"/>
  <c r="K146" i="27"/>
  <c r="J146" i="27"/>
  <c r="I146" i="27"/>
  <c r="H146" i="27"/>
  <c r="G146" i="27"/>
  <c r="F146" i="27"/>
  <c r="E146" i="27"/>
  <c r="X145" i="27"/>
  <c r="W145" i="27"/>
  <c r="V145" i="27"/>
  <c r="U145" i="27"/>
  <c r="T145" i="27"/>
  <c r="S145" i="27"/>
  <c r="R145" i="27"/>
  <c r="Q145" i="27"/>
  <c r="L145" i="27"/>
  <c r="K145" i="27"/>
  <c r="J145" i="27"/>
  <c r="I145" i="27"/>
  <c r="H145" i="27"/>
  <c r="G145" i="27"/>
  <c r="F145" i="27"/>
  <c r="E145" i="27"/>
  <c r="X144" i="27"/>
  <c r="W144" i="27"/>
  <c r="V144" i="27"/>
  <c r="U144" i="27"/>
  <c r="T144" i="27"/>
  <c r="S144" i="27"/>
  <c r="R144" i="27"/>
  <c r="Q144" i="27"/>
  <c r="L144" i="27"/>
  <c r="K144" i="27"/>
  <c r="J144" i="27"/>
  <c r="I144" i="27"/>
  <c r="H144" i="27"/>
  <c r="G144" i="27"/>
  <c r="F144" i="27"/>
  <c r="E144" i="27"/>
  <c r="X143" i="27"/>
  <c r="W143" i="27"/>
  <c r="V143" i="27"/>
  <c r="U143" i="27"/>
  <c r="T143" i="27"/>
  <c r="S143" i="27"/>
  <c r="R143" i="27"/>
  <c r="Q143" i="27"/>
  <c r="L143" i="27"/>
  <c r="K143" i="27"/>
  <c r="J143" i="27"/>
  <c r="I143" i="27"/>
  <c r="H143" i="27"/>
  <c r="G143" i="27"/>
  <c r="F143" i="27"/>
  <c r="E143" i="27"/>
  <c r="X142" i="27"/>
  <c r="W142" i="27"/>
  <c r="V142" i="27"/>
  <c r="U142" i="27"/>
  <c r="T142" i="27"/>
  <c r="S142" i="27"/>
  <c r="R142" i="27"/>
  <c r="Q142" i="27"/>
  <c r="L142" i="27"/>
  <c r="K142" i="27"/>
  <c r="J142" i="27"/>
  <c r="I142" i="27"/>
  <c r="H142" i="27"/>
  <c r="G142" i="27"/>
  <c r="F142" i="27"/>
  <c r="E142" i="27"/>
  <c r="X141" i="27"/>
  <c r="W141" i="27"/>
  <c r="V141" i="27"/>
  <c r="U141" i="27"/>
  <c r="T141" i="27"/>
  <c r="S141" i="27"/>
  <c r="R141" i="27"/>
  <c r="Q141" i="27"/>
  <c r="L141" i="27"/>
  <c r="K141" i="27"/>
  <c r="J141" i="27"/>
  <c r="I141" i="27"/>
  <c r="H141" i="27"/>
  <c r="G141" i="27"/>
  <c r="F141" i="27"/>
  <c r="E141" i="27"/>
  <c r="X140" i="27"/>
  <c r="W140" i="27"/>
  <c r="V140" i="27"/>
  <c r="U140" i="27"/>
  <c r="T140" i="27"/>
  <c r="S140" i="27"/>
  <c r="R140" i="27"/>
  <c r="Q140" i="27"/>
  <c r="L140" i="27"/>
  <c r="K140" i="27"/>
  <c r="J140" i="27"/>
  <c r="I140" i="27"/>
  <c r="H140" i="27"/>
  <c r="G140" i="27"/>
  <c r="F140" i="27"/>
  <c r="E140" i="27"/>
  <c r="X139" i="27"/>
  <c r="W139" i="27"/>
  <c r="V139" i="27"/>
  <c r="U139" i="27"/>
  <c r="T139" i="27"/>
  <c r="S139" i="27"/>
  <c r="R139" i="27"/>
  <c r="Q139" i="27"/>
  <c r="L139" i="27"/>
  <c r="K139" i="27"/>
  <c r="J139" i="27"/>
  <c r="I139" i="27"/>
  <c r="H139" i="27"/>
  <c r="G139" i="27"/>
  <c r="F139" i="27"/>
  <c r="E139" i="27"/>
  <c r="X138" i="27"/>
  <c r="W138" i="27"/>
  <c r="V138" i="27"/>
  <c r="U138" i="27"/>
  <c r="T138" i="27"/>
  <c r="S138" i="27"/>
  <c r="R138" i="27"/>
  <c r="Q138" i="27"/>
  <c r="L138" i="27"/>
  <c r="K138" i="27"/>
  <c r="J138" i="27"/>
  <c r="I138" i="27"/>
  <c r="H138" i="27"/>
  <c r="G138" i="27"/>
  <c r="F138" i="27"/>
  <c r="E138" i="27"/>
  <c r="X137" i="27"/>
  <c r="W137" i="27"/>
  <c r="V137" i="27"/>
  <c r="U137" i="27"/>
  <c r="T137" i="27"/>
  <c r="S137" i="27"/>
  <c r="R137" i="27"/>
  <c r="Q137" i="27"/>
  <c r="L137" i="27"/>
  <c r="K137" i="27"/>
  <c r="J137" i="27"/>
  <c r="I137" i="27"/>
  <c r="H137" i="27"/>
  <c r="G137" i="27"/>
  <c r="F137" i="27"/>
  <c r="E137" i="27"/>
  <c r="X136" i="27"/>
  <c r="W136" i="27"/>
  <c r="V136" i="27"/>
  <c r="U136" i="27"/>
  <c r="T136" i="27"/>
  <c r="S136" i="27"/>
  <c r="R136" i="27"/>
  <c r="Q136" i="27"/>
  <c r="L136" i="27"/>
  <c r="K136" i="27"/>
  <c r="J136" i="27"/>
  <c r="I136" i="27"/>
  <c r="H136" i="27"/>
  <c r="G136" i="27"/>
  <c r="F136" i="27"/>
  <c r="E136" i="27"/>
  <c r="X135" i="27"/>
  <c r="W135" i="27"/>
  <c r="V135" i="27"/>
  <c r="U135" i="27"/>
  <c r="T135" i="27"/>
  <c r="S135" i="27"/>
  <c r="R135" i="27"/>
  <c r="Q135" i="27"/>
  <c r="L135" i="27"/>
  <c r="K135" i="27"/>
  <c r="J135" i="27"/>
  <c r="I135" i="27"/>
  <c r="H135" i="27"/>
  <c r="G135" i="27"/>
  <c r="F135" i="27"/>
  <c r="E135" i="27"/>
  <c r="X134" i="27"/>
  <c r="W134" i="27"/>
  <c r="V134" i="27"/>
  <c r="U134" i="27"/>
  <c r="T134" i="27"/>
  <c r="S134" i="27"/>
  <c r="R134" i="27"/>
  <c r="Q134" i="27"/>
  <c r="L134" i="27"/>
  <c r="K134" i="27"/>
  <c r="J134" i="27"/>
  <c r="I134" i="27"/>
  <c r="H134" i="27"/>
  <c r="G134" i="27"/>
  <c r="F134" i="27"/>
  <c r="E134" i="27"/>
  <c r="X133" i="27"/>
  <c r="W133" i="27"/>
  <c r="V133" i="27"/>
  <c r="U133" i="27"/>
  <c r="T133" i="27"/>
  <c r="S133" i="27"/>
  <c r="R133" i="27"/>
  <c r="Q133" i="27"/>
  <c r="L133" i="27"/>
  <c r="K133" i="27"/>
  <c r="J133" i="27"/>
  <c r="I133" i="27"/>
  <c r="H133" i="27"/>
  <c r="G133" i="27"/>
  <c r="F133" i="27"/>
  <c r="E133" i="27"/>
  <c r="X132" i="27"/>
  <c r="W132" i="27"/>
  <c r="V132" i="27"/>
  <c r="U132" i="27"/>
  <c r="T132" i="27"/>
  <c r="S132" i="27"/>
  <c r="R132" i="27"/>
  <c r="Q132" i="27"/>
  <c r="L132" i="27"/>
  <c r="K132" i="27"/>
  <c r="J132" i="27"/>
  <c r="I132" i="27"/>
  <c r="H132" i="27"/>
  <c r="G132" i="27"/>
  <c r="F132" i="27"/>
  <c r="E132" i="27"/>
  <c r="X131" i="27"/>
  <c r="W131" i="27"/>
  <c r="V131" i="27"/>
  <c r="U131" i="27"/>
  <c r="T131" i="27"/>
  <c r="S131" i="27"/>
  <c r="R131" i="27"/>
  <c r="Q131" i="27"/>
  <c r="L131" i="27"/>
  <c r="K131" i="27"/>
  <c r="J131" i="27"/>
  <c r="I131" i="27"/>
  <c r="H131" i="27"/>
  <c r="G131" i="27"/>
  <c r="F131" i="27"/>
  <c r="E131" i="27"/>
  <c r="X130" i="27"/>
  <c r="W130" i="27"/>
  <c r="V130" i="27"/>
  <c r="U130" i="27"/>
  <c r="T130" i="27"/>
  <c r="S130" i="27"/>
  <c r="R130" i="27"/>
  <c r="Q130" i="27"/>
  <c r="L130" i="27"/>
  <c r="K130" i="27"/>
  <c r="J130" i="27"/>
  <c r="I130" i="27"/>
  <c r="H130" i="27"/>
  <c r="G130" i="27"/>
  <c r="F130" i="27"/>
  <c r="E130" i="27"/>
  <c r="X129" i="27"/>
  <c r="W129" i="27"/>
  <c r="V129" i="27"/>
  <c r="U129" i="27"/>
  <c r="T129" i="27"/>
  <c r="S129" i="27"/>
  <c r="R129" i="27"/>
  <c r="Q129" i="27"/>
  <c r="L129" i="27"/>
  <c r="K129" i="27"/>
  <c r="J129" i="27"/>
  <c r="I129" i="27"/>
  <c r="H129" i="27"/>
  <c r="G129" i="27"/>
  <c r="F129" i="27"/>
  <c r="E129" i="27"/>
  <c r="X128" i="27"/>
  <c r="W128" i="27"/>
  <c r="V128" i="27"/>
  <c r="U128" i="27"/>
  <c r="T128" i="27"/>
  <c r="S128" i="27"/>
  <c r="R128" i="27"/>
  <c r="Q128" i="27"/>
  <c r="L128" i="27"/>
  <c r="K128" i="27"/>
  <c r="J128" i="27"/>
  <c r="I128" i="27"/>
  <c r="H128" i="27"/>
  <c r="G128" i="27"/>
  <c r="F128" i="27"/>
  <c r="E128" i="27"/>
  <c r="X127" i="27"/>
  <c r="W127" i="27"/>
  <c r="V127" i="27"/>
  <c r="U127" i="27"/>
  <c r="T127" i="27"/>
  <c r="S127" i="27"/>
  <c r="R127" i="27"/>
  <c r="Q127" i="27"/>
  <c r="L127" i="27"/>
  <c r="K127" i="27"/>
  <c r="J127" i="27"/>
  <c r="I127" i="27"/>
  <c r="H127" i="27"/>
  <c r="G127" i="27"/>
  <c r="F127" i="27"/>
  <c r="E127" i="27"/>
  <c r="X126" i="27"/>
  <c r="W126" i="27"/>
  <c r="V126" i="27"/>
  <c r="U126" i="27"/>
  <c r="T126" i="27"/>
  <c r="S126" i="27"/>
  <c r="R126" i="27"/>
  <c r="Q126" i="27"/>
  <c r="L126" i="27"/>
  <c r="K126" i="27"/>
  <c r="J126" i="27"/>
  <c r="I126" i="27"/>
  <c r="H126" i="27"/>
  <c r="G126" i="27"/>
  <c r="F126" i="27"/>
  <c r="E126" i="27"/>
  <c r="X125" i="27"/>
  <c r="W125" i="27"/>
  <c r="V125" i="27"/>
  <c r="U125" i="27"/>
  <c r="T125" i="27"/>
  <c r="S125" i="27"/>
  <c r="R125" i="27"/>
  <c r="Q125" i="27"/>
  <c r="L125" i="27"/>
  <c r="K125" i="27"/>
  <c r="J125" i="27"/>
  <c r="I125" i="27"/>
  <c r="H125" i="27"/>
  <c r="G125" i="27"/>
  <c r="F125" i="27"/>
  <c r="E125" i="27"/>
  <c r="X124" i="27"/>
  <c r="W124" i="27"/>
  <c r="V124" i="27"/>
  <c r="U124" i="27"/>
  <c r="T124" i="27"/>
  <c r="S124" i="27"/>
  <c r="R124" i="27"/>
  <c r="Q124" i="27"/>
  <c r="L124" i="27"/>
  <c r="K124" i="27"/>
  <c r="J124" i="27"/>
  <c r="I124" i="27"/>
  <c r="H124" i="27"/>
  <c r="G124" i="27"/>
  <c r="F124" i="27"/>
  <c r="E124" i="27"/>
  <c r="X123" i="27"/>
  <c r="W123" i="27"/>
  <c r="V123" i="27"/>
  <c r="U123" i="27"/>
  <c r="T123" i="27"/>
  <c r="S123" i="27"/>
  <c r="R123" i="27"/>
  <c r="Q123" i="27"/>
  <c r="L123" i="27"/>
  <c r="K123" i="27"/>
  <c r="J123" i="27"/>
  <c r="I123" i="27"/>
  <c r="H123" i="27"/>
  <c r="G123" i="27"/>
  <c r="F123" i="27"/>
  <c r="E123" i="27"/>
  <c r="X122" i="27"/>
  <c r="W122" i="27"/>
  <c r="V122" i="27"/>
  <c r="U122" i="27"/>
  <c r="T122" i="27"/>
  <c r="S122" i="27"/>
  <c r="R122" i="27"/>
  <c r="Q122" i="27"/>
  <c r="L122" i="27"/>
  <c r="K122" i="27"/>
  <c r="J122" i="27"/>
  <c r="I122" i="27"/>
  <c r="H122" i="27"/>
  <c r="G122" i="27"/>
  <c r="F122" i="27"/>
  <c r="E122" i="27"/>
  <c r="X121" i="27"/>
  <c r="W121" i="27"/>
  <c r="V121" i="27"/>
  <c r="U121" i="27"/>
  <c r="T121" i="27"/>
  <c r="S121" i="27"/>
  <c r="R121" i="27"/>
  <c r="Q121" i="27"/>
  <c r="L121" i="27"/>
  <c r="K121" i="27"/>
  <c r="J121" i="27"/>
  <c r="I121" i="27"/>
  <c r="H121" i="27"/>
  <c r="G121" i="27"/>
  <c r="F121" i="27"/>
  <c r="E121" i="27"/>
  <c r="X120" i="27"/>
  <c r="W120" i="27"/>
  <c r="V120" i="27"/>
  <c r="U120" i="27"/>
  <c r="T120" i="27"/>
  <c r="S120" i="27"/>
  <c r="R120" i="27"/>
  <c r="Q120" i="27"/>
  <c r="L120" i="27"/>
  <c r="K120" i="27"/>
  <c r="J120" i="27"/>
  <c r="I120" i="27"/>
  <c r="H120" i="27"/>
  <c r="G120" i="27"/>
  <c r="F120" i="27"/>
  <c r="E120" i="27"/>
  <c r="X119" i="27"/>
  <c r="W119" i="27"/>
  <c r="V119" i="27"/>
  <c r="U119" i="27"/>
  <c r="T119" i="27"/>
  <c r="S119" i="27"/>
  <c r="R119" i="27"/>
  <c r="Q119" i="27"/>
  <c r="L119" i="27"/>
  <c r="K119" i="27"/>
  <c r="J119" i="27"/>
  <c r="I119" i="27"/>
  <c r="H119" i="27"/>
  <c r="G119" i="27"/>
  <c r="F119" i="27"/>
  <c r="E119" i="27"/>
  <c r="X118" i="27"/>
  <c r="W118" i="27"/>
  <c r="V118" i="27"/>
  <c r="U118" i="27"/>
  <c r="T118" i="27"/>
  <c r="S118" i="27"/>
  <c r="R118" i="27"/>
  <c r="Q118" i="27"/>
  <c r="L118" i="27"/>
  <c r="K118" i="27"/>
  <c r="J118" i="27"/>
  <c r="I118" i="27"/>
  <c r="H118" i="27"/>
  <c r="G118" i="27"/>
  <c r="F118" i="27"/>
  <c r="E118" i="27"/>
  <c r="X117" i="27"/>
  <c r="W117" i="27"/>
  <c r="V117" i="27"/>
  <c r="U117" i="27"/>
  <c r="T117" i="27"/>
  <c r="S117" i="27"/>
  <c r="R117" i="27"/>
  <c r="Q117" i="27"/>
  <c r="L117" i="27"/>
  <c r="K117" i="27"/>
  <c r="J117" i="27"/>
  <c r="I117" i="27"/>
  <c r="H117" i="27"/>
  <c r="G117" i="27"/>
  <c r="F117" i="27"/>
  <c r="E117" i="27"/>
  <c r="X116" i="27"/>
  <c r="W116" i="27"/>
  <c r="V116" i="27"/>
  <c r="U116" i="27"/>
  <c r="T116" i="27"/>
  <c r="S116" i="27"/>
  <c r="R116" i="27"/>
  <c r="Q116" i="27"/>
  <c r="L116" i="27"/>
  <c r="K116" i="27"/>
  <c r="J116" i="27"/>
  <c r="I116" i="27"/>
  <c r="H116" i="27"/>
  <c r="G116" i="27"/>
  <c r="F116" i="27"/>
  <c r="E116" i="27"/>
  <c r="X115" i="27"/>
  <c r="W115" i="27"/>
  <c r="V115" i="27"/>
  <c r="U115" i="27"/>
  <c r="T115" i="27"/>
  <c r="S115" i="27"/>
  <c r="R115" i="27"/>
  <c r="Q115" i="27"/>
  <c r="L115" i="27"/>
  <c r="K115" i="27"/>
  <c r="J115" i="27"/>
  <c r="I115" i="27"/>
  <c r="H115" i="27"/>
  <c r="G115" i="27"/>
  <c r="F115" i="27"/>
  <c r="E115" i="27"/>
  <c r="X114" i="27"/>
  <c r="W114" i="27"/>
  <c r="V114" i="27"/>
  <c r="U114" i="27"/>
  <c r="T114" i="27"/>
  <c r="S114" i="27"/>
  <c r="R114" i="27"/>
  <c r="Q114" i="27"/>
  <c r="L114" i="27"/>
  <c r="K114" i="27"/>
  <c r="J114" i="27"/>
  <c r="I114" i="27"/>
  <c r="H114" i="27"/>
  <c r="G114" i="27"/>
  <c r="F114" i="27"/>
  <c r="E114" i="27"/>
  <c r="X113" i="27"/>
  <c r="W113" i="27"/>
  <c r="V113" i="27"/>
  <c r="U113" i="27"/>
  <c r="T113" i="27"/>
  <c r="S113" i="27"/>
  <c r="R113" i="27"/>
  <c r="Q113" i="27"/>
  <c r="L113" i="27"/>
  <c r="K113" i="27"/>
  <c r="J113" i="27"/>
  <c r="I113" i="27"/>
  <c r="H113" i="27"/>
  <c r="G113" i="27"/>
  <c r="F113" i="27"/>
  <c r="E113" i="27"/>
  <c r="X112" i="27"/>
  <c r="W112" i="27"/>
  <c r="V112" i="27"/>
  <c r="U112" i="27"/>
  <c r="T112" i="27"/>
  <c r="S112" i="27"/>
  <c r="R112" i="27"/>
  <c r="Q112" i="27"/>
  <c r="L112" i="27"/>
  <c r="K112" i="27"/>
  <c r="J112" i="27"/>
  <c r="I112" i="27"/>
  <c r="H112" i="27"/>
  <c r="G112" i="27"/>
  <c r="F112" i="27"/>
  <c r="E112" i="27"/>
  <c r="X111" i="27"/>
  <c r="W111" i="27"/>
  <c r="V111" i="27"/>
  <c r="U111" i="27"/>
  <c r="T111" i="27"/>
  <c r="S111" i="27"/>
  <c r="R111" i="27"/>
  <c r="Q111" i="27"/>
  <c r="L111" i="27"/>
  <c r="K111" i="27"/>
  <c r="J111" i="27"/>
  <c r="I111" i="27"/>
  <c r="H111" i="27"/>
  <c r="G111" i="27"/>
  <c r="F111" i="27"/>
  <c r="E111" i="27"/>
  <c r="X110" i="27"/>
  <c r="W110" i="27"/>
  <c r="V110" i="27"/>
  <c r="U110" i="27"/>
  <c r="T110" i="27"/>
  <c r="S110" i="27"/>
  <c r="R110" i="27"/>
  <c r="Q110" i="27"/>
  <c r="L110" i="27"/>
  <c r="K110" i="27"/>
  <c r="J110" i="27"/>
  <c r="I110" i="27"/>
  <c r="H110" i="27"/>
  <c r="G110" i="27"/>
  <c r="F110" i="27"/>
  <c r="E110" i="27"/>
  <c r="X109" i="27"/>
  <c r="W109" i="27"/>
  <c r="V109" i="27"/>
  <c r="U109" i="27"/>
  <c r="T109" i="27"/>
  <c r="S109" i="27"/>
  <c r="R109" i="27"/>
  <c r="Q109" i="27"/>
  <c r="L109" i="27"/>
  <c r="K109" i="27"/>
  <c r="J109" i="27"/>
  <c r="I109" i="27"/>
  <c r="H109" i="27"/>
  <c r="G109" i="27"/>
  <c r="F109" i="27"/>
  <c r="E109" i="27"/>
  <c r="X108" i="27"/>
  <c r="W108" i="27"/>
  <c r="V108" i="27"/>
  <c r="U108" i="27"/>
  <c r="T108" i="27"/>
  <c r="S108" i="27"/>
  <c r="R108" i="27"/>
  <c r="Q108" i="27"/>
  <c r="L108" i="27"/>
  <c r="K108" i="27"/>
  <c r="J108" i="27"/>
  <c r="I108" i="27"/>
  <c r="H108" i="27"/>
  <c r="G108" i="27"/>
  <c r="F108" i="27"/>
  <c r="E108" i="27"/>
  <c r="X107" i="27"/>
  <c r="W107" i="27"/>
  <c r="V107" i="27"/>
  <c r="U107" i="27"/>
  <c r="T107" i="27"/>
  <c r="S107" i="27"/>
  <c r="R107" i="27"/>
  <c r="Q107" i="27"/>
  <c r="L107" i="27"/>
  <c r="K107" i="27"/>
  <c r="J107" i="27"/>
  <c r="I107" i="27"/>
  <c r="H107" i="27"/>
  <c r="G107" i="27"/>
  <c r="F107" i="27"/>
  <c r="E107" i="27"/>
  <c r="X106" i="27"/>
  <c r="W106" i="27"/>
  <c r="V106" i="27"/>
  <c r="U106" i="27"/>
  <c r="T106" i="27"/>
  <c r="S106" i="27"/>
  <c r="R106" i="27"/>
  <c r="Q106" i="27"/>
  <c r="L106" i="27"/>
  <c r="K106" i="27"/>
  <c r="J106" i="27"/>
  <c r="I106" i="27"/>
  <c r="H106" i="27"/>
  <c r="G106" i="27"/>
  <c r="F106" i="27"/>
  <c r="E106" i="27"/>
  <c r="X105" i="27"/>
  <c r="W105" i="27"/>
  <c r="V105" i="27"/>
  <c r="U105" i="27"/>
  <c r="T105" i="27"/>
  <c r="S105" i="27"/>
  <c r="R105" i="27"/>
  <c r="Q105" i="27"/>
  <c r="L105" i="27"/>
  <c r="K105" i="27"/>
  <c r="J105" i="27"/>
  <c r="I105" i="27"/>
  <c r="H105" i="27"/>
  <c r="G105" i="27"/>
  <c r="F105" i="27"/>
  <c r="E105" i="27"/>
  <c r="X104" i="27"/>
  <c r="W104" i="27"/>
  <c r="V104" i="27"/>
  <c r="U104" i="27"/>
  <c r="T104" i="27"/>
  <c r="S104" i="27"/>
  <c r="R104" i="27"/>
  <c r="Q104" i="27"/>
  <c r="L104" i="27"/>
  <c r="K104" i="27"/>
  <c r="J104" i="27"/>
  <c r="I104" i="27"/>
  <c r="H104" i="27"/>
  <c r="G104" i="27"/>
  <c r="F104" i="27"/>
  <c r="E104" i="27"/>
  <c r="X103" i="27"/>
  <c r="W103" i="27"/>
  <c r="V103" i="27"/>
  <c r="U103" i="27"/>
  <c r="T103" i="27"/>
  <c r="S103" i="27"/>
  <c r="R103" i="27"/>
  <c r="Q103" i="27"/>
  <c r="L103" i="27"/>
  <c r="K103" i="27"/>
  <c r="J103" i="27"/>
  <c r="I103" i="27"/>
  <c r="H103" i="27"/>
  <c r="G103" i="27"/>
  <c r="F103" i="27"/>
  <c r="E103" i="27"/>
  <c r="X102" i="27"/>
  <c r="W102" i="27"/>
  <c r="V102" i="27"/>
  <c r="U102" i="27"/>
  <c r="T102" i="27"/>
  <c r="S102" i="27"/>
  <c r="R102" i="27"/>
  <c r="Q102" i="27"/>
  <c r="L102" i="27"/>
  <c r="K102" i="27"/>
  <c r="J102" i="27"/>
  <c r="I102" i="27"/>
  <c r="H102" i="27"/>
  <c r="G102" i="27"/>
  <c r="F102" i="27"/>
  <c r="E102" i="27"/>
  <c r="X101" i="27"/>
  <c r="W101" i="27"/>
  <c r="V101" i="27"/>
  <c r="U101" i="27"/>
  <c r="T101" i="27"/>
  <c r="S101" i="27"/>
  <c r="R101" i="27"/>
  <c r="Q101" i="27"/>
  <c r="L101" i="27"/>
  <c r="K101" i="27"/>
  <c r="J101" i="27"/>
  <c r="I101" i="27"/>
  <c r="H101" i="27"/>
  <c r="G101" i="27"/>
  <c r="F101" i="27"/>
  <c r="E101" i="27"/>
  <c r="X100" i="27"/>
  <c r="W100" i="27"/>
  <c r="V100" i="27"/>
  <c r="U100" i="27"/>
  <c r="T100" i="27"/>
  <c r="S100" i="27"/>
  <c r="R100" i="27"/>
  <c r="Q100" i="27"/>
  <c r="L100" i="27"/>
  <c r="K100" i="27"/>
  <c r="J100" i="27"/>
  <c r="I100" i="27"/>
  <c r="H100" i="27"/>
  <c r="G100" i="27"/>
  <c r="F100" i="27"/>
  <c r="E100" i="27"/>
  <c r="X99" i="27"/>
  <c r="W99" i="27"/>
  <c r="V99" i="27"/>
  <c r="U99" i="27"/>
  <c r="T99" i="27"/>
  <c r="S99" i="27"/>
  <c r="R99" i="27"/>
  <c r="Q99" i="27"/>
  <c r="L99" i="27"/>
  <c r="K99" i="27"/>
  <c r="J99" i="27"/>
  <c r="I99" i="27"/>
  <c r="H99" i="27"/>
  <c r="G99" i="27"/>
  <c r="F99" i="27"/>
  <c r="E99" i="27"/>
  <c r="X98" i="27"/>
  <c r="W98" i="27"/>
  <c r="V98" i="27"/>
  <c r="U98" i="27"/>
  <c r="T98" i="27"/>
  <c r="S98" i="27"/>
  <c r="R98" i="27"/>
  <c r="Q98" i="27"/>
  <c r="L98" i="27"/>
  <c r="K98" i="27"/>
  <c r="J98" i="27"/>
  <c r="I98" i="27"/>
  <c r="H98" i="27"/>
  <c r="G98" i="27"/>
  <c r="F98" i="27"/>
  <c r="E98" i="27"/>
  <c r="X97" i="27"/>
  <c r="W97" i="27"/>
  <c r="V97" i="27"/>
  <c r="U97" i="27"/>
  <c r="T97" i="27"/>
  <c r="S97" i="27"/>
  <c r="R97" i="27"/>
  <c r="Q97" i="27"/>
  <c r="L97" i="27"/>
  <c r="K97" i="27"/>
  <c r="J97" i="27"/>
  <c r="I97" i="27"/>
  <c r="H97" i="27"/>
  <c r="G97" i="27"/>
  <c r="F97" i="27"/>
  <c r="E97" i="27"/>
  <c r="X96" i="27"/>
  <c r="W96" i="27"/>
  <c r="V96" i="27"/>
  <c r="U96" i="27"/>
  <c r="T96" i="27"/>
  <c r="S96" i="27"/>
  <c r="R96" i="27"/>
  <c r="Q96" i="27"/>
  <c r="L96" i="27"/>
  <c r="K96" i="27"/>
  <c r="J96" i="27"/>
  <c r="I96" i="27"/>
  <c r="H96" i="27"/>
  <c r="G96" i="27"/>
  <c r="F96" i="27"/>
  <c r="E96" i="27"/>
  <c r="X95" i="27"/>
  <c r="W95" i="27"/>
  <c r="V95" i="27"/>
  <c r="U95" i="27"/>
  <c r="T95" i="27"/>
  <c r="S95" i="27"/>
  <c r="R95" i="27"/>
  <c r="Q95" i="27"/>
  <c r="L95" i="27"/>
  <c r="K95" i="27"/>
  <c r="J95" i="27"/>
  <c r="I95" i="27"/>
  <c r="H95" i="27"/>
  <c r="G95" i="27"/>
  <c r="F95" i="27"/>
  <c r="E95" i="27"/>
  <c r="X94" i="27"/>
  <c r="W94" i="27"/>
  <c r="V94" i="27"/>
  <c r="U94" i="27"/>
  <c r="T94" i="27"/>
  <c r="S94" i="27"/>
  <c r="R94" i="27"/>
  <c r="Q94" i="27"/>
  <c r="L94" i="27"/>
  <c r="K94" i="27"/>
  <c r="J94" i="27"/>
  <c r="I94" i="27"/>
  <c r="H94" i="27"/>
  <c r="G94" i="27"/>
  <c r="F94" i="27"/>
  <c r="E94" i="27"/>
  <c r="X93" i="27"/>
  <c r="W93" i="27"/>
  <c r="V93" i="27"/>
  <c r="U93" i="27"/>
  <c r="T93" i="27"/>
  <c r="S93" i="27"/>
  <c r="R93" i="27"/>
  <c r="Q93" i="27"/>
  <c r="L93" i="27"/>
  <c r="K93" i="27"/>
  <c r="J93" i="27"/>
  <c r="I93" i="27"/>
  <c r="H93" i="27"/>
  <c r="G93" i="27"/>
  <c r="F93" i="27"/>
  <c r="E93" i="27"/>
  <c r="X92" i="27"/>
  <c r="W92" i="27"/>
  <c r="V92" i="27"/>
  <c r="U92" i="27"/>
  <c r="T92" i="27"/>
  <c r="S92" i="27"/>
  <c r="R92" i="27"/>
  <c r="Q92" i="27"/>
  <c r="L92" i="27"/>
  <c r="K92" i="27"/>
  <c r="J92" i="27"/>
  <c r="I92" i="27"/>
  <c r="H92" i="27"/>
  <c r="G92" i="27"/>
  <c r="F92" i="27"/>
  <c r="E92" i="27"/>
  <c r="X91" i="27"/>
  <c r="W91" i="27"/>
  <c r="V91" i="27"/>
  <c r="U91" i="27"/>
  <c r="T91" i="27"/>
  <c r="S91" i="27"/>
  <c r="R91" i="27"/>
  <c r="Q91" i="27"/>
  <c r="L91" i="27"/>
  <c r="K91" i="27"/>
  <c r="J91" i="27"/>
  <c r="I91" i="27"/>
  <c r="H91" i="27"/>
  <c r="G91" i="27"/>
  <c r="F91" i="27"/>
  <c r="E91" i="27"/>
  <c r="X90" i="27"/>
  <c r="W90" i="27"/>
  <c r="V90" i="27"/>
  <c r="U90" i="27"/>
  <c r="T90" i="27"/>
  <c r="S90" i="27"/>
  <c r="R90" i="27"/>
  <c r="Q90" i="27"/>
  <c r="L90" i="27"/>
  <c r="K90" i="27"/>
  <c r="J90" i="27"/>
  <c r="I90" i="27"/>
  <c r="H90" i="27"/>
  <c r="G90" i="27"/>
  <c r="F90" i="27"/>
  <c r="E90" i="27"/>
  <c r="X89" i="27"/>
  <c r="W89" i="27"/>
  <c r="V89" i="27"/>
  <c r="U89" i="27"/>
  <c r="T89" i="27"/>
  <c r="S89" i="27"/>
  <c r="R89" i="27"/>
  <c r="Q89" i="27"/>
  <c r="L89" i="27"/>
  <c r="K89" i="27"/>
  <c r="J89" i="27"/>
  <c r="I89" i="27"/>
  <c r="H89" i="27"/>
  <c r="G89" i="27"/>
  <c r="F89" i="27"/>
  <c r="E89" i="27"/>
  <c r="X88" i="27"/>
  <c r="W88" i="27"/>
  <c r="V88" i="27"/>
  <c r="U88" i="27"/>
  <c r="T88" i="27"/>
  <c r="S88" i="27"/>
  <c r="R88" i="27"/>
  <c r="Q88" i="27"/>
  <c r="L88" i="27"/>
  <c r="K88" i="27"/>
  <c r="J88" i="27"/>
  <c r="I88" i="27"/>
  <c r="H88" i="27"/>
  <c r="G88" i="27"/>
  <c r="F88" i="27"/>
  <c r="E88" i="27"/>
  <c r="X87" i="27"/>
  <c r="W87" i="27"/>
  <c r="V87" i="27"/>
  <c r="U87" i="27"/>
  <c r="T87" i="27"/>
  <c r="S87" i="27"/>
  <c r="R87" i="27"/>
  <c r="Q87" i="27"/>
  <c r="L87" i="27"/>
  <c r="K87" i="27"/>
  <c r="J87" i="27"/>
  <c r="I87" i="27"/>
  <c r="H87" i="27"/>
  <c r="G87" i="27"/>
  <c r="F87" i="27"/>
  <c r="E87" i="27"/>
  <c r="X86" i="27"/>
  <c r="W86" i="27"/>
  <c r="V86" i="27"/>
  <c r="U86" i="27"/>
  <c r="T86" i="27"/>
  <c r="S86" i="27"/>
  <c r="R86" i="27"/>
  <c r="Q86" i="27"/>
  <c r="L86" i="27"/>
  <c r="K86" i="27"/>
  <c r="J86" i="27"/>
  <c r="I86" i="27"/>
  <c r="H86" i="27"/>
  <c r="G86" i="27"/>
  <c r="F86" i="27"/>
  <c r="E86" i="27"/>
  <c r="X85" i="27"/>
  <c r="W85" i="27"/>
  <c r="V85" i="27"/>
  <c r="U85" i="27"/>
  <c r="T85" i="27"/>
  <c r="S85" i="27"/>
  <c r="R85" i="27"/>
  <c r="Q85" i="27"/>
  <c r="L85" i="27"/>
  <c r="K85" i="27"/>
  <c r="J85" i="27"/>
  <c r="I85" i="27"/>
  <c r="H85" i="27"/>
  <c r="G85" i="27"/>
  <c r="F85" i="27"/>
  <c r="E85" i="27"/>
  <c r="X84" i="27"/>
  <c r="W84" i="27"/>
  <c r="V84" i="27"/>
  <c r="U84" i="27"/>
  <c r="T84" i="27"/>
  <c r="S84" i="27"/>
  <c r="R84" i="27"/>
  <c r="Q84" i="27"/>
  <c r="L84" i="27"/>
  <c r="K84" i="27"/>
  <c r="J84" i="27"/>
  <c r="I84" i="27"/>
  <c r="H84" i="27"/>
  <c r="G84" i="27"/>
  <c r="F84" i="27"/>
  <c r="E84" i="27"/>
  <c r="X83" i="27"/>
  <c r="W83" i="27"/>
  <c r="V83" i="27"/>
  <c r="U83" i="27"/>
  <c r="T83" i="27"/>
  <c r="S83" i="27"/>
  <c r="R83" i="27"/>
  <c r="Q83" i="27"/>
  <c r="L83" i="27"/>
  <c r="K83" i="27"/>
  <c r="J83" i="27"/>
  <c r="I83" i="27"/>
  <c r="H83" i="27"/>
  <c r="G83" i="27"/>
  <c r="F83" i="27"/>
  <c r="E83" i="27"/>
  <c r="X82" i="27"/>
  <c r="W82" i="27"/>
  <c r="V82" i="27"/>
  <c r="U82" i="27"/>
  <c r="T82" i="27"/>
  <c r="S82" i="27"/>
  <c r="R82" i="27"/>
  <c r="Q82" i="27"/>
  <c r="L82" i="27"/>
  <c r="K82" i="27"/>
  <c r="J82" i="27"/>
  <c r="I82" i="27"/>
  <c r="H82" i="27"/>
  <c r="G82" i="27"/>
  <c r="F82" i="27"/>
  <c r="E82" i="27"/>
  <c r="X81" i="27"/>
  <c r="W81" i="27"/>
  <c r="V81" i="27"/>
  <c r="U81" i="27"/>
  <c r="T81" i="27"/>
  <c r="S81" i="27"/>
  <c r="R81" i="27"/>
  <c r="Q81" i="27"/>
  <c r="L81" i="27"/>
  <c r="K81" i="27"/>
  <c r="J81" i="27"/>
  <c r="I81" i="27"/>
  <c r="H81" i="27"/>
  <c r="G81" i="27"/>
  <c r="F81" i="27"/>
  <c r="E81" i="27"/>
  <c r="X80" i="27"/>
  <c r="W80" i="27"/>
  <c r="V80" i="27"/>
  <c r="U80" i="27"/>
  <c r="T80" i="27"/>
  <c r="S80" i="27"/>
  <c r="R80" i="27"/>
  <c r="Q80" i="27"/>
  <c r="L80" i="27"/>
  <c r="K80" i="27"/>
  <c r="J80" i="27"/>
  <c r="I80" i="27"/>
  <c r="H80" i="27"/>
  <c r="G80" i="27"/>
  <c r="F80" i="27"/>
  <c r="E80" i="27"/>
  <c r="X79" i="27"/>
  <c r="W79" i="27"/>
  <c r="V79" i="27"/>
  <c r="U79" i="27"/>
  <c r="T79" i="27"/>
  <c r="S79" i="27"/>
  <c r="R79" i="27"/>
  <c r="Q79" i="27"/>
  <c r="L79" i="27"/>
  <c r="K79" i="27"/>
  <c r="J79" i="27"/>
  <c r="I79" i="27"/>
  <c r="H79" i="27"/>
  <c r="G79" i="27"/>
  <c r="F79" i="27"/>
  <c r="E79" i="27"/>
  <c r="X78" i="27"/>
  <c r="W78" i="27"/>
  <c r="V78" i="27"/>
  <c r="U78" i="27"/>
  <c r="T78" i="27"/>
  <c r="S78" i="27"/>
  <c r="R78" i="27"/>
  <c r="Q78" i="27"/>
  <c r="L78" i="27"/>
  <c r="K78" i="27"/>
  <c r="J78" i="27"/>
  <c r="I78" i="27"/>
  <c r="H78" i="27"/>
  <c r="G78" i="27"/>
  <c r="F78" i="27"/>
  <c r="E78" i="27"/>
  <c r="X77" i="27"/>
  <c r="W77" i="27"/>
  <c r="V77" i="27"/>
  <c r="U77" i="27"/>
  <c r="T77" i="27"/>
  <c r="S77" i="27"/>
  <c r="R77" i="27"/>
  <c r="Q77" i="27"/>
  <c r="L77" i="27"/>
  <c r="K77" i="27"/>
  <c r="J77" i="27"/>
  <c r="I77" i="27"/>
  <c r="H77" i="27"/>
  <c r="G77" i="27"/>
  <c r="F77" i="27"/>
  <c r="E77" i="27"/>
  <c r="X76" i="27"/>
  <c r="W76" i="27"/>
  <c r="V76" i="27"/>
  <c r="U76" i="27"/>
  <c r="T76" i="27"/>
  <c r="S76" i="27"/>
  <c r="R76" i="27"/>
  <c r="Q76" i="27"/>
  <c r="L76" i="27"/>
  <c r="K76" i="27"/>
  <c r="J76" i="27"/>
  <c r="I76" i="27"/>
  <c r="H76" i="27"/>
  <c r="G76" i="27"/>
  <c r="F76" i="27"/>
  <c r="E76" i="27"/>
  <c r="X75" i="27"/>
  <c r="W75" i="27"/>
  <c r="V75" i="27"/>
  <c r="U75" i="27"/>
  <c r="T75" i="27"/>
  <c r="S75" i="27"/>
  <c r="R75" i="27"/>
  <c r="Q75" i="27"/>
  <c r="L75" i="27"/>
  <c r="K75" i="27"/>
  <c r="J75" i="27"/>
  <c r="I75" i="27"/>
  <c r="H75" i="27"/>
  <c r="G75" i="27"/>
  <c r="F75" i="27"/>
  <c r="E75" i="27"/>
  <c r="X74" i="27"/>
  <c r="W74" i="27"/>
  <c r="V74" i="27"/>
  <c r="U74" i="27"/>
  <c r="T74" i="27"/>
  <c r="S74" i="27"/>
  <c r="R74" i="27"/>
  <c r="Q74" i="27"/>
  <c r="L74" i="27"/>
  <c r="K74" i="27"/>
  <c r="J74" i="27"/>
  <c r="I74" i="27"/>
  <c r="H74" i="27"/>
  <c r="G74" i="27"/>
  <c r="F74" i="27"/>
  <c r="E74" i="27"/>
  <c r="X73" i="27"/>
  <c r="W73" i="27"/>
  <c r="V73" i="27"/>
  <c r="U73" i="27"/>
  <c r="T73" i="27"/>
  <c r="S73" i="27"/>
  <c r="R73" i="27"/>
  <c r="Q73" i="27"/>
  <c r="L73" i="27"/>
  <c r="K73" i="27"/>
  <c r="J73" i="27"/>
  <c r="I73" i="27"/>
  <c r="H73" i="27"/>
  <c r="G73" i="27"/>
  <c r="F73" i="27"/>
  <c r="E73" i="27"/>
  <c r="X72" i="27"/>
  <c r="W72" i="27"/>
  <c r="V72" i="27"/>
  <c r="U72" i="27"/>
  <c r="T72" i="27"/>
  <c r="S72" i="27"/>
  <c r="R72" i="27"/>
  <c r="Q72" i="27"/>
  <c r="L72" i="27"/>
  <c r="K72" i="27"/>
  <c r="J72" i="27"/>
  <c r="I72" i="27"/>
  <c r="H72" i="27"/>
  <c r="G72" i="27"/>
  <c r="F72" i="27"/>
  <c r="E72" i="27"/>
  <c r="X71" i="27"/>
  <c r="W71" i="27"/>
  <c r="V71" i="27"/>
  <c r="U71" i="27"/>
  <c r="T71" i="27"/>
  <c r="S71" i="27"/>
  <c r="R71" i="27"/>
  <c r="Q71" i="27"/>
  <c r="L71" i="27"/>
  <c r="K71" i="27"/>
  <c r="J71" i="27"/>
  <c r="I71" i="27"/>
  <c r="H71" i="27"/>
  <c r="G71" i="27"/>
  <c r="F71" i="27"/>
  <c r="E71" i="27"/>
  <c r="X70" i="27"/>
  <c r="W70" i="27"/>
  <c r="V70" i="27"/>
  <c r="U70" i="27"/>
  <c r="T70" i="27"/>
  <c r="S70" i="27"/>
  <c r="R70" i="27"/>
  <c r="Q70" i="27"/>
  <c r="L70" i="27"/>
  <c r="K70" i="27"/>
  <c r="J70" i="27"/>
  <c r="I70" i="27"/>
  <c r="H70" i="27"/>
  <c r="G70" i="27"/>
  <c r="F70" i="27"/>
  <c r="E70" i="27"/>
  <c r="X69" i="27"/>
  <c r="W69" i="27"/>
  <c r="V69" i="27"/>
  <c r="U69" i="27"/>
  <c r="T69" i="27"/>
  <c r="S69" i="27"/>
  <c r="R69" i="27"/>
  <c r="Q69" i="27"/>
  <c r="L69" i="27"/>
  <c r="K69" i="27"/>
  <c r="J69" i="27"/>
  <c r="I69" i="27"/>
  <c r="H69" i="27"/>
  <c r="G69" i="27"/>
  <c r="F69" i="27"/>
  <c r="E69" i="27"/>
  <c r="X68" i="27"/>
  <c r="W68" i="27"/>
  <c r="V68" i="27"/>
  <c r="U68" i="27"/>
  <c r="T68" i="27"/>
  <c r="S68" i="27"/>
  <c r="R68" i="27"/>
  <c r="Q68" i="27"/>
  <c r="L68" i="27"/>
  <c r="K68" i="27"/>
  <c r="J68" i="27"/>
  <c r="I68" i="27"/>
  <c r="H68" i="27"/>
  <c r="G68" i="27"/>
  <c r="F68" i="27"/>
  <c r="E68" i="27"/>
  <c r="X67" i="27"/>
  <c r="W67" i="27"/>
  <c r="V67" i="27"/>
  <c r="U67" i="27"/>
  <c r="T67" i="27"/>
  <c r="S67" i="27"/>
  <c r="R67" i="27"/>
  <c r="Q67" i="27"/>
  <c r="L67" i="27"/>
  <c r="K67" i="27"/>
  <c r="J67" i="27"/>
  <c r="I67" i="27"/>
  <c r="H67" i="27"/>
  <c r="G67" i="27"/>
  <c r="F67" i="27"/>
  <c r="E67" i="27"/>
  <c r="X66" i="27"/>
  <c r="W66" i="27"/>
  <c r="V66" i="27"/>
  <c r="U66" i="27"/>
  <c r="T66" i="27"/>
  <c r="S66" i="27"/>
  <c r="R66" i="27"/>
  <c r="Q66" i="27"/>
  <c r="L66" i="27"/>
  <c r="K66" i="27"/>
  <c r="J66" i="27"/>
  <c r="I66" i="27"/>
  <c r="H66" i="27"/>
  <c r="G66" i="27"/>
  <c r="F66" i="27"/>
  <c r="E66" i="27"/>
  <c r="X65" i="27"/>
  <c r="W65" i="27"/>
  <c r="V65" i="27"/>
  <c r="U65" i="27"/>
  <c r="T65" i="27"/>
  <c r="S65" i="27"/>
  <c r="R65" i="27"/>
  <c r="Q65" i="27"/>
  <c r="L65" i="27"/>
  <c r="K65" i="27"/>
  <c r="J65" i="27"/>
  <c r="I65" i="27"/>
  <c r="H65" i="27"/>
  <c r="G65" i="27"/>
  <c r="F65" i="27"/>
  <c r="E65" i="27"/>
  <c r="X64" i="27"/>
  <c r="W64" i="27"/>
  <c r="V64" i="27"/>
  <c r="U64" i="27"/>
  <c r="T64" i="27"/>
  <c r="S64" i="27"/>
  <c r="R64" i="27"/>
  <c r="Q64" i="27"/>
  <c r="L64" i="27"/>
  <c r="K64" i="27"/>
  <c r="J64" i="27"/>
  <c r="I64" i="27"/>
  <c r="H64" i="27"/>
  <c r="G64" i="27"/>
  <c r="F64" i="27"/>
  <c r="E64" i="27"/>
  <c r="X63" i="27"/>
  <c r="W63" i="27"/>
  <c r="V63" i="27"/>
  <c r="U63" i="27"/>
  <c r="T63" i="27"/>
  <c r="S63" i="27"/>
  <c r="R63" i="27"/>
  <c r="Q63" i="27"/>
  <c r="L63" i="27"/>
  <c r="K63" i="27"/>
  <c r="J63" i="27"/>
  <c r="I63" i="27"/>
  <c r="H63" i="27"/>
  <c r="G63" i="27"/>
  <c r="F63" i="27"/>
  <c r="E63" i="27"/>
  <c r="X62" i="27"/>
  <c r="W62" i="27"/>
  <c r="V62" i="27"/>
  <c r="U62" i="27"/>
  <c r="T62" i="27"/>
  <c r="S62" i="27"/>
  <c r="R62" i="27"/>
  <c r="Q62" i="27"/>
  <c r="L62" i="27"/>
  <c r="K62" i="27"/>
  <c r="J62" i="27"/>
  <c r="I62" i="27"/>
  <c r="H62" i="27"/>
  <c r="G62" i="27"/>
  <c r="F62" i="27"/>
  <c r="E62" i="27"/>
  <c r="X61" i="27"/>
  <c r="W61" i="27"/>
  <c r="V61" i="27"/>
  <c r="U61" i="27"/>
  <c r="T61" i="27"/>
  <c r="S61" i="27"/>
  <c r="R61" i="27"/>
  <c r="Q61" i="27"/>
  <c r="L61" i="27"/>
  <c r="K61" i="27"/>
  <c r="J61" i="27"/>
  <c r="I61" i="27"/>
  <c r="H61" i="27"/>
  <c r="G61" i="27"/>
  <c r="F61" i="27"/>
  <c r="E61" i="27"/>
  <c r="X60" i="27"/>
  <c r="W60" i="27"/>
  <c r="V60" i="27"/>
  <c r="U60" i="27"/>
  <c r="T60" i="27"/>
  <c r="S60" i="27"/>
  <c r="R60" i="27"/>
  <c r="Q60" i="27"/>
  <c r="L60" i="27"/>
  <c r="K60" i="27"/>
  <c r="J60" i="27"/>
  <c r="I60" i="27"/>
  <c r="H60" i="27"/>
  <c r="G60" i="27"/>
  <c r="F60" i="27"/>
  <c r="E60" i="27"/>
  <c r="X59" i="27"/>
  <c r="W59" i="27"/>
  <c r="V59" i="27"/>
  <c r="U59" i="27"/>
  <c r="T59" i="27"/>
  <c r="S59" i="27"/>
  <c r="R59" i="27"/>
  <c r="Q59" i="27"/>
  <c r="L59" i="27"/>
  <c r="K59" i="27"/>
  <c r="J59" i="27"/>
  <c r="I59" i="27"/>
  <c r="H59" i="27"/>
  <c r="G59" i="27"/>
  <c r="F59" i="27"/>
  <c r="E59" i="27"/>
  <c r="X58" i="27"/>
  <c r="W58" i="27"/>
  <c r="V58" i="27"/>
  <c r="U58" i="27"/>
  <c r="T58" i="27"/>
  <c r="S58" i="27"/>
  <c r="R58" i="27"/>
  <c r="Q58" i="27"/>
  <c r="L58" i="27"/>
  <c r="K58" i="27"/>
  <c r="J58" i="27"/>
  <c r="I58" i="27"/>
  <c r="H58" i="27"/>
  <c r="G58" i="27"/>
  <c r="F58" i="27"/>
  <c r="E58" i="27"/>
  <c r="X57" i="27"/>
  <c r="W57" i="27"/>
  <c r="V57" i="27"/>
  <c r="U57" i="27"/>
  <c r="T57" i="27"/>
  <c r="S57" i="27"/>
  <c r="R57" i="27"/>
  <c r="Q57" i="27"/>
  <c r="L57" i="27"/>
  <c r="K57" i="27"/>
  <c r="J57" i="27"/>
  <c r="I57" i="27"/>
  <c r="H57" i="27"/>
  <c r="G57" i="27"/>
  <c r="F57" i="27"/>
  <c r="E57" i="27"/>
  <c r="X56" i="27"/>
  <c r="W56" i="27"/>
  <c r="V56" i="27"/>
  <c r="U56" i="27"/>
  <c r="T56" i="27"/>
  <c r="S56" i="27"/>
  <c r="R56" i="27"/>
  <c r="Q56" i="27"/>
  <c r="L56" i="27"/>
  <c r="K56" i="27"/>
  <c r="J56" i="27"/>
  <c r="I56" i="27"/>
  <c r="H56" i="27"/>
  <c r="G56" i="27"/>
  <c r="F56" i="27"/>
  <c r="E56" i="27"/>
  <c r="X55" i="27"/>
  <c r="W55" i="27"/>
  <c r="V55" i="27"/>
  <c r="U55" i="27"/>
  <c r="T55" i="27"/>
  <c r="S55" i="27"/>
  <c r="R55" i="27"/>
  <c r="Q55" i="27"/>
  <c r="L55" i="27"/>
  <c r="K55" i="27"/>
  <c r="J55" i="27"/>
  <c r="I55" i="27"/>
  <c r="H55" i="27"/>
  <c r="G55" i="27"/>
  <c r="F55" i="27"/>
  <c r="E55" i="27"/>
  <c r="X54" i="27"/>
  <c r="W54" i="27"/>
  <c r="V54" i="27"/>
  <c r="U54" i="27"/>
  <c r="T54" i="27"/>
  <c r="S54" i="27"/>
  <c r="R54" i="27"/>
  <c r="Q54" i="27"/>
  <c r="L54" i="27"/>
  <c r="K54" i="27"/>
  <c r="J54" i="27"/>
  <c r="I54" i="27"/>
  <c r="H54" i="27"/>
  <c r="G54" i="27"/>
  <c r="F54" i="27"/>
  <c r="E54" i="27"/>
  <c r="X53" i="27"/>
  <c r="W53" i="27"/>
  <c r="V53" i="27"/>
  <c r="U53" i="27"/>
  <c r="T53" i="27"/>
  <c r="S53" i="27"/>
  <c r="R53" i="27"/>
  <c r="Q53" i="27"/>
  <c r="L53" i="27"/>
  <c r="K53" i="27"/>
  <c r="J53" i="27"/>
  <c r="I53" i="27"/>
  <c r="H53" i="27"/>
  <c r="G53" i="27"/>
  <c r="F53" i="27"/>
  <c r="E53" i="27"/>
  <c r="X52" i="27"/>
  <c r="W52" i="27"/>
  <c r="V52" i="27"/>
  <c r="U52" i="27"/>
  <c r="T52" i="27"/>
  <c r="S52" i="27"/>
  <c r="R52" i="27"/>
  <c r="Q52" i="27"/>
  <c r="L52" i="27"/>
  <c r="K52" i="27"/>
  <c r="J52" i="27"/>
  <c r="I52" i="27"/>
  <c r="H52" i="27"/>
  <c r="G52" i="27"/>
  <c r="F52" i="27"/>
  <c r="E52" i="27"/>
  <c r="X51" i="27"/>
  <c r="W51" i="27"/>
  <c r="V51" i="27"/>
  <c r="U51" i="27"/>
  <c r="T51" i="27"/>
  <c r="S51" i="27"/>
  <c r="R51" i="27"/>
  <c r="Q51" i="27"/>
  <c r="L51" i="27"/>
  <c r="K51" i="27"/>
  <c r="J51" i="27"/>
  <c r="I51" i="27"/>
  <c r="H51" i="27"/>
  <c r="G51" i="27"/>
  <c r="F51" i="27"/>
  <c r="E51" i="27"/>
  <c r="X50" i="27"/>
  <c r="W50" i="27"/>
  <c r="V50" i="27"/>
  <c r="U50" i="27"/>
  <c r="T50" i="27"/>
  <c r="S50" i="27"/>
  <c r="R50" i="27"/>
  <c r="Q50" i="27"/>
  <c r="L50" i="27"/>
  <c r="K50" i="27"/>
  <c r="J50" i="27"/>
  <c r="I50" i="27"/>
  <c r="H50" i="27"/>
  <c r="G50" i="27"/>
  <c r="F50" i="27"/>
  <c r="E50" i="27"/>
  <c r="X49" i="27"/>
  <c r="W49" i="27"/>
  <c r="V49" i="27"/>
  <c r="U49" i="27"/>
  <c r="T49" i="27"/>
  <c r="S49" i="27"/>
  <c r="R49" i="27"/>
  <c r="Q49" i="27"/>
  <c r="L49" i="27"/>
  <c r="K49" i="27"/>
  <c r="J49" i="27"/>
  <c r="I49" i="27"/>
  <c r="H49" i="27"/>
  <c r="G49" i="27"/>
  <c r="F49" i="27"/>
  <c r="E49" i="27"/>
  <c r="X48" i="27"/>
  <c r="W48" i="27"/>
  <c r="V48" i="27"/>
  <c r="U48" i="27"/>
  <c r="T48" i="27"/>
  <c r="S48" i="27"/>
  <c r="R48" i="27"/>
  <c r="Q48" i="27"/>
  <c r="L48" i="27"/>
  <c r="K48" i="27"/>
  <c r="J48" i="27"/>
  <c r="I48" i="27"/>
  <c r="H48" i="27"/>
  <c r="G48" i="27"/>
  <c r="F48" i="27"/>
  <c r="E48" i="27"/>
  <c r="X47" i="27"/>
  <c r="W47" i="27"/>
  <c r="V47" i="27"/>
  <c r="U47" i="27"/>
  <c r="T47" i="27"/>
  <c r="S47" i="27"/>
  <c r="R47" i="27"/>
  <c r="Q47" i="27"/>
  <c r="L47" i="27"/>
  <c r="K47" i="27"/>
  <c r="J47" i="27"/>
  <c r="I47" i="27"/>
  <c r="H47" i="27"/>
  <c r="G47" i="27"/>
  <c r="F47" i="27"/>
  <c r="E47" i="27"/>
  <c r="X46" i="27"/>
  <c r="W46" i="27"/>
  <c r="V46" i="27"/>
  <c r="U46" i="27"/>
  <c r="T46" i="27"/>
  <c r="S46" i="27"/>
  <c r="R46" i="27"/>
  <c r="Q46" i="27"/>
  <c r="L46" i="27"/>
  <c r="K46" i="27"/>
  <c r="J46" i="27"/>
  <c r="I46" i="27"/>
  <c r="H46" i="27"/>
  <c r="G46" i="27"/>
  <c r="F46" i="27"/>
  <c r="E46" i="27"/>
  <c r="X45" i="27"/>
  <c r="W45" i="27"/>
  <c r="V45" i="27"/>
  <c r="U45" i="27"/>
  <c r="T45" i="27"/>
  <c r="S45" i="27"/>
  <c r="R45" i="27"/>
  <c r="Q45" i="27"/>
  <c r="L45" i="27"/>
  <c r="K45" i="27"/>
  <c r="J45" i="27"/>
  <c r="I45" i="27"/>
  <c r="H45" i="27"/>
  <c r="G45" i="27"/>
  <c r="F45" i="27"/>
  <c r="E45" i="27"/>
  <c r="X44" i="27"/>
  <c r="W44" i="27"/>
  <c r="V44" i="27"/>
  <c r="U44" i="27"/>
  <c r="T44" i="27"/>
  <c r="S44" i="27"/>
  <c r="R44" i="27"/>
  <c r="Q44" i="27"/>
  <c r="L44" i="27"/>
  <c r="K44" i="27"/>
  <c r="J44" i="27"/>
  <c r="I44" i="27"/>
  <c r="H44" i="27"/>
  <c r="G44" i="27"/>
  <c r="F44" i="27"/>
  <c r="E44" i="27"/>
  <c r="X43" i="27"/>
  <c r="W43" i="27"/>
  <c r="V43" i="27"/>
  <c r="U43" i="27"/>
  <c r="T43" i="27"/>
  <c r="S43" i="27"/>
  <c r="R43" i="27"/>
  <c r="Q43" i="27"/>
  <c r="L43" i="27"/>
  <c r="K43" i="27"/>
  <c r="J43" i="27"/>
  <c r="I43" i="27"/>
  <c r="H43" i="27"/>
  <c r="G43" i="27"/>
  <c r="F43" i="27"/>
  <c r="E43" i="27"/>
  <c r="X42" i="27"/>
  <c r="W42" i="27"/>
  <c r="V42" i="27"/>
  <c r="U42" i="27"/>
  <c r="T42" i="27"/>
  <c r="S42" i="27"/>
  <c r="R42" i="27"/>
  <c r="Q42" i="27"/>
  <c r="L42" i="27"/>
  <c r="K42" i="27"/>
  <c r="J42" i="27"/>
  <c r="I42" i="27"/>
  <c r="H42" i="27"/>
  <c r="G42" i="27"/>
  <c r="F42" i="27"/>
  <c r="E42" i="27"/>
  <c r="X41" i="27"/>
  <c r="W41" i="27"/>
  <c r="V41" i="27"/>
  <c r="U41" i="27"/>
  <c r="T41" i="27"/>
  <c r="S41" i="27"/>
  <c r="R41" i="27"/>
  <c r="Q41" i="27"/>
  <c r="L41" i="27"/>
  <c r="K41" i="27"/>
  <c r="J41" i="27"/>
  <c r="I41" i="27"/>
  <c r="H41" i="27"/>
  <c r="G41" i="27"/>
  <c r="F41" i="27"/>
  <c r="E41" i="27"/>
  <c r="X40" i="27"/>
  <c r="W40" i="27"/>
  <c r="V40" i="27"/>
  <c r="U40" i="27"/>
  <c r="T40" i="27"/>
  <c r="S40" i="27"/>
  <c r="R40" i="27"/>
  <c r="Q40" i="27"/>
  <c r="L40" i="27"/>
  <c r="K40" i="27"/>
  <c r="J40" i="27"/>
  <c r="I40" i="27"/>
  <c r="H40" i="27"/>
  <c r="G40" i="27"/>
  <c r="F40" i="27"/>
  <c r="E40" i="27"/>
  <c r="X39" i="27"/>
  <c r="W39" i="27"/>
  <c r="V39" i="27"/>
  <c r="U39" i="27"/>
  <c r="T39" i="27"/>
  <c r="S39" i="27"/>
  <c r="R39" i="27"/>
  <c r="Q39" i="27"/>
  <c r="L39" i="27"/>
  <c r="K39" i="27"/>
  <c r="J39" i="27"/>
  <c r="I39" i="27"/>
  <c r="H39" i="27"/>
  <c r="G39" i="27"/>
  <c r="F39" i="27"/>
  <c r="E39" i="27"/>
  <c r="X38" i="27"/>
  <c r="W38" i="27"/>
  <c r="V38" i="27"/>
  <c r="U38" i="27"/>
  <c r="T38" i="27"/>
  <c r="S38" i="27"/>
  <c r="R38" i="27"/>
  <c r="Q38" i="27"/>
  <c r="L38" i="27"/>
  <c r="K38" i="27"/>
  <c r="J38" i="27"/>
  <c r="I38" i="27"/>
  <c r="H38" i="27"/>
  <c r="G38" i="27"/>
  <c r="F38" i="27"/>
  <c r="E38" i="27"/>
  <c r="X37" i="27"/>
  <c r="W37" i="27"/>
  <c r="V37" i="27"/>
  <c r="U37" i="27"/>
  <c r="T37" i="27"/>
  <c r="S37" i="27"/>
  <c r="R37" i="27"/>
  <c r="Q37" i="27"/>
  <c r="L37" i="27"/>
  <c r="K37" i="27"/>
  <c r="J37" i="27"/>
  <c r="I37" i="27"/>
  <c r="H37" i="27"/>
  <c r="G37" i="27"/>
  <c r="F37" i="27"/>
  <c r="E37" i="27"/>
  <c r="X36" i="27"/>
  <c r="W36" i="27"/>
  <c r="V36" i="27"/>
  <c r="U36" i="27"/>
  <c r="T36" i="27"/>
  <c r="S36" i="27"/>
  <c r="R36" i="27"/>
  <c r="Q36" i="27"/>
  <c r="L36" i="27"/>
  <c r="K36" i="27"/>
  <c r="J36" i="27"/>
  <c r="I36" i="27"/>
  <c r="H36" i="27"/>
  <c r="G36" i="27"/>
  <c r="F36" i="27"/>
  <c r="E36" i="27"/>
  <c r="X35" i="27"/>
  <c r="W35" i="27"/>
  <c r="V35" i="27"/>
  <c r="U35" i="27"/>
  <c r="T35" i="27"/>
  <c r="S35" i="27"/>
  <c r="R35" i="27"/>
  <c r="Q35" i="27"/>
  <c r="L35" i="27"/>
  <c r="K35" i="27"/>
  <c r="J35" i="27"/>
  <c r="I35" i="27"/>
  <c r="H35" i="27"/>
  <c r="G35" i="27"/>
  <c r="F35" i="27"/>
  <c r="E35" i="27"/>
  <c r="X34" i="27"/>
  <c r="W34" i="27"/>
  <c r="V34" i="27"/>
  <c r="U34" i="27"/>
  <c r="T34" i="27"/>
  <c r="S34" i="27"/>
  <c r="R34" i="27"/>
  <c r="Q34" i="27"/>
  <c r="L34" i="27"/>
  <c r="K34" i="27"/>
  <c r="J34" i="27"/>
  <c r="I34" i="27"/>
  <c r="H34" i="27"/>
  <c r="G34" i="27"/>
  <c r="F34" i="27"/>
  <c r="E34" i="27"/>
  <c r="X33" i="27"/>
  <c r="W33" i="27"/>
  <c r="V33" i="27"/>
  <c r="U33" i="27"/>
  <c r="T33" i="27"/>
  <c r="S33" i="27"/>
  <c r="R33" i="27"/>
  <c r="Q33" i="27"/>
  <c r="L33" i="27"/>
  <c r="K33" i="27"/>
  <c r="J33" i="27"/>
  <c r="I33" i="27"/>
  <c r="H33" i="27"/>
  <c r="G33" i="27"/>
  <c r="F33" i="27"/>
  <c r="E33" i="27"/>
  <c r="X32" i="27"/>
  <c r="W32" i="27"/>
  <c r="V32" i="27"/>
  <c r="U32" i="27"/>
  <c r="T32" i="27"/>
  <c r="S32" i="27"/>
  <c r="R32" i="27"/>
  <c r="Q32" i="27"/>
  <c r="L32" i="27"/>
  <c r="K32" i="27"/>
  <c r="J32" i="27"/>
  <c r="I32" i="27"/>
  <c r="H32" i="27"/>
  <c r="G32" i="27"/>
  <c r="F32" i="27"/>
  <c r="E32" i="27"/>
  <c r="X31" i="27"/>
  <c r="W31" i="27"/>
  <c r="V31" i="27"/>
  <c r="U31" i="27"/>
  <c r="T31" i="27"/>
  <c r="S31" i="27"/>
  <c r="R31" i="27"/>
  <c r="Q31" i="27"/>
  <c r="L31" i="27"/>
  <c r="K31" i="27"/>
  <c r="J31" i="27"/>
  <c r="I31" i="27"/>
  <c r="H31" i="27"/>
  <c r="G31" i="27"/>
  <c r="F31" i="27"/>
  <c r="E31" i="27"/>
  <c r="X30" i="27"/>
  <c r="W30" i="27"/>
  <c r="V30" i="27"/>
  <c r="U30" i="27"/>
  <c r="T30" i="27"/>
  <c r="S30" i="27"/>
  <c r="R30" i="27"/>
  <c r="Q30" i="27"/>
  <c r="L30" i="27"/>
  <c r="K30" i="27"/>
  <c r="J30" i="27"/>
  <c r="I30" i="27"/>
  <c r="H30" i="27"/>
  <c r="G30" i="27"/>
  <c r="F30" i="27"/>
  <c r="E30" i="27"/>
  <c r="X29" i="27"/>
  <c r="W29" i="27"/>
  <c r="V29" i="27"/>
  <c r="U29" i="27"/>
  <c r="T29" i="27"/>
  <c r="S29" i="27"/>
  <c r="R29" i="27"/>
  <c r="Q29" i="27"/>
  <c r="L29" i="27"/>
  <c r="K29" i="27"/>
  <c r="J29" i="27"/>
  <c r="I29" i="27"/>
  <c r="H29" i="27"/>
  <c r="G29" i="27"/>
  <c r="F29" i="27"/>
  <c r="E29" i="27"/>
  <c r="X28" i="27"/>
  <c r="W28" i="27"/>
  <c r="V28" i="27"/>
  <c r="U28" i="27"/>
  <c r="T28" i="27"/>
  <c r="S28" i="27"/>
  <c r="R28" i="27"/>
  <c r="Q28" i="27"/>
  <c r="L28" i="27"/>
  <c r="K28" i="27"/>
  <c r="J28" i="27"/>
  <c r="I28" i="27"/>
  <c r="H28" i="27"/>
  <c r="G28" i="27"/>
  <c r="F28" i="27"/>
  <c r="E28" i="27"/>
  <c r="X27" i="27"/>
  <c r="W27" i="27"/>
  <c r="V27" i="27"/>
  <c r="U27" i="27"/>
  <c r="T27" i="27"/>
  <c r="S27" i="27"/>
  <c r="R27" i="27"/>
  <c r="Q27" i="27"/>
  <c r="L27" i="27"/>
  <c r="K27" i="27"/>
  <c r="J27" i="27"/>
  <c r="I27" i="27"/>
  <c r="H27" i="27"/>
  <c r="G27" i="27"/>
  <c r="F27" i="27"/>
  <c r="E27" i="27"/>
  <c r="X26" i="27"/>
  <c r="W26" i="27"/>
  <c r="V26" i="27"/>
  <c r="U26" i="27"/>
  <c r="T26" i="27"/>
  <c r="S26" i="27"/>
  <c r="R26" i="27"/>
  <c r="Q26" i="27"/>
  <c r="L26" i="27"/>
  <c r="K26" i="27"/>
  <c r="J26" i="27"/>
  <c r="I26" i="27"/>
  <c r="H26" i="27"/>
  <c r="G26" i="27"/>
  <c r="F26" i="27"/>
  <c r="E26" i="27"/>
  <c r="X25" i="27"/>
  <c r="W25" i="27"/>
  <c r="V25" i="27"/>
  <c r="U25" i="27"/>
  <c r="T25" i="27"/>
  <c r="S25" i="27"/>
  <c r="R25" i="27"/>
  <c r="Q25" i="27"/>
  <c r="L25" i="27"/>
  <c r="K25" i="27"/>
  <c r="J25" i="27"/>
  <c r="I25" i="27"/>
  <c r="H25" i="27"/>
  <c r="G25" i="27"/>
  <c r="F25" i="27"/>
  <c r="E25" i="27"/>
  <c r="X24" i="27"/>
  <c r="W24" i="27"/>
  <c r="V24" i="27"/>
  <c r="U24" i="27"/>
  <c r="T24" i="27"/>
  <c r="S24" i="27"/>
  <c r="R24" i="27"/>
  <c r="Q24" i="27"/>
  <c r="L24" i="27"/>
  <c r="K24" i="27"/>
  <c r="J24" i="27"/>
  <c r="I24" i="27"/>
  <c r="H24" i="27"/>
  <c r="G24" i="27"/>
  <c r="F24" i="27"/>
  <c r="E24" i="27"/>
  <c r="X23" i="27"/>
  <c r="W23" i="27"/>
  <c r="V23" i="27"/>
  <c r="U23" i="27"/>
  <c r="T23" i="27"/>
  <c r="S23" i="27"/>
  <c r="R23" i="27"/>
  <c r="Q23" i="27"/>
  <c r="L23" i="27"/>
  <c r="K23" i="27"/>
  <c r="J23" i="27"/>
  <c r="I23" i="27"/>
  <c r="H23" i="27"/>
  <c r="G23" i="27"/>
  <c r="F23" i="27"/>
  <c r="E23" i="27"/>
  <c r="X22" i="27"/>
  <c r="W22" i="27"/>
  <c r="V22" i="27"/>
  <c r="U22" i="27"/>
  <c r="T22" i="27"/>
  <c r="S22" i="27"/>
  <c r="R22" i="27"/>
  <c r="Q22" i="27"/>
  <c r="L22" i="27"/>
  <c r="K22" i="27"/>
  <c r="J22" i="27"/>
  <c r="I22" i="27"/>
  <c r="H22" i="27"/>
  <c r="G22" i="27"/>
  <c r="F22" i="27"/>
  <c r="E22" i="27"/>
  <c r="X21" i="27"/>
  <c r="W21" i="27"/>
  <c r="V21" i="27"/>
  <c r="U21" i="27"/>
  <c r="T21" i="27"/>
  <c r="S21" i="27"/>
  <c r="R21" i="27"/>
  <c r="Q21" i="27"/>
  <c r="L21" i="27"/>
  <c r="K21" i="27"/>
  <c r="J21" i="27"/>
  <c r="I21" i="27"/>
  <c r="H21" i="27"/>
  <c r="G21" i="27"/>
  <c r="F21" i="27"/>
  <c r="E21" i="27"/>
  <c r="X20" i="27"/>
  <c r="W20" i="27"/>
  <c r="V20" i="27"/>
  <c r="U20" i="27"/>
  <c r="T20" i="27"/>
  <c r="S20" i="27"/>
  <c r="R20" i="27"/>
  <c r="Q20" i="27"/>
  <c r="L20" i="27"/>
  <c r="K20" i="27"/>
  <c r="J20" i="27"/>
  <c r="I20" i="27"/>
  <c r="H20" i="27"/>
  <c r="G20" i="27"/>
  <c r="G4" i="27" s="1"/>
  <c r="F20" i="27"/>
  <c r="E20" i="27"/>
  <c r="X19" i="27"/>
  <c r="W19" i="27"/>
  <c r="V19" i="27"/>
  <c r="U19" i="27"/>
  <c r="T19" i="27"/>
  <c r="S19" i="27"/>
  <c r="R19" i="27"/>
  <c r="Q19" i="27"/>
  <c r="L19" i="27"/>
  <c r="K19" i="27"/>
  <c r="J19" i="27"/>
  <c r="I19" i="27"/>
  <c r="H19" i="27"/>
  <c r="G19" i="27"/>
  <c r="F19" i="27"/>
  <c r="E19" i="27"/>
  <c r="X18" i="27"/>
  <c r="W18" i="27"/>
  <c r="V18" i="27"/>
  <c r="U18" i="27"/>
  <c r="T18" i="27"/>
  <c r="S18" i="27"/>
  <c r="R18" i="27"/>
  <c r="Q18" i="27"/>
  <c r="L18" i="27"/>
  <c r="K18" i="27"/>
  <c r="J18" i="27"/>
  <c r="I18" i="27"/>
  <c r="H18" i="27"/>
  <c r="G18" i="27"/>
  <c r="F18" i="27"/>
  <c r="E18" i="27"/>
  <c r="X17" i="27"/>
  <c r="W17" i="27"/>
  <c r="V17" i="27"/>
  <c r="U17" i="27"/>
  <c r="T17" i="27"/>
  <c r="S17" i="27"/>
  <c r="R17" i="27"/>
  <c r="Q17" i="27"/>
  <c r="L17" i="27"/>
  <c r="K17" i="27"/>
  <c r="J17" i="27"/>
  <c r="I17" i="27"/>
  <c r="H17" i="27"/>
  <c r="G17" i="27"/>
  <c r="F17" i="27"/>
  <c r="E17" i="27"/>
  <c r="X16" i="27"/>
  <c r="W16" i="27"/>
  <c r="V16" i="27"/>
  <c r="U16" i="27"/>
  <c r="T16" i="27"/>
  <c r="S16" i="27"/>
  <c r="R16" i="27"/>
  <c r="Q16" i="27"/>
  <c r="L16" i="27"/>
  <c r="K16" i="27"/>
  <c r="J16" i="27"/>
  <c r="I16" i="27"/>
  <c r="H16" i="27"/>
  <c r="G16" i="27"/>
  <c r="F16" i="27"/>
  <c r="E16" i="27"/>
  <c r="X15" i="27"/>
  <c r="W15" i="27"/>
  <c r="V15" i="27"/>
  <c r="U15" i="27"/>
  <c r="T15" i="27"/>
  <c r="S15" i="27"/>
  <c r="R15" i="27"/>
  <c r="Q15" i="27"/>
  <c r="L15" i="27"/>
  <c r="K15" i="27"/>
  <c r="J15" i="27"/>
  <c r="I15" i="27"/>
  <c r="H15" i="27"/>
  <c r="G15" i="27"/>
  <c r="F15" i="27"/>
  <c r="E15" i="27"/>
  <c r="X14" i="27"/>
  <c r="W14" i="27"/>
  <c r="V14" i="27"/>
  <c r="U14" i="27"/>
  <c r="T14" i="27"/>
  <c r="S14" i="27"/>
  <c r="R14" i="27"/>
  <c r="Q14" i="27"/>
  <c r="L14" i="27"/>
  <c r="K14" i="27"/>
  <c r="J14" i="27"/>
  <c r="I14" i="27"/>
  <c r="H14" i="27"/>
  <c r="G14" i="27"/>
  <c r="F14" i="27"/>
  <c r="E14" i="27"/>
  <c r="X13" i="27"/>
  <c r="W13" i="27"/>
  <c r="V13" i="27"/>
  <c r="U13" i="27"/>
  <c r="T13" i="27"/>
  <c r="S13" i="27"/>
  <c r="R13" i="27"/>
  <c r="Q13" i="27"/>
  <c r="L13" i="27"/>
  <c r="K13" i="27"/>
  <c r="J13" i="27"/>
  <c r="I13" i="27"/>
  <c r="H13" i="27"/>
  <c r="G13" i="27"/>
  <c r="F13" i="27"/>
  <c r="E13" i="27"/>
  <c r="X12" i="27"/>
  <c r="W12" i="27"/>
  <c r="V12" i="27"/>
  <c r="U12" i="27"/>
  <c r="T12" i="27"/>
  <c r="S12" i="27"/>
  <c r="R12" i="27"/>
  <c r="Q12" i="27"/>
  <c r="L12" i="27"/>
  <c r="K12" i="27"/>
  <c r="J12" i="27"/>
  <c r="I12" i="27"/>
  <c r="H12" i="27"/>
  <c r="G12" i="27"/>
  <c r="F12" i="27"/>
  <c r="E12" i="27"/>
  <c r="X11" i="27"/>
  <c r="W11" i="27"/>
  <c r="V11" i="27"/>
  <c r="U11" i="27"/>
  <c r="T11" i="27"/>
  <c r="S11" i="27"/>
  <c r="R11" i="27"/>
  <c r="Q11" i="27"/>
  <c r="L11" i="27"/>
  <c r="K11" i="27"/>
  <c r="J11" i="27"/>
  <c r="I11" i="27"/>
  <c r="H11" i="27"/>
  <c r="G11" i="27"/>
  <c r="F11" i="27"/>
  <c r="E11" i="27"/>
  <c r="X10" i="27"/>
  <c r="W10" i="27"/>
  <c r="V10" i="27"/>
  <c r="U10" i="27"/>
  <c r="T10" i="27"/>
  <c r="S10" i="27"/>
  <c r="R10" i="27"/>
  <c r="Q10" i="27"/>
  <c r="L10" i="27"/>
  <c r="K10" i="27"/>
  <c r="J10" i="27"/>
  <c r="I10" i="27"/>
  <c r="H10" i="27"/>
  <c r="G10" i="27"/>
  <c r="F10" i="27"/>
  <c r="E10" i="27"/>
  <c r="X9" i="27"/>
  <c r="W9" i="27"/>
  <c r="V9" i="27"/>
  <c r="U9" i="27"/>
  <c r="T9" i="27"/>
  <c r="S9" i="27"/>
  <c r="R9" i="27"/>
  <c r="Q9" i="27"/>
  <c r="L9" i="27"/>
  <c r="K9" i="27"/>
  <c r="J9" i="27"/>
  <c r="I9" i="27"/>
  <c r="H9" i="27"/>
  <c r="G9" i="27"/>
  <c r="F9" i="27"/>
  <c r="E9" i="27"/>
  <c r="X8" i="27"/>
  <c r="W8" i="27"/>
  <c r="V8" i="27"/>
  <c r="U8" i="27"/>
  <c r="T8" i="27"/>
  <c r="S8" i="27"/>
  <c r="R8" i="27"/>
  <c r="Q8" i="27"/>
  <c r="L8" i="27"/>
  <c r="K8" i="27"/>
  <c r="J8" i="27"/>
  <c r="I8" i="27"/>
  <c r="H8" i="27"/>
  <c r="G8" i="27"/>
  <c r="F8" i="27"/>
  <c r="E8" i="27"/>
  <c r="X7" i="27"/>
  <c r="W7" i="27"/>
  <c r="V7" i="27"/>
  <c r="U7" i="27"/>
  <c r="T7" i="27"/>
  <c r="S7" i="27"/>
  <c r="R7" i="27"/>
  <c r="Q7" i="27"/>
  <c r="L7" i="27"/>
  <c r="K7" i="27"/>
  <c r="J7" i="27"/>
  <c r="I7" i="27"/>
  <c r="H7" i="27"/>
  <c r="G7" i="27"/>
  <c r="F7" i="27"/>
  <c r="E7" i="27"/>
  <c r="X6" i="27"/>
  <c r="W6" i="27"/>
  <c r="V6" i="27"/>
  <c r="U6" i="27"/>
  <c r="T6" i="27"/>
  <c r="S6" i="27"/>
  <c r="R6" i="27"/>
  <c r="Q6" i="27"/>
  <c r="L6" i="27"/>
  <c r="K6" i="27"/>
  <c r="J6" i="27"/>
  <c r="I6" i="27"/>
  <c r="H6" i="27"/>
  <c r="G6" i="27"/>
  <c r="F6" i="27"/>
  <c r="E6" i="27"/>
  <c r="X5" i="27"/>
  <c r="W5" i="27"/>
  <c r="V5" i="27"/>
  <c r="U5" i="27"/>
  <c r="T5" i="27"/>
  <c r="S5" i="27"/>
  <c r="R5" i="27"/>
  <c r="Q5" i="27"/>
  <c r="L5" i="27"/>
  <c r="K5" i="27"/>
  <c r="J5" i="27"/>
  <c r="I5" i="27"/>
  <c r="H5" i="27"/>
  <c r="G5" i="27"/>
  <c r="F5" i="27"/>
  <c r="E5" i="27"/>
  <c r="X3" i="27"/>
  <c r="W3" i="27"/>
  <c r="V3" i="27"/>
  <c r="U3" i="27"/>
  <c r="T3" i="27"/>
  <c r="S3" i="27"/>
  <c r="R3" i="27"/>
  <c r="L3" i="27"/>
  <c r="K3" i="27"/>
  <c r="J3" i="27"/>
  <c r="I3" i="27"/>
  <c r="H3" i="27"/>
  <c r="G3" i="27"/>
  <c r="F3" i="27"/>
  <c r="S4" i="27" l="1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130" i="19"/>
  <c r="X131" i="19"/>
  <c r="X132" i="19"/>
  <c r="X133" i="19"/>
  <c r="X134" i="19"/>
  <c r="X135" i="19"/>
  <c r="X136" i="19"/>
  <c r="X137" i="19"/>
  <c r="X138" i="19"/>
  <c r="X139" i="19"/>
  <c r="X140" i="19"/>
  <c r="X141" i="19"/>
  <c r="X142" i="19"/>
  <c r="X143" i="19"/>
  <c r="X144" i="19"/>
  <c r="X145" i="19"/>
  <c r="X146" i="19"/>
  <c r="X147" i="19"/>
  <c r="X148" i="19"/>
  <c r="X149" i="19"/>
  <c r="X150" i="19"/>
  <c r="X151" i="19"/>
  <c r="X152" i="19"/>
  <c r="X153" i="19"/>
  <c r="X154" i="19"/>
  <c r="X155" i="19"/>
  <c r="X156" i="19"/>
  <c r="X157" i="19"/>
  <c r="X158" i="19"/>
  <c r="X159" i="19"/>
  <c r="X160" i="19"/>
  <c r="X161" i="19"/>
  <c r="X162" i="19"/>
  <c r="X163" i="19"/>
  <c r="X164" i="19"/>
  <c r="X165" i="19"/>
  <c r="X166" i="19"/>
  <c r="X167" i="19"/>
  <c r="X168" i="19"/>
  <c r="X169" i="19"/>
  <c r="X170" i="19"/>
  <c r="X171" i="19"/>
  <c r="X172" i="19"/>
  <c r="X173" i="19"/>
  <c r="X174" i="19"/>
  <c r="X175" i="19"/>
  <c r="X176" i="19"/>
  <c r="X177" i="19"/>
  <c r="X178" i="19"/>
  <c r="X179" i="19"/>
  <c r="X180" i="19"/>
  <c r="X181" i="19"/>
  <c r="X182" i="19"/>
  <c r="X183" i="19"/>
  <c r="X184" i="19"/>
  <c r="X185" i="19"/>
  <c r="X186" i="19"/>
  <c r="X187" i="19"/>
  <c r="X188" i="19"/>
  <c r="X189" i="19"/>
  <c r="X190" i="19"/>
  <c r="X191" i="19"/>
  <c r="X192" i="19"/>
  <c r="X193" i="19"/>
  <c r="X194" i="19"/>
  <c r="X195" i="19"/>
  <c r="X196" i="19"/>
  <c r="X197" i="19"/>
  <c r="X198" i="19"/>
  <c r="X199" i="19"/>
  <c r="X200" i="19"/>
  <c r="X201" i="19"/>
  <c r="X202" i="19"/>
  <c r="X203" i="19"/>
  <c r="X204" i="19"/>
  <c r="X205" i="19"/>
  <c r="X5" i="19"/>
  <c r="X3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L73" i="19"/>
  <c r="L74" i="19"/>
  <c r="L75" i="19"/>
  <c r="L76" i="19"/>
  <c r="L77" i="19"/>
  <c r="L78" i="19"/>
  <c r="L79" i="19"/>
  <c r="L80" i="19"/>
  <c r="L81" i="19"/>
  <c r="L82" i="19"/>
  <c r="L83" i="19"/>
  <c r="L84" i="19"/>
  <c r="L85" i="19"/>
  <c r="L86" i="19"/>
  <c r="L87" i="19"/>
  <c r="L88" i="19"/>
  <c r="L89" i="19"/>
  <c r="L90" i="19"/>
  <c r="L91" i="19"/>
  <c r="L92" i="19"/>
  <c r="L93" i="19"/>
  <c r="L94" i="19"/>
  <c r="L95" i="19"/>
  <c r="L96" i="19"/>
  <c r="L97" i="19"/>
  <c r="L98" i="19"/>
  <c r="L99" i="19"/>
  <c r="L100" i="19"/>
  <c r="L101" i="19"/>
  <c r="L102" i="19"/>
  <c r="L103" i="19"/>
  <c r="L104" i="19"/>
  <c r="L105" i="19"/>
  <c r="L106" i="19"/>
  <c r="L107" i="19"/>
  <c r="L108" i="19"/>
  <c r="L109" i="19"/>
  <c r="L110" i="19"/>
  <c r="L111" i="19"/>
  <c r="L112" i="19"/>
  <c r="L113" i="19"/>
  <c r="L114" i="19"/>
  <c r="L115" i="19"/>
  <c r="L116" i="19"/>
  <c r="L117" i="19"/>
  <c r="L118" i="19"/>
  <c r="L119" i="19"/>
  <c r="L120" i="19"/>
  <c r="L121" i="19"/>
  <c r="L122" i="19"/>
  <c r="L123" i="19"/>
  <c r="L124" i="19"/>
  <c r="L125" i="19"/>
  <c r="L126" i="19"/>
  <c r="L127" i="19"/>
  <c r="L128" i="19"/>
  <c r="L129" i="19"/>
  <c r="L130" i="19"/>
  <c r="L131" i="19"/>
  <c r="L132" i="19"/>
  <c r="L133" i="19"/>
  <c r="L134" i="19"/>
  <c r="L135" i="19"/>
  <c r="L136" i="19"/>
  <c r="L137" i="19"/>
  <c r="L138" i="19"/>
  <c r="L139" i="19"/>
  <c r="L140" i="19"/>
  <c r="L141" i="19"/>
  <c r="L142" i="19"/>
  <c r="L143" i="19"/>
  <c r="L144" i="19"/>
  <c r="L145" i="19"/>
  <c r="L146" i="19"/>
  <c r="L147" i="19"/>
  <c r="L148" i="19"/>
  <c r="L149" i="19"/>
  <c r="L150" i="19"/>
  <c r="L151" i="19"/>
  <c r="L152" i="19"/>
  <c r="L153" i="19"/>
  <c r="L154" i="19"/>
  <c r="L155" i="19"/>
  <c r="L156" i="19"/>
  <c r="L157" i="19"/>
  <c r="L158" i="19"/>
  <c r="L159" i="19"/>
  <c r="L160" i="19"/>
  <c r="L161" i="19"/>
  <c r="L162" i="19"/>
  <c r="L163" i="19"/>
  <c r="L164" i="19"/>
  <c r="L165" i="19"/>
  <c r="L166" i="19"/>
  <c r="L167" i="19"/>
  <c r="L168" i="19"/>
  <c r="L169" i="19"/>
  <c r="L170" i="19"/>
  <c r="L171" i="19"/>
  <c r="L172" i="19"/>
  <c r="L173" i="19"/>
  <c r="L174" i="19"/>
  <c r="L175" i="19"/>
  <c r="L176" i="19"/>
  <c r="L177" i="19"/>
  <c r="L178" i="19"/>
  <c r="L179" i="19"/>
  <c r="L180" i="19"/>
  <c r="L181" i="19"/>
  <c r="L182" i="19"/>
  <c r="L183" i="19"/>
  <c r="L184" i="19"/>
  <c r="L185" i="19"/>
  <c r="L186" i="19"/>
  <c r="L187" i="19"/>
  <c r="L188" i="19"/>
  <c r="L189" i="19"/>
  <c r="L190" i="19"/>
  <c r="L191" i="19"/>
  <c r="L192" i="19"/>
  <c r="L193" i="19"/>
  <c r="L194" i="19"/>
  <c r="L195" i="19"/>
  <c r="L196" i="19"/>
  <c r="L197" i="19"/>
  <c r="L198" i="19"/>
  <c r="L199" i="19"/>
  <c r="L200" i="19"/>
  <c r="L201" i="19"/>
  <c r="L202" i="19"/>
  <c r="L203" i="19"/>
  <c r="L204" i="19"/>
  <c r="L205" i="19"/>
  <c r="L5" i="19"/>
  <c r="L3" i="19"/>
  <c r="O6" i="23" l="1"/>
  <c r="N7" i="23"/>
  <c r="O7" i="23"/>
  <c r="N8" i="23"/>
  <c r="O8" i="23"/>
  <c r="N9" i="23"/>
  <c r="O9" i="23"/>
  <c r="N10" i="23"/>
  <c r="O10" i="23"/>
  <c r="N11" i="23"/>
  <c r="O11" i="23"/>
  <c r="N12" i="23"/>
  <c r="O12" i="23"/>
  <c r="N13" i="23"/>
  <c r="O13" i="23"/>
  <c r="N14" i="23"/>
  <c r="O14" i="23"/>
  <c r="N15" i="23"/>
  <c r="O15" i="23"/>
  <c r="N16" i="23"/>
  <c r="O16" i="23"/>
  <c r="N17" i="23"/>
  <c r="O17" i="23"/>
  <c r="N18" i="23"/>
  <c r="O18" i="23"/>
  <c r="N19" i="23"/>
  <c r="O19" i="23"/>
  <c r="N20" i="23"/>
  <c r="O20" i="23"/>
  <c r="N21" i="23"/>
  <c r="O21" i="23"/>
  <c r="N22" i="23"/>
  <c r="O22" i="23"/>
  <c r="N23" i="23"/>
  <c r="O23" i="23"/>
  <c r="N24" i="23"/>
  <c r="O24" i="23"/>
  <c r="N25" i="23"/>
  <c r="O25" i="23"/>
  <c r="O30" i="23"/>
  <c r="N31" i="23"/>
  <c r="O31" i="23"/>
  <c r="N32" i="23"/>
  <c r="O32" i="23"/>
  <c r="N33" i="23"/>
  <c r="O33" i="23"/>
  <c r="N34" i="23"/>
  <c r="O34" i="23"/>
  <c r="N35" i="23"/>
  <c r="O35" i="23"/>
  <c r="N36" i="23"/>
  <c r="O36" i="23"/>
  <c r="N37" i="23"/>
  <c r="O37" i="23"/>
  <c r="N38" i="23"/>
  <c r="O38" i="23"/>
  <c r="N39" i="23"/>
  <c r="O39" i="23"/>
  <c r="N40" i="23"/>
  <c r="O40" i="23"/>
  <c r="N41" i="23"/>
  <c r="O41" i="23"/>
  <c r="N42" i="23"/>
  <c r="O42" i="23"/>
  <c r="N43" i="23"/>
  <c r="O43" i="23"/>
  <c r="N44" i="23"/>
  <c r="O44" i="23"/>
  <c r="N45" i="23"/>
  <c r="O45" i="23"/>
  <c r="N46" i="23"/>
  <c r="O46" i="23"/>
  <c r="N47" i="23"/>
  <c r="O47" i="23"/>
  <c r="N48" i="23"/>
  <c r="O48" i="23"/>
  <c r="N49" i="23"/>
  <c r="O49" i="23"/>
  <c r="O54" i="23"/>
  <c r="N55" i="23"/>
  <c r="O55" i="23"/>
  <c r="N56" i="23"/>
  <c r="O56" i="23"/>
  <c r="N57" i="23"/>
  <c r="O57" i="23"/>
  <c r="N58" i="23"/>
  <c r="O58" i="23"/>
  <c r="N59" i="23"/>
  <c r="O59" i="23"/>
  <c r="N60" i="23"/>
  <c r="O60" i="23"/>
  <c r="N61" i="23"/>
  <c r="O61" i="23"/>
  <c r="N62" i="23"/>
  <c r="O62" i="23"/>
  <c r="N63" i="23"/>
  <c r="O63" i="23"/>
  <c r="N64" i="23"/>
  <c r="O64" i="23"/>
  <c r="N65" i="23"/>
  <c r="O65" i="23"/>
  <c r="N66" i="23"/>
  <c r="O66" i="23"/>
  <c r="N67" i="23"/>
  <c r="O67" i="23"/>
  <c r="N68" i="23"/>
  <c r="O68" i="23"/>
  <c r="N69" i="23"/>
  <c r="O69" i="23"/>
  <c r="N70" i="23"/>
  <c r="O70" i="23"/>
  <c r="N71" i="23"/>
  <c r="O71" i="23"/>
  <c r="N72" i="23"/>
  <c r="O72" i="23"/>
  <c r="N73" i="23"/>
  <c r="O73" i="23"/>
  <c r="O78" i="23"/>
  <c r="N79" i="23"/>
  <c r="O79" i="23"/>
  <c r="N80" i="23"/>
  <c r="O80" i="23"/>
  <c r="N81" i="23"/>
  <c r="O81" i="23"/>
  <c r="N82" i="23"/>
  <c r="O82" i="23"/>
  <c r="N83" i="23"/>
  <c r="O83" i="23"/>
  <c r="N84" i="23"/>
  <c r="O84" i="23"/>
  <c r="N85" i="23"/>
  <c r="O85" i="23"/>
  <c r="N86" i="23"/>
  <c r="O86" i="23"/>
  <c r="N87" i="23"/>
  <c r="O87" i="23"/>
  <c r="N88" i="23"/>
  <c r="O88" i="23"/>
  <c r="N89" i="23"/>
  <c r="O89" i="23"/>
  <c r="N90" i="23"/>
  <c r="O90" i="23"/>
  <c r="N91" i="23"/>
  <c r="O91" i="23"/>
  <c r="N92" i="23"/>
  <c r="O92" i="23"/>
  <c r="N93" i="23"/>
  <c r="O93" i="23"/>
  <c r="N94" i="23"/>
  <c r="O94" i="23"/>
  <c r="N95" i="23"/>
  <c r="O95" i="23"/>
  <c r="N96" i="23"/>
  <c r="O96" i="23"/>
  <c r="N97" i="23"/>
  <c r="O97" i="23"/>
  <c r="O102" i="23"/>
  <c r="N103" i="23"/>
  <c r="O103" i="23"/>
  <c r="N104" i="23"/>
  <c r="O104" i="23"/>
  <c r="N105" i="23"/>
  <c r="O105" i="23"/>
  <c r="N106" i="23"/>
  <c r="O106" i="23"/>
  <c r="N107" i="23"/>
  <c r="O107" i="23"/>
  <c r="N108" i="23"/>
  <c r="O108" i="23"/>
  <c r="N109" i="23"/>
  <c r="O109" i="23"/>
  <c r="N110" i="23"/>
  <c r="O110" i="23"/>
  <c r="N111" i="23"/>
  <c r="O111" i="23"/>
  <c r="N112" i="23"/>
  <c r="O112" i="23"/>
  <c r="N113" i="23"/>
  <c r="O113" i="23"/>
  <c r="N114" i="23"/>
  <c r="O114" i="23"/>
  <c r="N115" i="23"/>
  <c r="O115" i="23"/>
  <c r="N116" i="23"/>
  <c r="O116" i="23"/>
  <c r="N117" i="23"/>
  <c r="O117" i="23"/>
  <c r="N118" i="23"/>
  <c r="O118" i="23"/>
  <c r="N119" i="23"/>
  <c r="O119" i="23"/>
  <c r="N120" i="23"/>
  <c r="O120" i="23"/>
  <c r="N121" i="23"/>
  <c r="O121" i="23"/>
  <c r="O126" i="23"/>
  <c r="N127" i="23"/>
  <c r="O127" i="23"/>
  <c r="N128" i="23"/>
  <c r="O128" i="23"/>
  <c r="N129" i="23"/>
  <c r="O129" i="23"/>
  <c r="N130" i="23"/>
  <c r="O130" i="23"/>
  <c r="N131" i="23"/>
  <c r="O131" i="23"/>
  <c r="N132" i="23"/>
  <c r="O132" i="23"/>
  <c r="N133" i="23"/>
  <c r="O133" i="23"/>
  <c r="N134" i="23"/>
  <c r="O134" i="23"/>
  <c r="N135" i="23"/>
  <c r="O135" i="23"/>
  <c r="N136" i="23"/>
  <c r="O136" i="23"/>
  <c r="N137" i="23"/>
  <c r="O137" i="23"/>
  <c r="N138" i="23"/>
  <c r="O138" i="23"/>
  <c r="N139" i="23"/>
  <c r="O139" i="23"/>
  <c r="N140" i="23"/>
  <c r="O140" i="23"/>
  <c r="N141" i="23"/>
  <c r="O141" i="23"/>
  <c r="N142" i="23"/>
  <c r="O142" i="23"/>
  <c r="N143" i="23"/>
  <c r="O143" i="23"/>
  <c r="N144" i="23"/>
  <c r="O144" i="23"/>
  <c r="N145" i="23"/>
  <c r="O145" i="23"/>
  <c r="O150" i="23"/>
  <c r="N151" i="23"/>
  <c r="O151" i="23"/>
  <c r="N152" i="23"/>
  <c r="O152" i="23"/>
  <c r="N153" i="23"/>
  <c r="O153" i="23"/>
  <c r="N154" i="23"/>
  <c r="O154" i="23"/>
  <c r="N155" i="23"/>
  <c r="O155" i="23"/>
  <c r="N156" i="23"/>
  <c r="O156" i="23"/>
  <c r="N157" i="23"/>
  <c r="O157" i="23"/>
  <c r="N158" i="23"/>
  <c r="O158" i="23"/>
  <c r="N159" i="23"/>
  <c r="O159" i="23"/>
  <c r="N160" i="23"/>
  <c r="O160" i="23"/>
  <c r="N161" i="23"/>
  <c r="O161" i="23"/>
  <c r="N162" i="23"/>
  <c r="O162" i="23"/>
  <c r="N163" i="23"/>
  <c r="O163" i="23"/>
  <c r="N164" i="23"/>
  <c r="O164" i="23"/>
  <c r="N165" i="23"/>
  <c r="O165" i="23"/>
  <c r="N166" i="23"/>
  <c r="O166" i="23"/>
  <c r="N167" i="23"/>
  <c r="O167" i="23"/>
  <c r="N168" i="23"/>
  <c r="O168" i="23"/>
  <c r="N169" i="23"/>
  <c r="O169" i="23"/>
  <c r="O174" i="23"/>
  <c r="N175" i="23"/>
  <c r="O175" i="23"/>
  <c r="N176" i="23"/>
  <c r="O176" i="23"/>
  <c r="N177" i="23"/>
  <c r="O177" i="23"/>
  <c r="N178" i="23"/>
  <c r="O178" i="23"/>
  <c r="N179" i="23"/>
  <c r="O179" i="23"/>
  <c r="N180" i="23"/>
  <c r="O180" i="23"/>
  <c r="N181" i="23"/>
  <c r="O181" i="23"/>
  <c r="N182" i="23"/>
  <c r="O182" i="23"/>
  <c r="N183" i="23"/>
  <c r="O183" i="23"/>
  <c r="N184" i="23"/>
  <c r="O184" i="23"/>
  <c r="N185" i="23"/>
  <c r="O185" i="23"/>
  <c r="N186" i="23"/>
  <c r="O186" i="23"/>
  <c r="N187" i="23"/>
  <c r="O187" i="23"/>
  <c r="N188" i="23"/>
  <c r="O188" i="23"/>
  <c r="N189" i="23"/>
  <c r="O189" i="23"/>
  <c r="N190" i="23"/>
  <c r="O190" i="23"/>
  <c r="N191" i="23"/>
  <c r="O191" i="23"/>
  <c r="N192" i="23"/>
  <c r="O192" i="23"/>
  <c r="N193" i="23"/>
  <c r="O193" i="23"/>
  <c r="O198" i="23"/>
  <c r="N199" i="23"/>
  <c r="O199" i="23"/>
  <c r="N200" i="23"/>
  <c r="O200" i="23"/>
  <c r="N201" i="23"/>
  <c r="O201" i="23"/>
  <c r="N202" i="23"/>
  <c r="O202" i="23"/>
  <c r="N203" i="23"/>
  <c r="O203" i="23"/>
  <c r="N204" i="23"/>
  <c r="O204" i="23"/>
  <c r="N205" i="23"/>
  <c r="O205" i="23"/>
  <c r="N206" i="23"/>
  <c r="O206" i="23"/>
  <c r="N207" i="23"/>
  <c r="O207" i="23"/>
  <c r="N208" i="23"/>
  <c r="O208" i="23"/>
  <c r="N209" i="23"/>
  <c r="O209" i="23"/>
  <c r="N210" i="23"/>
  <c r="O210" i="23"/>
  <c r="N211" i="23"/>
  <c r="O211" i="23"/>
  <c r="N212" i="23"/>
  <c r="O212" i="23"/>
  <c r="N213" i="23"/>
  <c r="O213" i="23"/>
  <c r="N214" i="23"/>
  <c r="O214" i="23"/>
  <c r="N215" i="23"/>
  <c r="O215" i="23"/>
  <c r="N216" i="23"/>
  <c r="O216" i="23"/>
  <c r="N217" i="23"/>
  <c r="O217" i="23"/>
  <c r="O222" i="23"/>
  <c r="N223" i="23"/>
  <c r="O223" i="23"/>
  <c r="N224" i="23"/>
  <c r="O224" i="23"/>
  <c r="N225" i="23"/>
  <c r="O225" i="23"/>
  <c r="N226" i="23"/>
  <c r="O226" i="23"/>
  <c r="N227" i="23"/>
  <c r="O227" i="23"/>
  <c r="N228" i="23"/>
  <c r="O228" i="23"/>
  <c r="N229" i="23"/>
  <c r="O229" i="23"/>
  <c r="N230" i="23"/>
  <c r="O230" i="23"/>
  <c r="N231" i="23"/>
  <c r="O231" i="23"/>
  <c r="N232" i="23"/>
  <c r="O232" i="23"/>
  <c r="N233" i="23"/>
  <c r="O233" i="23"/>
  <c r="N234" i="23"/>
  <c r="O234" i="23"/>
  <c r="N235" i="23"/>
  <c r="O235" i="23"/>
  <c r="N236" i="23"/>
  <c r="O236" i="23"/>
  <c r="N237" i="23"/>
  <c r="O237" i="23"/>
  <c r="N238" i="23"/>
  <c r="O238" i="23"/>
  <c r="N239" i="23"/>
  <c r="O239" i="23"/>
  <c r="N240" i="23"/>
  <c r="O240" i="23"/>
  <c r="N241" i="23"/>
  <c r="O241" i="23"/>
  <c r="O246" i="23"/>
  <c r="N247" i="23"/>
  <c r="O247" i="23"/>
  <c r="N248" i="23"/>
  <c r="O248" i="23"/>
  <c r="N249" i="23"/>
  <c r="O249" i="23"/>
  <c r="N250" i="23"/>
  <c r="O250" i="23"/>
  <c r="N251" i="23"/>
  <c r="O251" i="23"/>
  <c r="N252" i="23"/>
  <c r="O252" i="23"/>
  <c r="N253" i="23"/>
  <c r="O253" i="23"/>
  <c r="N254" i="23"/>
  <c r="O254" i="23"/>
  <c r="N255" i="23"/>
  <c r="O255" i="23"/>
  <c r="N256" i="23"/>
  <c r="O256" i="23"/>
  <c r="N257" i="23"/>
  <c r="O257" i="23"/>
  <c r="N258" i="23"/>
  <c r="O258" i="23"/>
  <c r="N259" i="23"/>
  <c r="O259" i="23"/>
  <c r="N260" i="23"/>
  <c r="O260" i="23"/>
  <c r="N261" i="23"/>
  <c r="O261" i="23"/>
  <c r="N262" i="23"/>
  <c r="O262" i="23"/>
  <c r="N263" i="23"/>
  <c r="O263" i="23"/>
  <c r="N264" i="23"/>
  <c r="O264" i="23"/>
  <c r="N265" i="23"/>
  <c r="O265" i="23"/>
  <c r="O270" i="23"/>
  <c r="N271" i="23"/>
  <c r="O271" i="23"/>
  <c r="N272" i="23"/>
  <c r="O272" i="23"/>
  <c r="N273" i="23"/>
  <c r="O273" i="23"/>
  <c r="N274" i="23"/>
  <c r="O274" i="23"/>
  <c r="N275" i="23"/>
  <c r="O275" i="23"/>
  <c r="N276" i="23"/>
  <c r="O276" i="23"/>
  <c r="N277" i="23"/>
  <c r="O277" i="23"/>
  <c r="N278" i="23"/>
  <c r="O278" i="23"/>
  <c r="N279" i="23"/>
  <c r="O279" i="23"/>
  <c r="N280" i="23"/>
  <c r="O280" i="23"/>
  <c r="N281" i="23"/>
  <c r="O281" i="23"/>
  <c r="N282" i="23"/>
  <c r="O282" i="23"/>
  <c r="N283" i="23"/>
  <c r="O283" i="23"/>
  <c r="N284" i="23"/>
  <c r="O284" i="23"/>
  <c r="N285" i="23"/>
  <c r="O285" i="23"/>
  <c r="N286" i="23"/>
  <c r="O286" i="23"/>
  <c r="N287" i="23"/>
  <c r="O287" i="23"/>
  <c r="N288" i="23"/>
  <c r="O288" i="23"/>
  <c r="N289" i="23"/>
  <c r="O289" i="23"/>
  <c r="O294" i="23"/>
  <c r="N295" i="23"/>
  <c r="O295" i="23"/>
  <c r="N296" i="23"/>
  <c r="O296" i="23"/>
  <c r="N297" i="23"/>
  <c r="O297" i="23"/>
  <c r="N298" i="23"/>
  <c r="O298" i="23"/>
  <c r="N299" i="23"/>
  <c r="O299" i="23"/>
  <c r="N300" i="23"/>
  <c r="O300" i="23"/>
  <c r="N301" i="23"/>
  <c r="O301" i="23"/>
  <c r="N302" i="23"/>
  <c r="O302" i="23"/>
  <c r="N303" i="23"/>
  <c r="O303" i="23"/>
  <c r="N304" i="23"/>
  <c r="O304" i="23"/>
  <c r="N305" i="23"/>
  <c r="O305" i="23"/>
  <c r="N306" i="23"/>
  <c r="O306" i="23"/>
  <c r="N307" i="23"/>
  <c r="O307" i="23"/>
  <c r="N308" i="23"/>
  <c r="O308" i="23"/>
  <c r="N309" i="23"/>
  <c r="O309" i="23"/>
  <c r="N310" i="23"/>
  <c r="O310" i="23"/>
  <c r="N311" i="23"/>
  <c r="O311" i="23"/>
  <c r="N312" i="23"/>
  <c r="O312" i="23"/>
  <c r="N313" i="23"/>
  <c r="O313" i="23"/>
  <c r="O318" i="23"/>
  <c r="N319" i="23"/>
  <c r="O319" i="23"/>
  <c r="N320" i="23"/>
  <c r="O320" i="23"/>
  <c r="N321" i="23"/>
  <c r="O321" i="23"/>
  <c r="N322" i="23"/>
  <c r="O322" i="23"/>
  <c r="N323" i="23"/>
  <c r="O323" i="23"/>
  <c r="N324" i="23"/>
  <c r="O324" i="23"/>
  <c r="N325" i="23"/>
  <c r="O325" i="23"/>
  <c r="N326" i="23"/>
  <c r="O326" i="23"/>
  <c r="N327" i="23"/>
  <c r="O327" i="23"/>
  <c r="N328" i="23"/>
  <c r="O328" i="23"/>
  <c r="N329" i="23"/>
  <c r="O329" i="23"/>
  <c r="N330" i="23"/>
  <c r="O330" i="23"/>
  <c r="N331" i="23"/>
  <c r="O331" i="23"/>
  <c r="N332" i="23"/>
  <c r="O332" i="23"/>
  <c r="N333" i="23"/>
  <c r="O333" i="23"/>
  <c r="N334" i="23"/>
  <c r="O334" i="23"/>
  <c r="N335" i="23"/>
  <c r="O335" i="23"/>
  <c r="N336" i="23"/>
  <c r="O336" i="23"/>
  <c r="N337" i="23"/>
  <c r="O337" i="23"/>
  <c r="O342" i="23"/>
  <c r="N343" i="23"/>
  <c r="O343" i="23"/>
  <c r="N344" i="23"/>
  <c r="O344" i="23"/>
  <c r="N345" i="23"/>
  <c r="O345" i="23"/>
  <c r="N346" i="23"/>
  <c r="O346" i="23"/>
  <c r="N347" i="23"/>
  <c r="O347" i="23"/>
  <c r="N348" i="23"/>
  <c r="O348" i="23"/>
  <c r="N349" i="23"/>
  <c r="O349" i="23"/>
  <c r="N350" i="23"/>
  <c r="O350" i="23"/>
  <c r="N351" i="23"/>
  <c r="O351" i="23"/>
  <c r="N352" i="23"/>
  <c r="O352" i="23"/>
  <c r="N353" i="23"/>
  <c r="O353" i="23"/>
  <c r="N354" i="23"/>
  <c r="O354" i="23"/>
  <c r="N355" i="23"/>
  <c r="O355" i="23"/>
  <c r="N356" i="23"/>
  <c r="O356" i="23"/>
  <c r="N357" i="23"/>
  <c r="O357" i="23"/>
  <c r="N358" i="23"/>
  <c r="O358" i="23"/>
  <c r="N359" i="23"/>
  <c r="O359" i="23"/>
  <c r="N360" i="23"/>
  <c r="O360" i="23"/>
  <c r="N361" i="23"/>
  <c r="O361" i="23"/>
  <c r="O366" i="23"/>
  <c r="N367" i="23"/>
  <c r="O367" i="23"/>
  <c r="N368" i="23"/>
  <c r="O368" i="23"/>
  <c r="N369" i="23"/>
  <c r="O369" i="23"/>
  <c r="N370" i="23"/>
  <c r="O370" i="23"/>
  <c r="N371" i="23"/>
  <c r="O371" i="23"/>
  <c r="N372" i="23"/>
  <c r="O372" i="23"/>
  <c r="N373" i="23"/>
  <c r="O373" i="23"/>
  <c r="N374" i="23"/>
  <c r="O374" i="23"/>
  <c r="N375" i="23"/>
  <c r="O375" i="23"/>
  <c r="N376" i="23"/>
  <c r="O376" i="23"/>
  <c r="N377" i="23"/>
  <c r="O377" i="23"/>
  <c r="N378" i="23"/>
  <c r="O378" i="23"/>
  <c r="N379" i="23"/>
  <c r="O379" i="23"/>
  <c r="N380" i="23"/>
  <c r="O380" i="23"/>
  <c r="N381" i="23"/>
  <c r="O381" i="23"/>
  <c r="N382" i="23"/>
  <c r="O382" i="23"/>
  <c r="N383" i="23"/>
  <c r="O383" i="23"/>
  <c r="N384" i="23"/>
  <c r="O384" i="23"/>
  <c r="N385" i="23"/>
  <c r="O385" i="23"/>
  <c r="O390" i="23"/>
  <c r="N391" i="23"/>
  <c r="O391" i="23"/>
  <c r="N392" i="23"/>
  <c r="O392" i="23"/>
  <c r="N393" i="23"/>
  <c r="O393" i="23"/>
  <c r="N394" i="23"/>
  <c r="O394" i="23"/>
  <c r="N395" i="23"/>
  <c r="O395" i="23"/>
  <c r="N396" i="23"/>
  <c r="O396" i="23"/>
  <c r="N397" i="23"/>
  <c r="O397" i="23"/>
  <c r="N398" i="23"/>
  <c r="O398" i="23"/>
  <c r="N399" i="23"/>
  <c r="O399" i="23"/>
  <c r="N400" i="23"/>
  <c r="O400" i="23"/>
  <c r="N401" i="23"/>
  <c r="O401" i="23"/>
  <c r="N402" i="23"/>
  <c r="O402" i="23"/>
  <c r="N403" i="23"/>
  <c r="O403" i="23"/>
  <c r="N404" i="23"/>
  <c r="O404" i="23"/>
  <c r="N405" i="23"/>
  <c r="O405" i="23"/>
  <c r="N406" i="23"/>
  <c r="O406" i="23"/>
  <c r="N407" i="23"/>
  <c r="O407" i="23"/>
  <c r="N408" i="23"/>
  <c r="O408" i="23"/>
  <c r="N409" i="23"/>
  <c r="O409" i="23"/>
  <c r="O414" i="23"/>
  <c r="N415" i="23"/>
  <c r="O415" i="23"/>
  <c r="N416" i="23"/>
  <c r="O416" i="23"/>
  <c r="N417" i="23"/>
  <c r="O417" i="23"/>
  <c r="N418" i="23"/>
  <c r="O418" i="23"/>
  <c r="N419" i="23"/>
  <c r="O419" i="23"/>
  <c r="N420" i="23"/>
  <c r="O420" i="23"/>
  <c r="N421" i="23"/>
  <c r="O421" i="23"/>
  <c r="N422" i="23"/>
  <c r="O422" i="23"/>
  <c r="N423" i="23"/>
  <c r="O423" i="23"/>
  <c r="N424" i="23"/>
  <c r="O424" i="23"/>
  <c r="N425" i="23"/>
  <c r="O425" i="23"/>
  <c r="N426" i="23"/>
  <c r="O426" i="23"/>
  <c r="N427" i="23"/>
  <c r="O427" i="23"/>
  <c r="N428" i="23"/>
  <c r="O428" i="23"/>
  <c r="N429" i="23"/>
  <c r="O429" i="23"/>
  <c r="N430" i="23"/>
  <c r="O430" i="23"/>
  <c r="N431" i="23"/>
  <c r="O431" i="23"/>
  <c r="N432" i="23"/>
  <c r="O432" i="23"/>
  <c r="N433" i="23"/>
  <c r="O433" i="23"/>
  <c r="O438" i="23"/>
  <c r="N439" i="23"/>
  <c r="O439" i="23"/>
  <c r="N440" i="23"/>
  <c r="O440" i="23"/>
  <c r="N441" i="23"/>
  <c r="O441" i="23"/>
  <c r="N442" i="23"/>
  <c r="O442" i="23"/>
  <c r="N443" i="23"/>
  <c r="O443" i="23"/>
  <c r="N444" i="23"/>
  <c r="O444" i="23"/>
  <c r="N445" i="23"/>
  <c r="O445" i="23"/>
  <c r="N446" i="23"/>
  <c r="O446" i="23"/>
  <c r="N447" i="23"/>
  <c r="O447" i="23"/>
  <c r="N448" i="23"/>
  <c r="O448" i="23"/>
  <c r="N449" i="23"/>
  <c r="O449" i="23"/>
  <c r="N450" i="23"/>
  <c r="O450" i="23"/>
  <c r="N451" i="23"/>
  <c r="O451" i="23"/>
  <c r="N452" i="23"/>
  <c r="O452" i="23"/>
  <c r="N453" i="23"/>
  <c r="O453" i="23"/>
  <c r="N454" i="23"/>
  <c r="O454" i="23"/>
  <c r="N455" i="23"/>
  <c r="O455" i="23"/>
  <c r="N456" i="23"/>
  <c r="O456" i="23"/>
  <c r="N457" i="23"/>
  <c r="O457" i="23"/>
  <c r="O462" i="23"/>
  <c r="N463" i="23"/>
  <c r="O463" i="23"/>
  <c r="N464" i="23"/>
  <c r="O464" i="23"/>
  <c r="N465" i="23"/>
  <c r="O465" i="23"/>
  <c r="N466" i="23"/>
  <c r="O466" i="23"/>
  <c r="N467" i="23"/>
  <c r="O467" i="23"/>
  <c r="N468" i="23"/>
  <c r="O468" i="23"/>
  <c r="N469" i="23"/>
  <c r="O469" i="23"/>
  <c r="N470" i="23"/>
  <c r="O470" i="23"/>
  <c r="N471" i="23"/>
  <c r="O471" i="23"/>
  <c r="N472" i="23"/>
  <c r="O472" i="23"/>
  <c r="N473" i="23"/>
  <c r="O473" i="23"/>
  <c r="N474" i="23"/>
  <c r="O474" i="23"/>
  <c r="N475" i="23"/>
  <c r="O475" i="23"/>
  <c r="N476" i="23"/>
  <c r="O476" i="23"/>
  <c r="N477" i="23"/>
  <c r="O477" i="23"/>
  <c r="N478" i="23"/>
  <c r="O478" i="23"/>
  <c r="N479" i="23"/>
  <c r="O479" i="23"/>
  <c r="N480" i="23"/>
  <c r="O480" i="23"/>
  <c r="N481" i="23"/>
  <c r="O481" i="23"/>
  <c r="O486" i="23"/>
  <c r="N487" i="23"/>
  <c r="O487" i="23"/>
  <c r="N488" i="23"/>
  <c r="O488" i="23"/>
  <c r="N489" i="23"/>
  <c r="O489" i="23"/>
  <c r="N490" i="23"/>
  <c r="O490" i="23"/>
  <c r="N491" i="23"/>
  <c r="O491" i="23"/>
  <c r="N492" i="23"/>
  <c r="O492" i="23"/>
  <c r="N493" i="23"/>
  <c r="O493" i="23"/>
  <c r="N494" i="23"/>
  <c r="O494" i="23"/>
  <c r="N495" i="23"/>
  <c r="O495" i="23"/>
  <c r="N496" i="23"/>
  <c r="O496" i="23"/>
  <c r="N497" i="23"/>
  <c r="O497" i="23"/>
  <c r="N498" i="23"/>
  <c r="O498" i="23"/>
  <c r="N499" i="23"/>
  <c r="O499" i="23"/>
  <c r="N500" i="23"/>
  <c r="O500" i="23"/>
  <c r="N501" i="23"/>
  <c r="O501" i="23"/>
  <c r="N502" i="23"/>
  <c r="O502" i="23"/>
  <c r="N503" i="23"/>
  <c r="O503" i="23"/>
  <c r="N504" i="23"/>
  <c r="O504" i="23"/>
  <c r="N505" i="23"/>
  <c r="O505" i="23"/>
  <c r="O510" i="23"/>
  <c r="N511" i="23"/>
  <c r="O511" i="23"/>
  <c r="N512" i="23"/>
  <c r="O512" i="23"/>
  <c r="N513" i="23"/>
  <c r="O513" i="23"/>
  <c r="N514" i="23"/>
  <c r="O514" i="23"/>
  <c r="N515" i="23"/>
  <c r="O515" i="23"/>
  <c r="N516" i="23"/>
  <c r="O516" i="23"/>
  <c r="N517" i="23"/>
  <c r="O517" i="23"/>
  <c r="N518" i="23"/>
  <c r="O518" i="23"/>
  <c r="N519" i="23"/>
  <c r="O519" i="23"/>
  <c r="N520" i="23"/>
  <c r="O520" i="23"/>
  <c r="N521" i="23"/>
  <c r="O521" i="23"/>
  <c r="N522" i="23"/>
  <c r="O522" i="23"/>
  <c r="N523" i="23"/>
  <c r="O523" i="23"/>
  <c r="N524" i="23"/>
  <c r="O524" i="23"/>
  <c r="N525" i="23"/>
  <c r="O525" i="23"/>
  <c r="N526" i="23"/>
  <c r="O526" i="23"/>
  <c r="N527" i="23"/>
  <c r="O527" i="23"/>
  <c r="N528" i="23"/>
  <c r="O528" i="23"/>
  <c r="N529" i="23"/>
  <c r="O529" i="23"/>
  <c r="O534" i="23"/>
  <c r="N535" i="23"/>
  <c r="O535" i="23"/>
  <c r="N536" i="23"/>
  <c r="O536" i="23"/>
  <c r="N537" i="23"/>
  <c r="O537" i="23"/>
  <c r="N538" i="23"/>
  <c r="O538" i="23"/>
  <c r="N539" i="23"/>
  <c r="O539" i="23"/>
  <c r="N540" i="23"/>
  <c r="O540" i="23"/>
  <c r="N541" i="23"/>
  <c r="O541" i="23"/>
  <c r="N542" i="23"/>
  <c r="O542" i="23"/>
  <c r="N543" i="23"/>
  <c r="O543" i="23"/>
  <c r="N544" i="23"/>
  <c r="O544" i="23"/>
  <c r="N545" i="23"/>
  <c r="O545" i="23"/>
  <c r="N546" i="23"/>
  <c r="O546" i="23"/>
  <c r="N547" i="23"/>
  <c r="O547" i="23"/>
  <c r="N548" i="23"/>
  <c r="O548" i="23"/>
  <c r="N549" i="23"/>
  <c r="O549" i="23"/>
  <c r="N550" i="23"/>
  <c r="O550" i="23"/>
  <c r="N551" i="23"/>
  <c r="O551" i="23"/>
  <c r="N552" i="23"/>
  <c r="O552" i="23"/>
  <c r="N553" i="23"/>
  <c r="O553" i="23"/>
  <c r="O558" i="23"/>
  <c r="N559" i="23"/>
  <c r="O559" i="23"/>
  <c r="N560" i="23"/>
  <c r="O560" i="23"/>
  <c r="N561" i="23"/>
  <c r="O561" i="23"/>
  <c r="N562" i="23"/>
  <c r="O562" i="23"/>
  <c r="N563" i="23"/>
  <c r="O563" i="23"/>
  <c r="N564" i="23"/>
  <c r="O564" i="23"/>
  <c r="N565" i="23"/>
  <c r="O565" i="23"/>
  <c r="N566" i="23"/>
  <c r="O566" i="23"/>
  <c r="N567" i="23"/>
  <c r="O567" i="23"/>
  <c r="N568" i="23"/>
  <c r="O568" i="23"/>
  <c r="N569" i="23"/>
  <c r="O569" i="23"/>
  <c r="N570" i="23"/>
  <c r="O570" i="23"/>
  <c r="N571" i="23"/>
  <c r="O571" i="23"/>
  <c r="N572" i="23"/>
  <c r="O572" i="23"/>
  <c r="N573" i="23"/>
  <c r="O573" i="23"/>
  <c r="N574" i="23"/>
  <c r="O574" i="23"/>
  <c r="N575" i="23"/>
  <c r="O575" i="23"/>
  <c r="N576" i="23"/>
  <c r="O576" i="23"/>
  <c r="N577" i="23"/>
  <c r="O577" i="23"/>
  <c r="P559" i="23" l="1"/>
  <c r="P367" i="23"/>
  <c r="P79" i="23"/>
  <c r="P487" i="23"/>
  <c r="P391" i="23"/>
  <c r="P295" i="23"/>
  <c r="P199" i="23"/>
  <c r="P103" i="23"/>
  <c r="P7" i="23"/>
  <c r="P463" i="23"/>
  <c r="P511" i="23"/>
  <c r="P415" i="23"/>
  <c r="P319" i="23"/>
  <c r="P223" i="23"/>
  <c r="P127" i="23"/>
  <c r="P31" i="23"/>
  <c r="P271" i="23"/>
  <c r="P175" i="23"/>
  <c r="P535" i="23"/>
  <c r="P439" i="23"/>
  <c r="P343" i="23"/>
  <c r="P247" i="23"/>
  <c r="P151" i="23"/>
  <c r="P55" i="23"/>
  <c r="AA3" i="26"/>
  <c r="U3" i="26"/>
  <c r="V3" i="26"/>
  <c r="W3" i="26"/>
  <c r="X3" i="26"/>
  <c r="Y3" i="26"/>
  <c r="Z3" i="26"/>
  <c r="J3" i="26"/>
  <c r="AE55" i="25"/>
  <c r="AE54" i="25"/>
  <c r="AE53" i="25"/>
  <c r="AE52" i="25"/>
  <c r="AE51" i="25"/>
  <c r="AE50" i="25"/>
  <c r="AE49" i="25"/>
  <c r="AE48" i="25"/>
  <c r="AE47" i="25"/>
  <c r="AE46" i="25"/>
  <c r="AE45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1" i="25"/>
  <c r="AE30" i="25"/>
  <c r="AE29" i="25"/>
  <c r="AE28" i="25"/>
  <c r="AE27" i="25"/>
  <c r="AE26" i="25"/>
  <c r="AE25" i="25"/>
  <c r="AE24" i="25"/>
  <c r="AE23" i="25"/>
  <c r="AE22" i="25"/>
  <c r="AE21" i="25"/>
  <c r="AE20" i="25"/>
  <c r="AE19" i="25"/>
  <c r="AE18" i="25"/>
  <c r="AE17" i="25"/>
  <c r="AE16" i="25"/>
  <c r="AE15" i="25"/>
  <c r="AE14" i="25"/>
  <c r="AE13" i="25"/>
  <c r="AE12" i="25"/>
  <c r="AE11" i="25"/>
  <c r="AE10" i="25"/>
  <c r="AE9" i="25"/>
  <c r="AE8" i="25"/>
  <c r="AE7" i="25"/>
  <c r="AE6" i="25"/>
  <c r="AE5" i="25"/>
  <c r="AE3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8" i="25"/>
  <c r="L49" i="25"/>
  <c r="L50" i="25"/>
  <c r="L51" i="25"/>
  <c r="L52" i="25"/>
  <c r="L53" i="25"/>
  <c r="L54" i="25"/>
  <c r="L55" i="25"/>
  <c r="L5" i="25"/>
  <c r="L3" i="25"/>
  <c r="AZ103" i="7"/>
  <c r="AY103" i="7"/>
  <c r="AX103" i="7"/>
  <c r="AZ102" i="7"/>
  <c r="AY102" i="7"/>
  <c r="AX102" i="7"/>
  <c r="AZ101" i="7"/>
  <c r="AY101" i="7"/>
  <c r="AX101" i="7"/>
  <c r="AZ100" i="7"/>
  <c r="AY100" i="7"/>
  <c r="AX100" i="7"/>
  <c r="AZ99" i="7"/>
  <c r="AY99" i="7"/>
  <c r="AX99" i="7"/>
  <c r="AZ98" i="7"/>
  <c r="AY98" i="7"/>
  <c r="AX98" i="7"/>
  <c r="AZ97" i="7"/>
  <c r="AY97" i="7"/>
  <c r="AX97" i="7"/>
  <c r="AZ96" i="7"/>
  <c r="AY96" i="7"/>
  <c r="AX96" i="7"/>
  <c r="AZ95" i="7"/>
  <c r="AY95" i="7"/>
  <c r="AX95" i="7"/>
  <c r="AZ94" i="7"/>
  <c r="AY94" i="7"/>
  <c r="AX94" i="7"/>
  <c r="AZ93" i="7"/>
  <c r="AY93" i="7"/>
  <c r="AX93" i="7"/>
  <c r="AZ92" i="7"/>
  <c r="AY92" i="7"/>
  <c r="AX92" i="7"/>
  <c r="AZ91" i="7"/>
  <c r="AY91" i="7"/>
  <c r="AX91" i="7"/>
  <c r="AZ90" i="7"/>
  <c r="AY90" i="7"/>
  <c r="AX90" i="7"/>
  <c r="AZ89" i="7"/>
  <c r="AY89" i="7"/>
  <c r="AX89" i="7"/>
  <c r="AZ88" i="7"/>
  <c r="AY88" i="7"/>
  <c r="AX88" i="7"/>
  <c r="AZ87" i="7"/>
  <c r="AY87" i="7"/>
  <c r="AX87" i="7"/>
  <c r="AZ86" i="7"/>
  <c r="AY86" i="7"/>
  <c r="AX86" i="7"/>
  <c r="AZ85" i="7"/>
  <c r="AY85" i="7"/>
  <c r="AX85" i="7"/>
  <c r="AZ84" i="7"/>
  <c r="AY84" i="7"/>
  <c r="AX84" i="7"/>
  <c r="AZ83" i="7"/>
  <c r="AY83" i="7"/>
  <c r="AX83" i="7"/>
  <c r="AZ82" i="7"/>
  <c r="AY82" i="7"/>
  <c r="AX82" i="7"/>
  <c r="AZ81" i="7"/>
  <c r="AY81" i="7"/>
  <c r="AX81" i="7"/>
  <c r="AZ80" i="7"/>
  <c r="AY80" i="7"/>
  <c r="AX80" i="7"/>
  <c r="AZ79" i="7"/>
  <c r="AY79" i="7"/>
  <c r="AX79" i="7"/>
  <c r="AZ78" i="7"/>
  <c r="AY78" i="7"/>
  <c r="AX78" i="7"/>
  <c r="AZ77" i="7"/>
  <c r="AY77" i="7"/>
  <c r="AX77" i="7"/>
  <c r="AZ76" i="7"/>
  <c r="AY76" i="7"/>
  <c r="AX76" i="7"/>
  <c r="AZ75" i="7"/>
  <c r="AY75" i="7"/>
  <c r="AX75" i="7"/>
  <c r="AZ74" i="7"/>
  <c r="AY74" i="7"/>
  <c r="AX74" i="7"/>
  <c r="AZ73" i="7"/>
  <c r="AY73" i="7"/>
  <c r="AX73" i="7"/>
  <c r="AZ72" i="7"/>
  <c r="AY72" i="7"/>
  <c r="AX72" i="7"/>
  <c r="AZ71" i="7"/>
  <c r="AY71" i="7"/>
  <c r="AX71" i="7"/>
  <c r="AZ70" i="7"/>
  <c r="AY70" i="7"/>
  <c r="AX70" i="7"/>
  <c r="AZ69" i="7"/>
  <c r="AY69" i="7"/>
  <c r="AX69" i="7"/>
  <c r="AZ68" i="7"/>
  <c r="AY68" i="7"/>
  <c r="AX68" i="7"/>
  <c r="AZ67" i="7"/>
  <c r="AY67" i="7"/>
  <c r="AX67" i="7"/>
  <c r="AZ66" i="7"/>
  <c r="AY66" i="7"/>
  <c r="AX66" i="7"/>
  <c r="AZ65" i="7"/>
  <c r="AY65" i="7"/>
  <c r="AX65" i="7"/>
  <c r="AZ64" i="7"/>
  <c r="AY64" i="7"/>
  <c r="AX64" i="7"/>
  <c r="AZ63" i="7"/>
  <c r="AY63" i="7"/>
  <c r="AX63" i="7"/>
  <c r="AZ62" i="7"/>
  <c r="AY62" i="7"/>
  <c r="AX62" i="7"/>
  <c r="AZ61" i="7"/>
  <c r="AY61" i="7"/>
  <c r="AX61" i="7"/>
  <c r="AZ60" i="7"/>
  <c r="AY60" i="7"/>
  <c r="AX60" i="7"/>
  <c r="AZ59" i="7"/>
  <c r="AY59" i="7"/>
  <c r="AX59" i="7"/>
  <c r="AZ58" i="7"/>
  <c r="AY58" i="7"/>
  <c r="AX58" i="7"/>
  <c r="AZ57" i="7"/>
  <c r="AY57" i="7"/>
  <c r="AX57" i="7"/>
  <c r="AZ56" i="7"/>
  <c r="AY56" i="7"/>
  <c r="AX56" i="7"/>
  <c r="AZ55" i="7"/>
  <c r="AY55" i="7"/>
  <c r="AX55" i="7"/>
  <c r="AZ54" i="7"/>
  <c r="AY54" i="7"/>
  <c r="AX54" i="7"/>
  <c r="AZ53" i="7"/>
  <c r="AY53" i="7"/>
  <c r="AX53" i="7"/>
  <c r="AZ52" i="7"/>
  <c r="AY52" i="7"/>
  <c r="AX52" i="7"/>
  <c r="AZ51" i="7"/>
  <c r="AY51" i="7"/>
  <c r="AX51" i="7"/>
  <c r="AZ50" i="7"/>
  <c r="AY50" i="7"/>
  <c r="AX50" i="7"/>
  <c r="AZ49" i="7"/>
  <c r="AY49" i="7"/>
  <c r="AX49" i="7"/>
  <c r="AZ48" i="7"/>
  <c r="AY48" i="7"/>
  <c r="AX48" i="7"/>
  <c r="AZ47" i="7"/>
  <c r="AY47" i="7"/>
  <c r="AX47" i="7"/>
  <c r="AZ46" i="7"/>
  <c r="AY46" i="7"/>
  <c r="AX46" i="7"/>
  <c r="AZ45" i="7"/>
  <c r="AY45" i="7"/>
  <c r="AX45" i="7"/>
  <c r="AZ44" i="7"/>
  <c r="AY44" i="7"/>
  <c r="AX44" i="7"/>
  <c r="AZ43" i="7"/>
  <c r="AY43" i="7"/>
  <c r="AX43" i="7"/>
  <c r="AZ42" i="7"/>
  <c r="AY42" i="7"/>
  <c r="AX42" i="7"/>
  <c r="AZ41" i="7"/>
  <c r="AY41" i="7"/>
  <c r="AX41" i="7"/>
  <c r="AZ40" i="7"/>
  <c r="AY40" i="7"/>
  <c r="AX40" i="7"/>
  <c r="AZ39" i="7"/>
  <c r="AY39" i="7"/>
  <c r="AX39" i="7"/>
  <c r="AZ38" i="7"/>
  <c r="AY38" i="7"/>
  <c r="AX38" i="7"/>
  <c r="AZ37" i="7"/>
  <c r="AY37" i="7"/>
  <c r="AX37" i="7"/>
  <c r="AZ36" i="7"/>
  <c r="AY36" i="7"/>
  <c r="AX36" i="7"/>
  <c r="AZ35" i="7"/>
  <c r="AY35" i="7"/>
  <c r="AX35" i="7"/>
  <c r="AZ34" i="7"/>
  <c r="AY34" i="7"/>
  <c r="AX34" i="7"/>
  <c r="AZ33" i="7"/>
  <c r="AY33" i="7"/>
  <c r="AX33" i="7"/>
  <c r="AZ32" i="7"/>
  <c r="AY32" i="7"/>
  <c r="AX32" i="7"/>
  <c r="AZ31" i="7"/>
  <c r="AY31" i="7"/>
  <c r="AX31" i="7"/>
  <c r="AZ30" i="7"/>
  <c r="AY30" i="7"/>
  <c r="AX30" i="7"/>
  <c r="AZ29" i="7"/>
  <c r="AY29" i="7"/>
  <c r="AX29" i="7"/>
  <c r="AZ28" i="7"/>
  <c r="AY28" i="7"/>
  <c r="AX28" i="7"/>
  <c r="AZ27" i="7"/>
  <c r="AY27" i="7"/>
  <c r="AX27" i="7"/>
  <c r="AZ26" i="7"/>
  <c r="AY26" i="7"/>
  <c r="AX26" i="7"/>
  <c r="AZ25" i="7"/>
  <c r="AY25" i="7"/>
  <c r="AX25" i="7"/>
  <c r="AZ24" i="7"/>
  <c r="AY24" i="7"/>
  <c r="AX24" i="7"/>
  <c r="AZ23" i="7"/>
  <c r="AY23" i="7"/>
  <c r="AX23" i="7"/>
  <c r="AZ22" i="7"/>
  <c r="AY22" i="7"/>
  <c r="AX22" i="7"/>
  <c r="AZ21" i="7"/>
  <c r="AY21" i="7"/>
  <c r="AX21" i="7"/>
  <c r="AZ20" i="7"/>
  <c r="AY20" i="7"/>
  <c r="AX20" i="7"/>
  <c r="AZ19" i="7"/>
  <c r="AY19" i="7"/>
  <c r="AX19" i="7"/>
  <c r="AZ18" i="7"/>
  <c r="AY18" i="7"/>
  <c r="AX18" i="7"/>
  <c r="AZ17" i="7"/>
  <c r="AY17" i="7"/>
  <c r="AX17" i="7"/>
  <c r="AZ16" i="7"/>
  <c r="AY16" i="7"/>
  <c r="AX16" i="7"/>
  <c r="AZ15" i="7"/>
  <c r="AY15" i="7"/>
  <c r="AX15" i="7"/>
  <c r="AZ14" i="7"/>
  <c r="AY14" i="7"/>
  <c r="AX14" i="7"/>
  <c r="AZ13" i="7"/>
  <c r="AY13" i="7"/>
  <c r="AX13" i="7"/>
  <c r="AZ12" i="7"/>
  <c r="AY12" i="7"/>
  <c r="AX12" i="7"/>
  <c r="AZ11" i="7"/>
  <c r="AY11" i="7"/>
  <c r="AX11" i="7"/>
  <c r="AZ10" i="7"/>
  <c r="AY10" i="7"/>
  <c r="AX10" i="7"/>
  <c r="AZ9" i="7"/>
  <c r="AY9" i="7"/>
  <c r="AX9" i="7"/>
  <c r="AZ8" i="7"/>
  <c r="AY8" i="7"/>
  <c r="AX8" i="7"/>
  <c r="AZ7" i="7"/>
  <c r="AY7" i="7"/>
  <c r="AX7" i="7"/>
  <c r="AZ6" i="7"/>
  <c r="AY6" i="7"/>
  <c r="AX6" i="7"/>
  <c r="AZ5" i="7"/>
  <c r="AY5" i="7"/>
  <c r="AX5" i="7"/>
  <c r="AZ1" i="7"/>
  <c r="AY1" i="7"/>
  <c r="AX1" i="7"/>
  <c r="X6" i="7"/>
  <c r="Y6" i="7"/>
  <c r="Z6" i="7"/>
  <c r="X7" i="7"/>
  <c r="Y7" i="7"/>
  <c r="Z7" i="7"/>
  <c r="X8" i="7"/>
  <c r="Y8" i="7"/>
  <c r="Z8" i="7"/>
  <c r="X9" i="7"/>
  <c r="Y9" i="7"/>
  <c r="Z9" i="7"/>
  <c r="X10" i="7"/>
  <c r="Y10" i="7"/>
  <c r="Z10" i="7"/>
  <c r="X11" i="7"/>
  <c r="Y11" i="7"/>
  <c r="Z11" i="7"/>
  <c r="X12" i="7"/>
  <c r="Y12" i="7"/>
  <c r="Z12" i="7"/>
  <c r="X13" i="7"/>
  <c r="Y13" i="7"/>
  <c r="Z13" i="7"/>
  <c r="X14" i="7"/>
  <c r="Y14" i="7"/>
  <c r="Z14" i="7"/>
  <c r="X15" i="7"/>
  <c r="Y15" i="7"/>
  <c r="Z15" i="7"/>
  <c r="X16" i="7"/>
  <c r="Y16" i="7"/>
  <c r="Z16" i="7"/>
  <c r="X17" i="7"/>
  <c r="Y17" i="7"/>
  <c r="Z17" i="7"/>
  <c r="X18" i="7"/>
  <c r="Y18" i="7"/>
  <c r="Z18" i="7"/>
  <c r="X19" i="7"/>
  <c r="Y19" i="7"/>
  <c r="Z19" i="7"/>
  <c r="X20" i="7"/>
  <c r="Y20" i="7"/>
  <c r="Z20" i="7"/>
  <c r="X21" i="7"/>
  <c r="Y21" i="7"/>
  <c r="Z21" i="7"/>
  <c r="X22" i="7"/>
  <c r="Y22" i="7"/>
  <c r="Z22" i="7"/>
  <c r="X23" i="7"/>
  <c r="Y23" i="7"/>
  <c r="Z23" i="7"/>
  <c r="X24" i="7"/>
  <c r="Y24" i="7"/>
  <c r="Z24" i="7"/>
  <c r="X25" i="7"/>
  <c r="Y25" i="7"/>
  <c r="Z25" i="7"/>
  <c r="X26" i="7"/>
  <c r="Y26" i="7"/>
  <c r="Z26" i="7"/>
  <c r="X27" i="7"/>
  <c r="Y27" i="7"/>
  <c r="Z27" i="7"/>
  <c r="X28" i="7"/>
  <c r="Y28" i="7"/>
  <c r="Z28" i="7"/>
  <c r="X29" i="7"/>
  <c r="Y29" i="7"/>
  <c r="Z29" i="7"/>
  <c r="X30" i="7"/>
  <c r="Y30" i="7"/>
  <c r="Z30" i="7"/>
  <c r="X31" i="7"/>
  <c r="Y31" i="7"/>
  <c r="Z31" i="7"/>
  <c r="X32" i="7"/>
  <c r="Y32" i="7"/>
  <c r="Z32" i="7"/>
  <c r="X33" i="7"/>
  <c r="Y33" i="7"/>
  <c r="Z33" i="7"/>
  <c r="X34" i="7"/>
  <c r="Y34" i="7"/>
  <c r="Z34" i="7"/>
  <c r="X35" i="7"/>
  <c r="Y35" i="7"/>
  <c r="Z35" i="7"/>
  <c r="X36" i="7"/>
  <c r="Y36" i="7"/>
  <c r="Z36" i="7"/>
  <c r="X37" i="7"/>
  <c r="Y37" i="7"/>
  <c r="Z37" i="7"/>
  <c r="X38" i="7"/>
  <c r="Y38" i="7"/>
  <c r="Z38" i="7"/>
  <c r="X39" i="7"/>
  <c r="Y39" i="7"/>
  <c r="Z39" i="7"/>
  <c r="X40" i="7"/>
  <c r="Y40" i="7"/>
  <c r="Z40" i="7"/>
  <c r="X41" i="7"/>
  <c r="Y41" i="7"/>
  <c r="Z41" i="7"/>
  <c r="X42" i="7"/>
  <c r="Y42" i="7"/>
  <c r="Z42" i="7"/>
  <c r="X43" i="7"/>
  <c r="Y43" i="7"/>
  <c r="Z43" i="7"/>
  <c r="X44" i="7"/>
  <c r="Y44" i="7"/>
  <c r="Z44" i="7"/>
  <c r="X45" i="7"/>
  <c r="Y45" i="7"/>
  <c r="Z45" i="7"/>
  <c r="X46" i="7"/>
  <c r="Y46" i="7"/>
  <c r="Z46" i="7"/>
  <c r="X47" i="7"/>
  <c r="Y47" i="7"/>
  <c r="Z47" i="7"/>
  <c r="X48" i="7"/>
  <c r="Y48" i="7"/>
  <c r="Z48" i="7"/>
  <c r="X49" i="7"/>
  <c r="Y49" i="7"/>
  <c r="Z49" i="7"/>
  <c r="X50" i="7"/>
  <c r="Y50" i="7"/>
  <c r="Z50" i="7"/>
  <c r="X51" i="7"/>
  <c r="Y51" i="7"/>
  <c r="Z51" i="7"/>
  <c r="X52" i="7"/>
  <c r="Y52" i="7"/>
  <c r="Z52" i="7"/>
  <c r="X53" i="7"/>
  <c r="Y53" i="7"/>
  <c r="Z53" i="7"/>
  <c r="X54" i="7"/>
  <c r="Y54" i="7"/>
  <c r="Z54" i="7"/>
  <c r="X55" i="7"/>
  <c r="Y55" i="7"/>
  <c r="Z55" i="7"/>
  <c r="X56" i="7"/>
  <c r="Y56" i="7"/>
  <c r="Z56" i="7"/>
  <c r="X57" i="7"/>
  <c r="Y57" i="7"/>
  <c r="Z57" i="7"/>
  <c r="X58" i="7"/>
  <c r="Y58" i="7"/>
  <c r="Z58" i="7"/>
  <c r="X59" i="7"/>
  <c r="Y59" i="7"/>
  <c r="Z59" i="7"/>
  <c r="X60" i="7"/>
  <c r="Y60" i="7"/>
  <c r="Z60" i="7"/>
  <c r="X61" i="7"/>
  <c r="Y61" i="7"/>
  <c r="Z61" i="7"/>
  <c r="X62" i="7"/>
  <c r="Y62" i="7"/>
  <c r="Z62" i="7"/>
  <c r="X63" i="7"/>
  <c r="Y63" i="7"/>
  <c r="Z63" i="7"/>
  <c r="X64" i="7"/>
  <c r="Y64" i="7"/>
  <c r="Z64" i="7"/>
  <c r="X65" i="7"/>
  <c r="Y65" i="7"/>
  <c r="Z65" i="7"/>
  <c r="X66" i="7"/>
  <c r="Y66" i="7"/>
  <c r="Z66" i="7"/>
  <c r="X67" i="7"/>
  <c r="Y67" i="7"/>
  <c r="Z67" i="7"/>
  <c r="X68" i="7"/>
  <c r="Y68" i="7"/>
  <c r="Z68" i="7"/>
  <c r="X69" i="7"/>
  <c r="Y69" i="7"/>
  <c r="Z69" i="7"/>
  <c r="X70" i="7"/>
  <c r="Y70" i="7"/>
  <c r="Z70" i="7"/>
  <c r="X71" i="7"/>
  <c r="Y71" i="7"/>
  <c r="Z71" i="7"/>
  <c r="X72" i="7"/>
  <c r="Y72" i="7"/>
  <c r="Z72" i="7"/>
  <c r="X73" i="7"/>
  <c r="Y73" i="7"/>
  <c r="Z73" i="7"/>
  <c r="X74" i="7"/>
  <c r="Y74" i="7"/>
  <c r="Z74" i="7"/>
  <c r="X75" i="7"/>
  <c r="Y75" i="7"/>
  <c r="Z75" i="7"/>
  <c r="X76" i="7"/>
  <c r="Y76" i="7"/>
  <c r="Z76" i="7"/>
  <c r="X77" i="7"/>
  <c r="Y77" i="7"/>
  <c r="Z77" i="7"/>
  <c r="X78" i="7"/>
  <c r="Y78" i="7"/>
  <c r="Z78" i="7"/>
  <c r="X79" i="7"/>
  <c r="Y79" i="7"/>
  <c r="Z79" i="7"/>
  <c r="X80" i="7"/>
  <c r="Y80" i="7"/>
  <c r="Z80" i="7"/>
  <c r="X81" i="7"/>
  <c r="Y81" i="7"/>
  <c r="Z81" i="7"/>
  <c r="X82" i="7"/>
  <c r="Y82" i="7"/>
  <c r="Z82" i="7"/>
  <c r="X83" i="7"/>
  <c r="Y83" i="7"/>
  <c r="Z83" i="7"/>
  <c r="X84" i="7"/>
  <c r="Y84" i="7"/>
  <c r="Z84" i="7"/>
  <c r="X85" i="7"/>
  <c r="Y85" i="7"/>
  <c r="Z85" i="7"/>
  <c r="X86" i="7"/>
  <c r="Y86" i="7"/>
  <c r="Z86" i="7"/>
  <c r="X87" i="7"/>
  <c r="Y87" i="7"/>
  <c r="Z87" i="7"/>
  <c r="X88" i="7"/>
  <c r="Y88" i="7"/>
  <c r="Z88" i="7"/>
  <c r="X89" i="7"/>
  <c r="Y89" i="7"/>
  <c r="Z89" i="7"/>
  <c r="X90" i="7"/>
  <c r="Y90" i="7"/>
  <c r="Z90" i="7"/>
  <c r="X91" i="7"/>
  <c r="Y91" i="7"/>
  <c r="Z91" i="7"/>
  <c r="X92" i="7"/>
  <c r="Y92" i="7"/>
  <c r="Z92" i="7"/>
  <c r="X93" i="7"/>
  <c r="Y93" i="7"/>
  <c r="Z93" i="7"/>
  <c r="X94" i="7"/>
  <c r="Y94" i="7"/>
  <c r="Z94" i="7"/>
  <c r="X95" i="7"/>
  <c r="Y95" i="7"/>
  <c r="Z95" i="7"/>
  <c r="X96" i="7"/>
  <c r="Y96" i="7"/>
  <c r="Z96" i="7"/>
  <c r="X97" i="7"/>
  <c r="Y97" i="7"/>
  <c r="Z97" i="7"/>
  <c r="X98" i="7"/>
  <c r="Y98" i="7"/>
  <c r="Z98" i="7"/>
  <c r="X99" i="7"/>
  <c r="Y99" i="7"/>
  <c r="Z99" i="7"/>
  <c r="X100" i="7"/>
  <c r="Y100" i="7"/>
  <c r="Z100" i="7"/>
  <c r="X101" i="7"/>
  <c r="Y101" i="7"/>
  <c r="Z101" i="7"/>
  <c r="X102" i="7"/>
  <c r="Y102" i="7"/>
  <c r="Z102" i="7"/>
  <c r="X103" i="7"/>
  <c r="Y103" i="7"/>
  <c r="Z103" i="7"/>
  <c r="Z5" i="7"/>
  <c r="Y5" i="7"/>
  <c r="X5" i="7"/>
  <c r="Y1" i="7"/>
  <c r="Z1" i="7"/>
  <c r="X1" i="7"/>
  <c r="AA5" i="26" l="1"/>
  <c r="AA16" i="26" s="1"/>
  <c r="AA24" i="26"/>
  <c r="AA32" i="26"/>
  <c r="AA40" i="26"/>
  <c r="AA48" i="26"/>
  <c r="AA56" i="26"/>
  <c r="AA23" i="26"/>
  <c r="AA31" i="26"/>
  <c r="AA39" i="26"/>
  <c r="AA47" i="26"/>
  <c r="AA14" i="26"/>
  <c r="AA30" i="26"/>
  <c r="AA38" i="26"/>
  <c r="AA46" i="26"/>
  <c r="AA54" i="26"/>
  <c r="AA12" i="26"/>
  <c r="AA36" i="26"/>
  <c r="AA13" i="26"/>
  <c r="AA21" i="26"/>
  <c r="AA29" i="26"/>
  <c r="AA37" i="26"/>
  <c r="AA53" i="26"/>
  <c r="AA28" i="26"/>
  <c r="AA44" i="26"/>
  <c r="AA52" i="26"/>
  <c r="AA19" i="26"/>
  <c r="AA49" i="26"/>
  <c r="AA57" i="26"/>
  <c r="AA35" i="26"/>
  <c r="AA41" i="26"/>
  <c r="AA58" i="26"/>
  <c r="AA25" i="26"/>
  <c r="AA55" i="26"/>
  <c r="AA50" i="26"/>
  <c r="AA11" i="26"/>
  <c r="AA26" i="26"/>
  <c r="AA51" i="26"/>
  <c r="AA27" i="26"/>
  <c r="AA42" i="26"/>
  <c r="AA18" i="26"/>
  <c r="AA33" i="26"/>
  <c r="AA43" i="26"/>
  <c r="AA9" i="26"/>
  <c r="J5" i="26"/>
  <c r="AZ3" i="7"/>
  <c r="AY3" i="7"/>
  <c r="Y3" i="7"/>
  <c r="Z3" i="7"/>
  <c r="AA59" i="26" l="1"/>
  <c r="AA17" i="26"/>
  <c r="AA10" i="26"/>
  <c r="AA34" i="26"/>
  <c r="AA45" i="26"/>
  <c r="AA20" i="26"/>
  <c r="AA22" i="26"/>
  <c r="AA15" i="26"/>
  <c r="J12" i="26"/>
  <c r="J20" i="26"/>
  <c r="J28" i="26"/>
  <c r="J36" i="26"/>
  <c r="J44" i="26"/>
  <c r="J52" i="26"/>
  <c r="J11" i="26"/>
  <c r="J19" i="26"/>
  <c r="J27" i="26"/>
  <c r="J35" i="26"/>
  <c r="J43" i="26"/>
  <c r="J51" i="26"/>
  <c r="J10" i="26"/>
  <c r="J16" i="26"/>
  <c r="J22" i="26"/>
  <c r="J42" i="26"/>
  <c r="J48" i="26"/>
  <c r="J54" i="26"/>
  <c r="J13" i="26"/>
  <c r="J33" i="26"/>
  <c r="J39" i="26"/>
  <c r="J45" i="26"/>
  <c r="J57" i="26"/>
  <c r="J18" i="26"/>
  <c r="J24" i="26"/>
  <c r="J30" i="26"/>
  <c r="J50" i="26"/>
  <c r="J15" i="26"/>
  <c r="J21" i="26"/>
  <c r="J41" i="26"/>
  <c r="J47" i="26"/>
  <c r="J53" i="26"/>
  <c r="J56" i="26"/>
  <c r="J26" i="26"/>
  <c r="J32" i="26"/>
  <c r="J38" i="26"/>
  <c r="J23" i="26"/>
  <c r="J40" i="26"/>
  <c r="J49" i="26"/>
  <c r="J58" i="26"/>
  <c r="J17" i="26"/>
  <c r="J29" i="26"/>
  <c r="J25" i="26"/>
  <c r="J37" i="26"/>
  <c r="J59" i="26"/>
  <c r="J34" i="26"/>
  <c r="J46" i="26"/>
  <c r="J9" i="26"/>
  <c r="J31" i="26"/>
  <c r="J55" i="26"/>
  <c r="J14" i="26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O320" i="21"/>
  <c r="O321" i="21"/>
  <c r="O322" i="21"/>
  <c r="O323" i="21"/>
  <c r="O324" i="21"/>
  <c r="O325" i="21"/>
  <c r="O326" i="21"/>
  <c r="O327" i="21"/>
  <c r="O328" i="21"/>
  <c r="O329" i="21"/>
  <c r="O330" i="21"/>
  <c r="O331" i="21"/>
  <c r="O332" i="21"/>
  <c r="O333" i="21"/>
  <c r="O334" i="21"/>
  <c r="O335" i="21"/>
  <c r="O336" i="21"/>
  <c r="O337" i="21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J7" i="26" l="1"/>
  <c r="J6" i="26" s="1"/>
  <c r="AW6" i="7"/>
  <c r="AW7" i="7"/>
  <c r="AW8" i="7"/>
  <c r="AW9" i="7"/>
  <c r="AW10" i="7"/>
  <c r="AW11" i="7"/>
  <c r="AW12" i="7"/>
  <c r="AW13" i="7"/>
  <c r="AW14" i="7"/>
  <c r="AW15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W57" i="7"/>
  <c r="AW58" i="7"/>
  <c r="AW59" i="7"/>
  <c r="AW60" i="7"/>
  <c r="AW61" i="7"/>
  <c r="AW62" i="7"/>
  <c r="AW63" i="7"/>
  <c r="AW64" i="7"/>
  <c r="AW65" i="7"/>
  <c r="AW66" i="7"/>
  <c r="AW67" i="7"/>
  <c r="AW68" i="7"/>
  <c r="AW69" i="7"/>
  <c r="AW70" i="7"/>
  <c r="AW71" i="7"/>
  <c r="AW72" i="7"/>
  <c r="AW73" i="7"/>
  <c r="AW74" i="7"/>
  <c r="AW75" i="7"/>
  <c r="AW76" i="7"/>
  <c r="AW77" i="7"/>
  <c r="AW78" i="7"/>
  <c r="AW79" i="7"/>
  <c r="AW80" i="7"/>
  <c r="AW81" i="7"/>
  <c r="AW82" i="7"/>
  <c r="AW83" i="7"/>
  <c r="AW84" i="7"/>
  <c r="AW85" i="7"/>
  <c r="AW86" i="7"/>
  <c r="AW87" i="7"/>
  <c r="AW88" i="7"/>
  <c r="AW89" i="7"/>
  <c r="AW90" i="7"/>
  <c r="AW91" i="7"/>
  <c r="AW92" i="7"/>
  <c r="AW93" i="7"/>
  <c r="AW94" i="7"/>
  <c r="AW95" i="7"/>
  <c r="AW96" i="7"/>
  <c r="AW97" i="7"/>
  <c r="AW98" i="7"/>
  <c r="AW99" i="7"/>
  <c r="AW100" i="7"/>
  <c r="AW101" i="7"/>
  <c r="AW102" i="7"/>
  <c r="AW103" i="7"/>
  <c r="AW5" i="7"/>
  <c r="AT6" i="7"/>
  <c r="AT7" i="7"/>
  <c r="AT8" i="7"/>
  <c r="AT9" i="7"/>
  <c r="AT10" i="7"/>
  <c r="AT11" i="7"/>
  <c r="AT12" i="7"/>
  <c r="AT13" i="7"/>
  <c r="AT14" i="7"/>
  <c r="AT15" i="7"/>
  <c r="AT16" i="7"/>
  <c r="AT17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T57" i="7"/>
  <c r="AT58" i="7"/>
  <c r="AT59" i="7"/>
  <c r="AT60" i="7"/>
  <c r="AT61" i="7"/>
  <c r="AT62" i="7"/>
  <c r="AT63" i="7"/>
  <c r="AT64" i="7"/>
  <c r="AT65" i="7"/>
  <c r="AT66" i="7"/>
  <c r="AT67" i="7"/>
  <c r="AT68" i="7"/>
  <c r="AT69" i="7"/>
  <c r="AT70" i="7"/>
  <c r="AT71" i="7"/>
  <c r="AT72" i="7"/>
  <c r="AT73" i="7"/>
  <c r="AT74" i="7"/>
  <c r="AT75" i="7"/>
  <c r="AT76" i="7"/>
  <c r="AT77" i="7"/>
  <c r="AT78" i="7"/>
  <c r="AT79" i="7"/>
  <c r="AT80" i="7"/>
  <c r="AT81" i="7"/>
  <c r="AT82" i="7"/>
  <c r="AT83" i="7"/>
  <c r="AT84" i="7"/>
  <c r="AT85" i="7"/>
  <c r="AT86" i="7"/>
  <c r="AT87" i="7"/>
  <c r="AT88" i="7"/>
  <c r="AT89" i="7"/>
  <c r="AT90" i="7"/>
  <c r="AT91" i="7"/>
  <c r="AT92" i="7"/>
  <c r="AT93" i="7"/>
  <c r="AT94" i="7"/>
  <c r="AT95" i="7"/>
  <c r="AT96" i="7"/>
  <c r="AT97" i="7"/>
  <c r="AT98" i="7"/>
  <c r="AT99" i="7"/>
  <c r="AT100" i="7"/>
  <c r="AT101" i="7"/>
  <c r="AT102" i="7"/>
  <c r="AT103" i="7"/>
  <c r="AT5" i="7"/>
  <c r="AQ6" i="7"/>
  <c r="AQ7" i="7"/>
  <c r="AQ8" i="7"/>
  <c r="AQ9" i="7"/>
  <c r="AQ10" i="7"/>
  <c r="AQ11" i="7"/>
  <c r="AQ12" i="7"/>
  <c r="AQ13" i="7"/>
  <c r="AQ14" i="7"/>
  <c r="AQ15" i="7"/>
  <c r="AQ16" i="7"/>
  <c r="AQ17" i="7"/>
  <c r="AQ18" i="7"/>
  <c r="AQ19" i="7"/>
  <c r="AQ20" i="7"/>
  <c r="AQ21" i="7"/>
  <c r="AQ22" i="7"/>
  <c r="AQ23" i="7"/>
  <c r="AQ24" i="7"/>
  <c r="AQ25" i="7"/>
  <c r="AQ26" i="7"/>
  <c r="AQ27" i="7"/>
  <c r="AQ28" i="7"/>
  <c r="AQ29" i="7"/>
  <c r="AQ30" i="7"/>
  <c r="AQ31" i="7"/>
  <c r="AQ32" i="7"/>
  <c r="AQ33" i="7"/>
  <c r="AQ34" i="7"/>
  <c r="AQ35" i="7"/>
  <c r="AQ36" i="7"/>
  <c r="AQ37" i="7"/>
  <c r="AQ38" i="7"/>
  <c r="AQ39" i="7"/>
  <c r="AQ40" i="7"/>
  <c r="AQ41" i="7"/>
  <c r="AQ42" i="7"/>
  <c r="AQ43" i="7"/>
  <c r="AQ44" i="7"/>
  <c r="AQ45" i="7"/>
  <c r="AQ46" i="7"/>
  <c r="AQ47" i="7"/>
  <c r="AQ48" i="7"/>
  <c r="AQ49" i="7"/>
  <c r="AQ50" i="7"/>
  <c r="AQ51" i="7"/>
  <c r="AQ52" i="7"/>
  <c r="AQ53" i="7"/>
  <c r="AQ54" i="7"/>
  <c r="AQ55" i="7"/>
  <c r="AQ56" i="7"/>
  <c r="AQ57" i="7"/>
  <c r="AQ58" i="7"/>
  <c r="AQ59" i="7"/>
  <c r="AQ60" i="7"/>
  <c r="AQ61" i="7"/>
  <c r="AQ62" i="7"/>
  <c r="AQ63" i="7"/>
  <c r="AQ64" i="7"/>
  <c r="AQ65" i="7"/>
  <c r="AQ66" i="7"/>
  <c r="AQ67" i="7"/>
  <c r="AQ68" i="7"/>
  <c r="AQ69" i="7"/>
  <c r="AQ70" i="7"/>
  <c r="AQ71" i="7"/>
  <c r="AQ72" i="7"/>
  <c r="AQ73" i="7"/>
  <c r="AQ74" i="7"/>
  <c r="AQ75" i="7"/>
  <c r="AQ76" i="7"/>
  <c r="AQ77" i="7"/>
  <c r="AQ78" i="7"/>
  <c r="AQ79" i="7"/>
  <c r="AQ80" i="7"/>
  <c r="AQ81" i="7"/>
  <c r="AQ82" i="7"/>
  <c r="AQ83" i="7"/>
  <c r="AQ84" i="7"/>
  <c r="AQ85" i="7"/>
  <c r="AQ86" i="7"/>
  <c r="AQ87" i="7"/>
  <c r="AQ88" i="7"/>
  <c r="AQ89" i="7"/>
  <c r="AQ90" i="7"/>
  <c r="AQ91" i="7"/>
  <c r="AQ92" i="7"/>
  <c r="AQ93" i="7"/>
  <c r="AQ94" i="7"/>
  <c r="AQ95" i="7"/>
  <c r="AQ96" i="7"/>
  <c r="AQ97" i="7"/>
  <c r="AQ98" i="7"/>
  <c r="AQ99" i="7"/>
  <c r="AQ100" i="7"/>
  <c r="AQ101" i="7"/>
  <c r="AQ102" i="7"/>
  <c r="AQ103" i="7"/>
  <c r="AQ5" i="7"/>
  <c r="AN6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AN68" i="7"/>
  <c r="AN69" i="7"/>
  <c r="AN70" i="7"/>
  <c r="AN71" i="7"/>
  <c r="AN72" i="7"/>
  <c r="AN73" i="7"/>
  <c r="AN74" i="7"/>
  <c r="AN75" i="7"/>
  <c r="AN76" i="7"/>
  <c r="AN77" i="7"/>
  <c r="AN78" i="7"/>
  <c r="AN79" i="7"/>
  <c r="AN80" i="7"/>
  <c r="AN81" i="7"/>
  <c r="AN82" i="7"/>
  <c r="AN83" i="7"/>
  <c r="AN84" i="7"/>
  <c r="AN85" i="7"/>
  <c r="AN86" i="7"/>
  <c r="AN87" i="7"/>
  <c r="AN88" i="7"/>
  <c r="AN89" i="7"/>
  <c r="AN90" i="7"/>
  <c r="AN91" i="7"/>
  <c r="AN92" i="7"/>
  <c r="AN93" i="7"/>
  <c r="AN94" i="7"/>
  <c r="AN95" i="7"/>
  <c r="AN96" i="7"/>
  <c r="AN97" i="7"/>
  <c r="AN98" i="7"/>
  <c r="AN99" i="7"/>
  <c r="AN100" i="7"/>
  <c r="AN101" i="7"/>
  <c r="AN102" i="7"/>
  <c r="AN103" i="7"/>
  <c r="AN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5" i="7"/>
  <c r="AK3" i="7" l="1"/>
  <c r="K3" i="7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3" i="6"/>
  <c r="L3" i="6"/>
  <c r="AC10" i="26" l="1"/>
  <c r="AD10" i="26"/>
  <c r="AE10" i="26"/>
  <c r="AF10" i="26"/>
  <c r="AG10" i="26"/>
  <c r="AC11" i="26"/>
  <c r="AD11" i="26"/>
  <c r="AE11" i="26"/>
  <c r="AF11" i="26"/>
  <c r="AG11" i="26"/>
  <c r="AC12" i="26"/>
  <c r="AD12" i="26"/>
  <c r="AE12" i="26"/>
  <c r="AF12" i="26"/>
  <c r="AG12" i="26"/>
  <c r="AC13" i="26"/>
  <c r="AD13" i="26"/>
  <c r="AE13" i="26"/>
  <c r="AF13" i="26"/>
  <c r="AG13" i="26"/>
  <c r="AC14" i="26"/>
  <c r="AD14" i="26"/>
  <c r="AE14" i="26"/>
  <c r="AF14" i="26"/>
  <c r="AG14" i="26"/>
  <c r="AC15" i="26"/>
  <c r="AD15" i="26"/>
  <c r="AE15" i="26"/>
  <c r="AF15" i="26"/>
  <c r="AG15" i="26"/>
  <c r="AC16" i="26"/>
  <c r="AD16" i="26"/>
  <c r="AE16" i="26"/>
  <c r="AF16" i="26"/>
  <c r="AG16" i="26"/>
  <c r="AC17" i="26"/>
  <c r="AD17" i="26"/>
  <c r="AE17" i="26"/>
  <c r="AF17" i="26"/>
  <c r="AG17" i="26"/>
  <c r="AC18" i="26"/>
  <c r="AD18" i="26"/>
  <c r="AE18" i="26"/>
  <c r="AF18" i="26"/>
  <c r="AG18" i="26"/>
  <c r="AC19" i="26"/>
  <c r="AD19" i="26"/>
  <c r="AE19" i="26"/>
  <c r="AF19" i="26"/>
  <c r="AG19" i="26"/>
  <c r="AC20" i="26"/>
  <c r="AD20" i="26"/>
  <c r="AE20" i="26"/>
  <c r="AF20" i="26"/>
  <c r="AG20" i="26"/>
  <c r="AC21" i="26"/>
  <c r="AD21" i="26"/>
  <c r="AE21" i="26"/>
  <c r="AF21" i="26"/>
  <c r="AG21" i="26"/>
  <c r="AC22" i="26"/>
  <c r="AD22" i="26"/>
  <c r="AE22" i="26"/>
  <c r="AF22" i="26"/>
  <c r="AG22" i="26"/>
  <c r="AC23" i="26"/>
  <c r="AD23" i="26"/>
  <c r="AE23" i="26"/>
  <c r="AF23" i="26"/>
  <c r="AG23" i="26"/>
  <c r="AC24" i="26"/>
  <c r="AD24" i="26"/>
  <c r="AE24" i="26"/>
  <c r="AF24" i="26"/>
  <c r="AG24" i="26"/>
  <c r="AC25" i="26"/>
  <c r="AD25" i="26"/>
  <c r="AE25" i="26"/>
  <c r="AF25" i="26"/>
  <c r="AG25" i="26"/>
  <c r="AC26" i="26"/>
  <c r="AD26" i="26"/>
  <c r="AE26" i="26"/>
  <c r="AF26" i="26"/>
  <c r="AG26" i="26"/>
  <c r="AC27" i="26"/>
  <c r="AD27" i="26"/>
  <c r="AE27" i="26"/>
  <c r="AF27" i="26"/>
  <c r="AG27" i="26"/>
  <c r="AC28" i="26"/>
  <c r="AD28" i="26"/>
  <c r="AE28" i="26"/>
  <c r="AF28" i="26"/>
  <c r="AG28" i="26"/>
  <c r="AC29" i="26"/>
  <c r="AD29" i="26"/>
  <c r="AE29" i="26"/>
  <c r="AF29" i="26"/>
  <c r="AG29" i="26"/>
  <c r="AC30" i="26"/>
  <c r="AD30" i="26"/>
  <c r="AE30" i="26"/>
  <c r="AF30" i="26"/>
  <c r="AG30" i="26"/>
  <c r="AC31" i="26"/>
  <c r="AD31" i="26"/>
  <c r="AE31" i="26"/>
  <c r="AF31" i="26"/>
  <c r="AG31" i="26"/>
  <c r="AC32" i="26"/>
  <c r="AD32" i="26"/>
  <c r="AE32" i="26"/>
  <c r="AF32" i="26"/>
  <c r="AG32" i="26"/>
  <c r="AC33" i="26"/>
  <c r="AD33" i="26"/>
  <c r="AE33" i="26"/>
  <c r="AF33" i="26"/>
  <c r="AG33" i="26"/>
  <c r="AC34" i="26"/>
  <c r="AD34" i="26"/>
  <c r="AE34" i="26"/>
  <c r="AF34" i="26"/>
  <c r="AG34" i="26"/>
  <c r="AC35" i="26"/>
  <c r="AD35" i="26"/>
  <c r="AE35" i="26"/>
  <c r="AF35" i="26"/>
  <c r="AG35" i="26"/>
  <c r="AC36" i="26"/>
  <c r="AD36" i="26"/>
  <c r="AE36" i="26"/>
  <c r="AF36" i="26"/>
  <c r="AG36" i="26"/>
  <c r="AC37" i="26"/>
  <c r="AD37" i="26"/>
  <c r="AE37" i="26"/>
  <c r="AF37" i="26"/>
  <c r="AG37" i="26"/>
  <c r="AC38" i="26"/>
  <c r="AD38" i="26"/>
  <c r="AE38" i="26"/>
  <c r="AF38" i="26"/>
  <c r="AG38" i="26"/>
  <c r="AC39" i="26"/>
  <c r="AD39" i="26"/>
  <c r="AE39" i="26"/>
  <c r="AF39" i="26"/>
  <c r="AG39" i="26"/>
  <c r="AC40" i="26"/>
  <c r="AD40" i="26"/>
  <c r="AE40" i="26"/>
  <c r="AF40" i="26"/>
  <c r="AG40" i="26"/>
  <c r="AC41" i="26"/>
  <c r="AD41" i="26"/>
  <c r="AE41" i="26"/>
  <c r="AF41" i="26"/>
  <c r="AG41" i="26"/>
  <c r="AC42" i="26"/>
  <c r="AD42" i="26"/>
  <c r="AE42" i="26"/>
  <c r="AF42" i="26"/>
  <c r="AG42" i="26"/>
  <c r="AC43" i="26"/>
  <c r="AD43" i="26"/>
  <c r="AE43" i="26"/>
  <c r="AF43" i="26"/>
  <c r="AG43" i="26"/>
  <c r="AC44" i="26"/>
  <c r="AD44" i="26"/>
  <c r="AE44" i="26"/>
  <c r="AF44" i="26"/>
  <c r="AG44" i="26"/>
  <c r="AC45" i="26"/>
  <c r="AD45" i="26"/>
  <c r="AE45" i="26"/>
  <c r="AF45" i="26"/>
  <c r="AG45" i="26"/>
  <c r="AC46" i="26"/>
  <c r="AD46" i="26"/>
  <c r="AE46" i="26"/>
  <c r="AF46" i="26"/>
  <c r="AG46" i="26"/>
  <c r="AC47" i="26"/>
  <c r="AD47" i="26"/>
  <c r="AE47" i="26"/>
  <c r="AF47" i="26"/>
  <c r="AG47" i="26"/>
  <c r="AC48" i="26"/>
  <c r="AD48" i="26"/>
  <c r="AE48" i="26"/>
  <c r="AF48" i="26"/>
  <c r="AG48" i="26"/>
  <c r="AC49" i="26"/>
  <c r="AD49" i="26"/>
  <c r="AE49" i="26"/>
  <c r="AF49" i="26"/>
  <c r="AG49" i="26"/>
  <c r="AC50" i="26"/>
  <c r="AD50" i="26"/>
  <c r="AE50" i="26"/>
  <c r="AF50" i="26"/>
  <c r="AG50" i="26"/>
  <c r="AC51" i="26"/>
  <c r="AD51" i="26"/>
  <c r="AE51" i="26"/>
  <c r="AF51" i="26"/>
  <c r="AG51" i="26"/>
  <c r="AC52" i="26"/>
  <c r="AD52" i="26"/>
  <c r="AE52" i="26"/>
  <c r="AF52" i="26"/>
  <c r="AG52" i="26"/>
  <c r="AC53" i="26"/>
  <c r="AD53" i="26"/>
  <c r="AE53" i="26"/>
  <c r="AF53" i="26"/>
  <c r="AG53" i="26"/>
  <c r="AC54" i="26"/>
  <c r="AD54" i="26"/>
  <c r="AE54" i="26"/>
  <c r="AF54" i="26"/>
  <c r="AG54" i="26"/>
  <c r="AC55" i="26"/>
  <c r="AD55" i="26"/>
  <c r="AE55" i="26"/>
  <c r="AF55" i="26"/>
  <c r="AG55" i="26"/>
  <c r="AC56" i="26"/>
  <c r="AD56" i="26"/>
  <c r="AE56" i="26"/>
  <c r="AF56" i="26"/>
  <c r="AG56" i="26"/>
  <c r="AC57" i="26"/>
  <c r="AD57" i="26"/>
  <c r="AE57" i="26"/>
  <c r="AF57" i="26"/>
  <c r="AG57" i="26"/>
  <c r="AC58" i="26"/>
  <c r="AD58" i="26"/>
  <c r="AE58" i="26"/>
  <c r="AF58" i="26"/>
  <c r="AG58" i="26"/>
  <c r="AC59" i="26"/>
  <c r="AD59" i="26"/>
  <c r="AE59" i="26"/>
  <c r="AF59" i="26"/>
  <c r="AG59" i="26"/>
  <c r="AG9" i="26"/>
  <c r="AF9" i="26"/>
  <c r="AE9" i="26"/>
  <c r="AD9" i="26"/>
  <c r="AC9" i="26"/>
  <c r="AV1" i="7"/>
  <c r="AS1" i="7"/>
  <c r="AP1" i="7"/>
  <c r="AM1" i="7"/>
  <c r="V1" i="7"/>
  <c r="S1" i="7"/>
  <c r="P1" i="7"/>
  <c r="M1" i="7"/>
  <c r="AV6" i="7"/>
  <c r="AV7" i="7"/>
  <c r="AV8" i="7"/>
  <c r="AV9" i="7"/>
  <c r="AV10" i="7"/>
  <c r="AV11" i="7"/>
  <c r="AV12" i="7"/>
  <c r="AV13" i="7"/>
  <c r="AV14" i="7"/>
  <c r="AV15" i="7"/>
  <c r="AV16" i="7"/>
  <c r="AV17" i="7"/>
  <c r="AV18" i="7"/>
  <c r="AV19" i="7"/>
  <c r="AV20" i="7"/>
  <c r="AV21" i="7"/>
  <c r="AV22" i="7"/>
  <c r="AV23" i="7"/>
  <c r="AV24" i="7"/>
  <c r="AV25" i="7"/>
  <c r="AV26" i="7"/>
  <c r="AV27" i="7"/>
  <c r="AV28" i="7"/>
  <c r="AV29" i="7"/>
  <c r="AV30" i="7"/>
  <c r="AV31" i="7"/>
  <c r="AV32" i="7"/>
  <c r="AV33" i="7"/>
  <c r="AV34" i="7"/>
  <c r="AV35" i="7"/>
  <c r="AV36" i="7"/>
  <c r="AV37" i="7"/>
  <c r="AV38" i="7"/>
  <c r="AV39" i="7"/>
  <c r="AV40" i="7"/>
  <c r="AV41" i="7"/>
  <c r="AV42" i="7"/>
  <c r="AV43" i="7"/>
  <c r="AV44" i="7"/>
  <c r="AV45" i="7"/>
  <c r="AV46" i="7"/>
  <c r="AV47" i="7"/>
  <c r="AV48" i="7"/>
  <c r="AV49" i="7"/>
  <c r="AV50" i="7"/>
  <c r="AV51" i="7"/>
  <c r="AV52" i="7"/>
  <c r="AV53" i="7"/>
  <c r="AV54" i="7"/>
  <c r="AV55" i="7"/>
  <c r="AV56" i="7"/>
  <c r="AV57" i="7"/>
  <c r="AV58" i="7"/>
  <c r="AV59" i="7"/>
  <c r="AV60" i="7"/>
  <c r="AV61" i="7"/>
  <c r="AV62" i="7"/>
  <c r="AV63" i="7"/>
  <c r="AV64" i="7"/>
  <c r="AV65" i="7"/>
  <c r="AV66" i="7"/>
  <c r="AV67" i="7"/>
  <c r="AV68" i="7"/>
  <c r="AV69" i="7"/>
  <c r="AV70" i="7"/>
  <c r="AV71" i="7"/>
  <c r="AV72" i="7"/>
  <c r="AV73" i="7"/>
  <c r="AV74" i="7"/>
  <c r="AV75" i="7"/>
  <c r="AV76" i="7"/>
  <c r="AV77" i="7"/>
  <c r="AV78" i="7"/>
  <c r="AV79" i="7"/>
  <c r="AV80" i="7"/>
  <c r="AV81" i="7"/>
  <c r="AV82" i="7"/>
  <c r="AV83" i="7"/>
  <c r="AV84" i="7"/>
  <c r="AV85" i="7"/>
  <c r="AV86" i="7"/>
  <c r="AV87" i="7"/>
  <c r="AV88" i="7"/>
  <c r="AV89" i="7"/>
  <c r="AV90" i="7"/>
  <c r="AV91" i="7"/>
  <c r="AV92" i="7"/>
  <c r="AV93" i="7"/>
  <c r="AV94" i="7"/>
  <c r="AV95" i="7"/>
  <c r="AV96" i="7"/>
  <c r="AV97" i="7"/>
  <c r="AV98" i="7"/>
  <c r="AV99" i="7"/>
  <c r="AV100" i="7"/>
  <c r="AV101" i="7"/>
  <c r="AV102" i="7"/>
  <c r="AV103" i="7"/>
  <c r="AV5" i="7"/>
  <c r="AS6" i="7"/>
  <c r="AS7" i="7"/>
  <c r="AS8" i="7"/>
  <c r="AS9" i="7"/>
  <c r="AS10" i="7"/>
  <c r="AS11" i="7"/>
  <c r="AS12" i="7"/>
  <c r="AS13" i="7"/>
  <c r="AS14" i="7"/>
  <c r="AS15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S57" i="7"/>
  <c r="AS58" i="7"/>
  <c r="AS59" i="7"/>
  <c r="AS60" i="7"/>
  <c r="AS61" i="7"/>
  <c r="AS62" i="7"/>
  <c r="AS63" i="7"/>
  <c r="AS64" i="7"/>
  <c r="AS65" i="7"/>
  <c r="AS66" i="7"/>
  <c r="AS67" i="7"/>
  <c r="AS68" i="7"/>
  <c r="AS69" i="7"/>
  <c r="AS70" i="7"/>
  <c r="AS71" i="7"/>
  <c r="AS72" i="7"/>
  <c r="AS73" i="7"/>
  <c r="AS74" i="7"/>
  <c r="AS75" i="7"/>
  <c r="AS76" i="7"/>
  <c r="AS77" i="7"/>
  <c r="AS78" i="7"/>
  <c r="AS79" i="7"/>
  <c r="AS80" i="7"/>
  <c r="AS81" i="7"/>
  <c r="AS82" i="7"/>
  <c r="AS83" i="7"/>
  <c r="AS84" i="7"/>
  <c r="AS85" i="7"/>
  <c r="AS86" i="7"/>
  <c r="AS87" i="7"/>
  <c r="AS88" i="7"/>
  <c r="AS89" i="7"/>
  <c r="AS90" i="7"/>
  <c r="AS91" i="7"/>
  <c r="AS92" i="7"/>
  <c r="AS93" i="7"/>
  <c r="AS94" i="7"/>
  <c r="AS95" i="7"/>
  <c r="AS96" i="7"/>
  <c r="AS97" i="7"/>
  <c r="AS98" i="7"/>
  <c r="AS99" i="7"/>
  <c r="AS100" i="7"/>
  <c r="AS101" i="7"/>
  <c r="AS102" i="7"/>
  <c r="AS103" i="7"/>
  <c r="AS5" i="7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AP19" i="7"/>
  <c r="AP20" i="7"/>
  <c r="AP21" i="7"/>
  <c r="AP22" i="7"/>
  <c r="AP23" i="7"/>
  <c r="AP24" i="7"/>
  <c r="AP25" i="7"/>
  <c r="AP26" i="7"/>
  <c r="AP27" i="7"/>
  <c r="AP28" i="7"/>
  <c r="AP29" i="7"/>
  <c r="AP30" i="7"/>
  <c r="AP31" i="7"/>
  <c r="AP32" i="7"/>
  <c r="AP33" i="7"/>
  <c r="AP34" i="7"/>
  <c r="AP35" i="7"/>
  <c r="AP36" i="7"/>
  <c r="AP37" i="7"/>
  <c r="AP38" i="7"/>
  <c r="AP39" i="7"/>
  <c r="AP40" i="7"/>
  <c r="AP41" i="7"/>
  <c r="AP42" i="7"/>
  <c r="AP43" i="7"/>
  <c r="AP44" i="7"/>
  <c r="AP45" i="7"/>
  <c r="AP46" i="7"/>
  <c r="AP47" i="7"/>
  <c r="AP48" i="7"/>
  <c r="AP49" i="7"/>
  <c r="AP50" i="7"/>
  <c r="AP51" i="7"/>
  <c r="AP52" i="7"/>
  <c r="AP53" i="7"/>
  <c r="AP54" i="7"/>
  <c r="AP55" i="7"/>
  <c r="AP56" i="7"/>
  <c r="AP57" i="7"/>
  <c r="AP58" i="7"/>
  <c r="AP59" i="7"/>
  <c r="AP60" i="7"/>
  <c r="AP61" i="7"/>
  <c r="AP62" i="7"/>
  <c r="AP63" i="7"/>
  <c r="AP64" i="7"/>
  <c r="AP65" i="7"/>
  <c r="AP66" i="7"/>
  <c r="AP67" i="7"/>
  <c r="AP68" i="7"/>
  <c r="AP69" i="7"/>
  <c r="AP70" i="7"/>
  <c r="AP71" i="7"/>
  <c r="AP72" i="7"/>
  <c r="AP73" i="7"/>
  <c r="AP74" i="7"/>
  <c r="AP75" i="7"/>
  <c r="AP76" i="7"/>
  <c r="AP77" i="7"/>
  <c r="AP78" i="7"/>
  <c r="AP79" i="7"/>
  <c r="AP80" i="7"/>
  <c r="AP81" i="7"/>
  <c r="AP82" i="7"/>
  <c r="AP83" i="7"/>
  <c r="AP84" i="7"/>
  <c r="AP85" i="7"/>
  <c r="AP86" i="7"/>
  <c r="AP87" i="7"/>
  <c r="AP88" i="7"/>
  <c r="AP89" i="7"/>
  <c r="AP90" i="7"/>
  <c r="AP91" i="7"/>
  <c r="AP92" i="7"/>
  <c r="AP93" i="7"/>
  <c r="AP94" i="7"/>
  <c r="AP95" i="7"/>
  <c r="AP96" i="7"/>
  <c r="AP97" i="7"/>
  <c r="AP98" i="7"/>
  <c r="AP99" i="7"/>
  <c r="AP100" i="7"/>
  <c r="AP101" i="7"/>
  <c r="AP102" i="7"/>
  <c r="AP103" i="7"/>
  <c r="AP5" i="7"/>
  <c r="AM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100" i="7"/>
  <c r="AM101" i="7"/>
  <c r="AM102" i="7"/>
  <c r="AM103" i="7"/>
  <c r="AM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100" i="7"/>
  <c r="V101" i="7"/>
  <c r="V102" i="7"/>
  <c r="V103" i="7"/>
  <c r="V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5" i="7"/>
  <c r="AM3" i="7" l="1"/>
  <c r="AH10" i="26"/>
  <c r="AH11" i="26"/>
  <c r="AH12" i="26"/>
  <c r="AH13" i="26"/>
  <c r="AH14" i="26"/>
  <c r="AH15" i="26"/>
  <c r="AH16" i="26"/>
  <c r="AH17" i="26"/>
  <c r="AH18" i="26"/>
  <c r="AH19" i="26"/>
  <c r="AH20" i="26"/>
  <c r="AH21" i="26"/>
  <c r="AH22" i="26"/>
  <c r="AH23" i="26"/>
  <c r="AH24" i="26"/>
  <c r="AH25" i="26"/>
  <c r="AH26" i="26"/>
  <c r="AH27" i="26"/>
  <c r="AH28" i="26"/>
  <c r="AH29" i="26"/>
  <c r="AH30" i="26"/>
  <c r="AH31" i="26"/>
  <c r="AH32" i="26"/>
  <c r="AH33" i="26"/>
  <c r="AH34" i="26"/>
  <c r="AH35" i="26"/>
  <c r="AH36" i="26"/>
  <c r="AH37" i="26"/>
  <c r="AH38" i="26"/>
  <c r="AH39" i="26"/>
  <c r="AH40" i="26"/>
  <c r="AH41" i="26"/>
  <c r="AH42" i="26"/>
  <c r="AH43" i="26"/>
  <c r="AH44" i="26"/>
  <c r="AH45" i="26"/>
  <c r="AH46" i="26"/>
  <c r="AH47" i="26"/>
  <c r="AH48" i="26"/>
  <c r="AH49" i="26"/>
  <c r="AH50" i="26"/>
  <c r="AH51" i="26"/>
  <c r="AH52" i="26"/>
  <c r="AH53" i="26"/>
  <c r="AH54" i="26"/>
  <c r="AH55" i="26"/>
  <c r="AH56" i="26"/>
  <c r="AH57" i="26"/>
  <c r="AH58" i="26"/>
  <c r="AH59" i="26"/>
  <c r="AH9" i="26"/>
  <c r="AH3" i="26"/>
  <c r="AG3" i="26"/>
  <c r="AF3" i="26"/>
  <c r="AE3" i="26"/>
  <c r="AD3" i="26"/>
  <c r="AC3" i="26"/>
  <c r="AA6" i="25"/>
  <c r="AB6" i="25"/>
  <c r="AC6" i="25"/>
  <c r="AD6" i="25"/>
  <c r="AA7" i="25"/>
  <c r="AB7" i="25"/>
  <c r="AC7" i="25"/>
  <c r="AD7" i="25"/>
  <c r="AA8" i="25"/>
  <c r="AB8" i="25"/>
  <c r="AC8" i="25"/>
  <c r="AD8" i="25"/>
  <c r="AA9" i="25"/>
  <c r="AB9" i="25"/>
  <c r="AC9" i="25"/>
  <c r="AD9" i="25"/>
  <c r="AA10" i="25"/>
  <c r="AB10" i="25"/>
  <c r="AC10" i="25"/>
  <c r="AD10" i="25"/>
  <c r="AA11" i="25"/>
  <c r="AB11" i="25"/>
  <c r="AC11" i="25"/>
  <c r="AD11" i="25"/>
  <c r="AA12" i="25"/>
  <c r="AB12" i="25"/>
  <c r="AC12" i="25"/>
  <c r="AD12" i="25"/>
  <c r="AA13" i="25"/>
  <c r="AB13" i="25"/>
  <c r="AC13" i="25"/>
  <c r="AD13" i="25"/>
  <c r="AA14" i="25"/>
  <c r="AB14" i="25"/>
  <c r="AC14" i="25"/>
  <c r="AD14" i="25"/>
  <c r="AA15" i="25"/>
  <c r="AB15" i="25"/>
  <c r="AC15" i="25"/>
  <c r="AD15" i="25"/>
  <c r="AA16" i="25"/>
  <c r="AB16" i="25"/>
  <c r="AC16" i="25"/>
  <c r="AD16" i="25"/>
  <c r="AA17" i="25"/>
  <c r="AB17" i="25"/>
  <c r="AC17" i="25"/>
  <c r="AD17" i="25"/>
  <c r="AA18" i="25"/>
  <c r="AB18" i="25"/>
  <c r="AC18" i="25"/>
  <c r="AD18" i="25"/>
  <c r="AA19" i="25"/>
  <c r="AB19" i="25"/>
  <c r="AC19" i="25"/>
  <c r="AD19" i="25"/>
  <c r="AA20" i="25"/>
  <c r="AB20" i="25"/>
  <c r="AC20" i="25"/>
  <c r="AD20" i="25"/>
  <c r="AA21" i="25"/>
  <c r="AB21" i="25"/>
  <c r="AC21" i="25"/>
  <c r="AD21" i="25"/>
  <c r="AA22" i="25"/>
  <c r="AB22" i="25"/>
  <c r="AC22" i="25"/>
  <c r="AD22" i="25"/>
  <c r="AA23" i="25"/>
  <c r="AB23" i="25"/>
  <c r="AC23" i="25"/>
  <c r="AD23" i="25"/>
  <c r="AA24" i="25"/>
  <c r="AB24" i="25"/>
  <c r="AC24" i="25"/>
  <c r="AD24" i="25"/>
  <c r="AA25" i="25"/>
  <c r="AB25" i="25"/>
  <c r="AC25" i="25"/>
  <c r="AD25" i="25"/>
  <c r="AA26" i="25"/>
  <c r="AB26" i="25"/>
  <c r="AC26" i="25"/>
  <c r="AD26" i="25"/>
  <c r="AA27" i="25"/>
  <c r="AB27" i="25"/>
  <c r="AC27" i="25"/>
  <c r="AD27" i="25"/>
  <c r="AA28" i="25"/>
  <c r="AB28" i="25"/>
  <c r="AC28" i="25"/>
  <c r="AD28" i="25"/>
  <c r="AA29" i="25"/>
  <c r="AB29" i="25"/>
  <c r="AC29" i="25"/>
  <c r="AD29" i="25"/>
  <c r="AA30" i="25"/>
  <c r="AB30" i="25"/>
  <c r="AC30" i="25"/>
  <c r="AD30" i="25"/>
  <c r="AA31" i="25"/>
  <c r="AB31" i="25"/>
  <c r="AC31" i="25"/>
  <c r="AD31" i="25"/>
  <c r="AA32" i="25"/>
  <c r="AB32" i="25"/>
  <c r="AC32" i="25"/>
  <c r="AD32" i="25"/>
  <c r="AA33" i="25"/>
  <c r="AB33" i="25"/>
  <c r="AC33" i="25"/>
  <c r="AD33" i="25"/>
  <c r="AA34" i="25"/>
  <c r="AB34" i="25"/>
  <c r="AC34" i="25"/>
  <c r="AD34" i="25"/>
  <c r="AA35" i="25"/>
  <c r="AB35" i="25"/>
  <c r="AC35" i="25"/>
  <c r="AD35" i="25"/>
  <c r="AA36" i="25"/>
  <c r="AB36" i="25"/>
  <c r="AC36" i="25"/>
  <c r="AD36" i="25"/>
  <c r="AA37" i="25"/>
  <c r="AB37" i="25"/>
  <c r="AC37" i="25"/>
  <c r="AD37" i="25"/>
  <c r="AA38" i="25"/>
  <c r="AB38" i="25"/>
  <c r="AC38" i="25"/>
  <c r="AD38" i="25"/>
  <c r="AA39" i="25"/>
  <c r="AB39" i="25"/>
  <c r="AC39" i="25"/>
  <c r="AD39" i="25"/>
  <c r="AA40" i="25"/>
  <c r="AB40" i="25"/>
  <c r="AC40" i="25"/>
  <c r="AD40" i="25"/>
  <c r="AA41" i="25"/>
  <c r="AB41" i="25"/>
  <c r="AC41" i="25"/>
  <c r="AD41" i="25"/>
  <c r="AA42" i="25"/>
  <c r="AB42" i="25"/>
  <c r="AC42" i="25"/>
  <c r="AD42" i="25"/>
  <c r="AA43" i="25"/>
  <c r="AB43" i="25"/>
  <c r="AC43" i="25"/>
  <c r="AD43" i="25"/>
  <c r="AA44" i="25"/>
  <c r="AB44" i="25"/>
  <c r="AC44" i="25"/>
  <c r="AD44" i="25"/>
  <c r="AA45" i="25"/>
  <c r="AB45" i="25"/>
  <c r="AC45" i="25"/>
  <c r="AD45" i="25"/>
  <c r="AA46" i="25"/>
  <c r="AB46" i="25"/>
  <c r="AC46" i="25"/>
  <c r="AD46" i="25"/>
  <c r="AA47" i="25"/>
  <c r="AB47" i="25"/>
  <c r="AC47" i="25"/>
  <c r="AD47" i="25"/>
  <c r="AA48" i="25"/>
  <c r="AB48" i="25"/>
  <c r="AC48" i="25"/>
  <c r="AD48" i="25"/>
  <c r="AA49" i="25"/>
  <c r="AB49" i="25"/>
  <c r="AC49" i="25"/>
  <c r="AD49" i="25"/>
  <c r="AA50" i="25"/>
  <c r="AB50" i="25"/>
  <c r="AC50" i="25"/>
  <c r="AD50" i="25"/>
  <c r="AA51" i="25"/>
  <c r="AB51" i="25"/>
  <c r="AC51" i="25"/>
  <c r="AD51" i="25"/>
  <c r="AA52" i="25"/>
  <c r="AB52" i="25"/>
  <c r="AC52" i="25"/>
  <c r="AD52" i="25"/>
  <c r="AA53" i="25"/>
  <c r="AB53" i="25"/>
  <c r="AC53" i="25"/>
  <c r="AD53" i="25"/>
  <c r="AA54" i="25"/>
  <c r="AB54" i="25"/>
  <c r="AC54" i="25"/>
  <c r="AD54" i="25"/>
  <c r="AA55" i="25"/>
  <c r="AB55" i="25"/>
  <c r="AC55" i="25"/>
  <c r="AD55" i="25"/>
  <c r="AD5" i="25"/>
  <c r="Z5" i="26" s="1"/>
  <c r="AC5" i="25"/>
  <c r="AB5" i="25"/>
  <c r="AA5" i="25"/>
  <c r="AD3" i="25"/>
  <c r="AC3" i="25"/>
  <c r="AB3" i="25"/>
  <c r="AA3" i="25"/>
  <c r="H6" i="25"/>
  <c r="I6" i="25"/>
  <c r="J6" i="25"/>
  <c r="K6" i="25"/>
  <c r="H7" i="25"/>
  <c r="I7" i="25"/>
  <c r="J7" i="25"/>
  <c r="K7" i="25"/>
  <c r="H8" i="25"/>
  <c r="I8" i="25"/>
  <c r="J8" i="25"/>
  <c r="K8" i="25"/>
  <c r="H9" i="25"/>
  <c r="I9" i="25"/>
  <c r="J9" i="25"/>
  <c r="K9" i="25"/>
  <c r="H10" i="25"/>
  <c r="I10" i="25"/>
  <c r="J10" i="25"/>
  <c r="K10" i="25"/>
  <c r="H11" i="25"/>
  <c r="I11" i="25"/>
  <c r="J11" i="25"/>
  <c r="K11" i="25"/>
  <c r="H12" i="25"/>
  <c r="I12" i="25"/>
  <c r="J12" i="25"/>
  <c r="K12" i="25"/>
  <c r="H13" i="25"/>
  <c r="I13" i="25"/>
  <c r="J13" i="25"/>
  <c r="K13" i="25"/>
  <c r="H14" i="25"/>
  <c r="I14" i="25"/>
  <c r="J14" i="25"/>
  <c r="K14" i="25"/>
  <c r="H15" i="25"/>
  <c r="I15" i="25"/>
  <c r="J15" i="25"/>
  <c r="K15" i="25"/>
  <c r="H16" i="25"/>
  <c r="I16" i="25"/>
  <c r="J16" i="25"/>
  <c r="K16" i="25"/>
  <c r="H17" i="25"/>
  <c r="I17" i="25"/>
  <c r="J17" i="25"/>
  <c r="K17" i="25"/>
  <c r="H18" i="25"/>
  <c r="I18" i="25"/>
  <c r="J18" i="25"/>
  <c r="K18" i="25"/>
  <c r="H19" i="25"/>
  <c r="I19" i="25"/>
  <c r="J19" i="25"/>
  <c r="K19" i="25"/>
  <c r="H20" i="25"/>
  <c r="I20" i="25"/>
  <c r="J20" i="25"/>
  <c r="K20" i="25"/>
  <c r="H21" i="25"/>
  <c r="I21" i="25"/>
  <c r="J21" i="25"/>
  <c r="K21" i="25"/>
  <c r="H22" i="25"/>
  <c r="I22" i="25"/>
  <c r="J22" i="25"/>
  <c r="K22" i="25"/>
  <c r="H23" i="25"/>
  <c r="I23" i="25"/>
  <c r="J23" i="25"/>
  <c r="K23" i="25"/>
  <c r="H24" i="25"/>
  <c r="I24" i="25"/>
  <c r="J24" i="25"/>
  <c r="K24" i="25"/>
  <c r="H25" i="25"/>
  <c r="I25" i="25"/>
  <c r="J25" i="25"/>
  <c r="K25" i="25"/>
  <c r="H26" i="25"/>
  <c r="I26" i="25"/>
  <c r="J26" i="25"/>
  <c r="K26" i="25"/>
  <c r="H27" i="25"/>
  <c r="I27" i="25"/>
  <c r="J27" i="25"/>
  <c r="K27" i="25"/>
  <c r="H28" i="25"/>
  <c r="I28" i="25"/>
  <c r="J28" i="25"/>
  <c r="K28" i="25"/>
  <c r="H29" i="25"/>
  <c r="I29" i="25"/>
  <c r="J29" i="25"/>
  <c r="K29" i="25"/>
  <c r="H30" i="25"/>
  <c r="I30" i="25"/>
  <c r="J30" i="25"/>
  <c r="K30" i="25"/>
  <c r="H31" i="25"/>
  <c r="I31" i="25"/>
  <c r="J31" i="25"/>
  <c r="K31" i="25"/>
  <c r="H32" i="25"/>
  <c r="I32" i="25"/>
  <c r="J32" i="25"/>
  <c r="K32" i="25"/>
  <c r="H33" i="25"/>
  <c r="I33" i="25"/>
  <c r="J33" i="25"/>
  <c r="K33" i="25"/>
  <c r="H34" i="25"/>
  <c r="I34" i="25"/>
  <c r="J34" i="25"/>
  <c r="K34" i="25"/>
  <c r="H35" i="25"/>
  <c r="I35" i="25"/>
  <c r="J35" i="25"/>
  <c r="K35" i="25"/>
  <c r="H36" i="25"/>
  <c r="I36" i="25"/>
  <c r="J36" i="25"/>
  <c r="K36" i="25"/>
  <c r="H37" i="25"/>
  <c r="I37" i="25"/>
  <c r="J37" i="25"/>
  <c r="K37" i="25"/>
  <c r="H38" i="25"/>
  <c r="I38" i="25"/>
  <c r="J38" i="25"/>
  <c r="K38" i="25"/>
  <c r="H39" i="25"/>
  <c r="I39" i="25"/>
  <c r="J39" i="25"/>
  <c r="K39" i="25"/>
  <c r="H40" i="25"/>
  <c r="I40" i="25"/>
  <c r="J40" i="25"/>
  <c r="K40" i="25"/>
  <c r="H41" i="25"/>
  <c r="I41" i="25"/>
  <c r="J41" i="25"/>
  <c r="K41" i="25"/>
  <c r="H42" i="25"/>
  <c r="I42" i="25"/>
  <c r="J42" i="25"/>
  <c r="K42" i="25"/>
  <c r="H43" i="25"/>
  <c r="I43" i="25"/>
  <c r="J43" i="25"/>
  <c r="K43" i="25"/>
  <c r="H44" i="25"/>
  <c r="I44" i="25"/>
  <c r="J44" i="25"/>
  <c r="K44" i="25"/>
  <c r="H45" i="25"/>
  <c r="I45" i="25"/>
  <c r="J45" i="25"/>
  <c r="K45" i="25"/>
  <c r="H46" i="25"/>
  <c r="I46" i="25"/>
  <c r="J46" i="25"/>
  <c r="K46" i="25"/>
  <c r="H47" i="25"/>
  <c r="I47" i="25"/>
  <c r="J47" i="25"/>
  <c r="K47" i="25"/>
  <c r="H48" i="25"/>
  <c r="I48" i="25"/>
  <c r="J48" i="25"/>
  <c r="K48" i="25"/>
  <c r="H49" i="25"/>
  <c r="I49" i="25"/>
  <c r="J49" i="25"/>
  <c r="K49" i="25"/>
  <c r="H50" i="25"/>
  <c r="I50" i="25"/>
  <c r="J50" i="25"/>
  <c r="K50" i="25"/>
  <c r="H51" i="25"/>
  <c r="I51" i="25"/>
  <c r="J51" i="25"/>
  <c r="K51" i="25"/>
  <c r="H52" i="25"/>
  <c r="I52" i="25"/>
  <c r="J52" i="25"/>
  <c r="K52" i="25"/>
  <c r="H53" i="25"/>
  <c r="I53" i="25"/>
  <c r="J53" i="25"/>
  <c r="K53" i="25"/>
  <c r="H54" i="25"/>
  <c r="I54" i="25"/>
  <c r="J54" i="25"/>
  <c r="K54" i="25"/>
  <c r="H55" i="25"/>
  <c r="I55" i="25"/>
  <c r="J55" i="25"/>
  <c r="K55" i="25"/>
  <c r="K3" i="25"/>
  <c r="I3" i="25"/>
  <c r="J3" i="25"/>
  <c r="H5" i="25"/>
  <c r="H3" i="25"/>
  <c r="I5" i="25"/>
  <c r="G5" i="26" s="1"/>
  <c r="J5" i="25"/>
  <c r="K5" i="25"/>
  <c r="I5" i="26" s="1"/>
  <c r="F3" i="26"/>
  <c r="I3" i="26"/>
  <c r="H3" i="26"/>
  <c r="G3" i="26"/>
  <c r="H5" i="26" l="1"/>
  <c r="W5" i="26"/>
  <c r="X5" i="26"/>
  <c r="Y5" i="26"/>
  <c r="Z15" i="26"/>
  <c r="Z23" i="26"/>
  <c r="Z31" i="26"/>
  <c r="Z39" i="26"/>
  <c r="Z47" i="26"/>
  <c r="Z55" i="26"/>
  <c r="Z14" i="26"/>
  <c r="Z22" i="26"/>
  <c r="Z30" i="26"/>
  <c r="Z38" i="26"/>
  <c r="Z46" i="26"/>
  <c r="Z13" i="26"/>
  <c r="Z21" i="26"/>
  <c r="Z29" i="26"/>
  <c r="Z37" i="26"/>
  <c r="Z45" i="26"/>
  <c r="Z53" i="26"/>
  <c r="Z11" i="26"/>
  <c r="Z27" i="26"/>
  <c r="Z35" i="26"/>
  <c r="Z43" i="26"/>
  <c r="Z59" i="26"/>
  <c r="Z12" i="26"/>
  <c r="Z20" i="26"/>
  <c r="Z28" i="26"/>
  <c r="Z36" i="26"/>
  <c r="Z44" i="26"/>
  <c r="Z52" i="26"/>
  <c r="Z19" i="26"/>
  <c r="Z51" i="26"/>
  <c r="Z10" i="26"/>
  <c r="Z25" i="26"/>
  <c r="Z40" i="26"/>
  <c r="Z41" i="26"/>
  <c r="Z58" i="26"/>
  <c r="Z16" i="26"/>
  <c r="Z50" i="26"/>
  <c r="Z26" i="26"/>
  <c r="Z32" i="26"/>
  <c r="Z42" i="26"/>
  <c r="Z56" i="26"/>
  <c r="Z18" i="26"/>
  <c r="Z33" i="26"/>
  <c r="Z48" i="26"/>
  <c r="Z54" i="26"/>
  <c r="Z24" i="26"/>
  <c r="Z34" i="26"/>
  <c r="Z49" i="26"/>
  <c r="Z57" i="26"/>
  <c r="Z9" i="26"/>
  <c r="Z17" i="26"/>
  <c r="I11" i="26"/>
  <c r="I19" i="26"/>
  <c r="I27" i="26"/>
  <c r="I35" i="26"/>
  <c r="I43" i="26"/>
  <c r="I51" i="26"/>
  <c r="I59" i="26"/>
  <c r="I10" i="26"/>
  <c r="I18" i="26"/>
  <c r="I26" i="26"/>
  <c r="I34" i="26"/>
  <c r="I42" i="26"/>
  <c r="I50" i="26"/>
  <c r="I13" i="26"/>
  <c r="I33" i="26"/>
  <c r="I39" i="26"/>
  <c r="I45" i="26"/>
  <c r="I57" i="26"/>
  <c r="I24" i="26"/>
  <c r="I30" i="26"/>
  <c r="I36" i="26"/>
  <c r="I15" i="26"/>
  <c r="I21" i="26"/>
  <c r="I41" i="26"/>
  <c r="I47" i="26"/>
  <c r="I53" i="26"/>
  <c r="I56" i="26"/>
  <c r="I12" i="26"/>
  <c r="I32" i="26"/>
  <c r="I38" i="26"/>
  <c r="I44" i="26"/>
  <c r="I17" i="26"/>
  <c r="I23" i="26"/>
  <c r="I29" i="26"/>
  <c r="I49" i="26"/>
  <c r="I31" i="26"/>
  <c r="I55" i="26"/>
  <c r="I20" i="26"/>
  <c r="I48" i="26"/>
  <c r="I58" i="26"/>
  <c r="I16" i="26"/>
  <c r="I28" i="26"/>
  <c r="I25" i="26"/>
  <c r="I37" i="26"/>
  <c r="I46" i="26"/>
  <c r="I14" i="26"/>
  <c r="I40" i="26"/>
  <c r="I52" i="26"/>
  <c r="I9" i="26"/>
  <c r="I22" i="26"/>
  <c r="I54" i="26"/>
  <c r="H10" i="26"/>
  <c r="H18" i="26"/>
  <c r="H26" i="26"/>
  <c r="H34" i="26"/>
  <c r="H42" i="26"/>
  <c r="H50" i="26"/>
  <c r="H58" i="26"/>
  <c r="H17" i="26"/>
  <c r="H25" i="26"/>
  <c r="H33" i="26"/>
  <c r="H41" i="26"/>
  <c r="H49" i="26"/>
  <c r="H24" i="26"/>
  <c r="H30" i="26"/>
  <c r="H36" i="26"/>
  <c r="H9" i="26"/>
  <c r="H15" i="26"/>
  <c r="H21" i="26"/>
  <c r="H27" i="26"/>
  <c r="H47" i="26"/>
  <c r="H53" i="26"/>
  <c r="H56" i="26"/>
  <c r="H12" i="26"/>
  <c r="H32" i="26"/>
  <c r="H38" i="26"/>
  <c r="H44" i="26"/>
  <c r="H23" i="26"/>
  <c r="H29" i="26"/>
  <c r="H35" i="26"/>
  <c r="H55" i="26"/>
  <c r="H14" i="26"/>
  <c r="H20" i="26"/>
  <c r="H40" i="26"/>
  <c r="H46" i="26"/>
  <c r="H52" i="26"/>
  <c r="H11" i="26"/>
  <c r="H39" i="26"/>
  <c r="H51" i="26"/>
  <c r="H16" i="26"/>
  <c r="H28" i="26"/>
  <c r="H37" i="26"/>
  <c r="H45" i="26"/>
  <c r="H59" i="26"/>
  <c r="H13" i="26"/>
  <c r="H22" i="26"/>
  <c r="H54" i="26"/>
  <c r="H19" i="26"/>
  <c r="H48" i="26"/>
  <c r="H31" i="26"/>
  <c r="H43" i="26"/>
  <c r="H57" i="26"/>
  <c r="G17" i="26"/>
  <c r="G25" i="26"/>
  <c r="G33" i="26"/>
  <c r="G41" i="26"/>
  <c r="G49" i="26"/>
  <c r="G57" i="26"/>
  <c r="G16" i="26"/>
  <c r="G24" i="26"/>
  <c r="G32" i="26"/>
  <c r="G40" i="26"/>
  <c r="G48" i="26"/>
  <c r="G10" i="26"/>
  <c r="G15" i="26"/>
  <c r="G21" i="26"/>
  <c r="G27" i="26"/>
  <c r="G47" i="26"/>
  <c r="G53" i="26"/>
  <c r="G56" i="26"/>
  <c r="G12" i="26"/>
  <c r="G18" i="26"/>
  <c r="G38" i="26"/>
  <c r="G44" i="26"/>
  <c r="G50" i="26"/>
  <c r="G9" i="26"/>
  <c r="G23" i="26"/>
  <c r="G29" i="26"/>
  <c r="G35" i="26"/>
  <c r="G55" i="26"/>
  <c r="G14" i="26"/>
  <c r="G20" i="26"/>
  <c r="G26" i="26"/>
  <c r="G46" i="26"/>
  <c r="G52" i="26"/>
  <c r="G59" i="26"/>
  <c r="G11" i="26"/>
  <c r="G31" i="26"/>
  <c r="G37" i="26"/>
  <c r="G43" i="26"/>
  <c r="G19" i="26"/>
  <c r="G36" i="26"/>
  <c r="G45" i="26"/>
  <c r="G13" i="26"/>
  <c r="G22" i="26"/>
  <c r="G34" i="26"/>
  <c r="G54" i="26"/>
  <c r="G30" i="26"/>
  <c r="G42" i="26"/>
  <c r="G28" i="26"/>
  <c r="G58" i="26"/>
  <c r="G39" i="26"/>
  <c r="G51" i="26"/>
  <c r="F5" i="26"/>
  <c r="AH7" i="26"/>
  <c r="AH6" i="26" s="1"/>
  <c r="D3" i="26"/>
  <c r="Q3" i="26"/>
  <c r="P3" i="26"/>
  <c r="O3" i="26"/>
  <c r="N3" i="26"/>
  <c r="M3" i="26"/>
  <c r="L3" i="26"/>
  <c r="E3" i="26"/>
  <c r="AK6" i="25"/>
  <c r="AK7" i="25"/>
  <c r="AK8" i="25"/>
  <c r="AK9" i="25"/>
  <c r="AK10" i="25"/>
  <c r="AK11" i="25"/>
  <c r="AK12" i="25"/>
  <c r="AK13" i="25"/>
  <c r="AK14" i="25"/>
  <c r="AK15" i="25"/>
  <c r="AK16" i="25"/>
  <c r="AK17" i="25"/>
  <c r="AK18" i="25"/>
  <c r="AK19" i="25"/>
  <c r="AK20" i="25"/>
  <c r="AK21" i="25"/>
  <c r="AK22" i="25"/>
  <c r="AK23" i="25"/>
  <c r="AK24" i="25"/>
  <c r="AK25" i="25"/>
  <c r="AK26" i="25"/>
  <c r="AK27" i="25"/>
  <c r="AK28" i="25"/>
  <c r="AK29" i="25"/>
  <c r="AK30" i="25"/>
  <c r="AK31" i="25"/>
  <c r="AK32" i="25"/>
  <c r="AK33" i="25"/>
  <c r="AK34" i="25"/>
  <c r="AK35" i="25"/>
  <c r="AK36" i="25"/>
  <c r="AK37" i="25"/>
  <c r="AK38" i="25"/>
  <c r="AK39" i="25"/>
  <c r="AK40" i="25"/>
  <c r="AK41" i="25"/>
  <c r="AK42" i="25"/>
  <c r="AK43" i="25"/>
  <c r="AK44" i="25"/>
  <c r="AK45" i="25"/>
  <c r="AK46" i="25"/>
  <c r="AK47" i="25"/>
  <c r="AK48" i="25"/>
  <c r="AK49" i="25"/>
  <c r="AK50" i="25"/>
  <c r="AK51" i="25"/>
  <c r="AK52" i="25"/>
  <c r="AK53" i="25"/>
  <c r="AK54" i="25"/>
  <c r="AK55" i="25"/>
  <c r="AK5" i="25"/>
  <c r="R6" i="25"/>
  <c r="R7" i="25"/>
  <c r="R8" i="25"/>
  <c r="R9" i="25"/>
  <c r="R10" i="25"/>
  <c r="R11" i="25"/>
  <c r="R12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R28" i="25"/>
  <c r="R29" i="25"/>
  <c r="R30" i="25"/>
  <c r="R31" i="25"/>
  <c r="R32" i="25"/>
  <c r="R33" i="25"/>
  <c r="R34" i="25"/>
  <c r="R35" i="25"/>
  <c r="R36" i="25"/>
  <c r="R37" i="25"/>
  <c r="R38" i="25"/>
  <c r="R39" i="25"/>
  <c r="R40" i="25"/>
  <c r="R41" i="25"/>
  <c r="R42" i="25"/>
  <c r="R43" i="25"/>
  <c r="R44" i="25"/>
  <c r="R45" i="25"/>
  <c r="R46" i="25"/>
  <c r="R47" i="25"/>
  <c r="R48" i="25"/>
  <c r="R49" i="25"/>
  <c r="R50" i="25"/>
  <c r="R51" i="25"/>
  <c r="R52" i="25"/>
  <c r="R53" i="25"/>
  <c r="R54" i="25"/>
  <c r="R55" i="25"/>
  <c r="R5" i="25"/>
  <c r="P5" i="26" s="1"/>
  <c r="AG6" i="25"/>
  <c r="AH6" i="25"/>
  <c r="AI6" i="25"/>
  <c r="AJ6" i="25"/>
  <c r="AL6" i="25"/>
  <c r="AG7" i="25"/>
  <c r="AH7" i="25"/>
  <c r="AI7" i="25"/>
  <c r="AJ7" i="25"/>
  <c r="AL7" i="25"/>
  <c r="AG8" i="25"/>
  <c r="AH8" i="25"/>
  <c r="AI8" i="25"/>
  <c r="AJ8" i="25"/>
  <c r="AL8" i="25"/>
  <c r="AG9" i="25"/>
  <c r="AH9" i="25"/>
  <c r="AI9" i="25"/>
  <c r="AJ9" i="25"/>
  <c r="AL9" i="25"/>
  <c r="AG10" i="25"/>
  <c r="AH10" i="25"/>
  <c r="AI10" i="25"/>
  <c r="AJ10" i="25"/>
  <c r="AL10" i="25"/>
  <c r="AG11" i="25"/>
  <c r="AH11" i="25"/>
  <c r="AI11" i="25"/>
  <c r="AJ11" i="25"/>
  <c r="AL11" i="25"/>
  <c r="AG12" i="25"/>
  <c r="AH12" i="25"/>
  <c r="AI12" i="25"/>
  <c r="AJ12" i="25"/>
  <c r="AL12" i="25"/>
  <c r="AG13" i="25"/>
  <c r="AH13" i="25"/>
  <c r="AI13" i="25"/>
  <c r="AJ13" i="25"/>
  <c r="AL13" i="25"/>
  <c r="AG14" i="25"/>
  <c r="AH14" i="25"/>
  <c r="AI14" i="25"/>
  <c r="AJ14" i="25"/>
  <c r="AL14" i="25"/>
  <c r="AG15" i="25"/>
  <c r="AH15" i="25"/>
  <c r="AI15" i="25"/>
  <c r="AJ15" i="25"/>
  <c r="AL15" i="25"/>
  <c r="AG16" i="25"/>
  <c r="AH16" i="25"/>
  <c r="AI16" i="25"/>
  <c r="AJ16" i="25"/>
  <c r="AL16" i="25"/>
  <c r="AG17" i="25"/>
  <c r="AH17" i="25"/>
  <c r="AI17" i="25"/>
  <c r="AJ17" i="25"/>
  <c r="AL17" i="25"/>
  <c r="AG18" i="25"/>
  <c r="AH18" i="25"/>
  <c r="AI18" i="25"/>
  <c r="AJ18" i="25"/>
  <c r="AL18" i="25"/>
  <c r="AG19" i="25"/>
  <c r="AH19" i="25"/>
  <c r="AI19" i="25"/>
  <c r="AJ19" i="25"/>
  <c r="AL19" i="25"/>
  <c r="AG20" i="25"/>
  <c r="AH20" i="25"/>
  <c r="AI20" i="25"/>
  <c r="AJ20" i="25"/>
  <c r="AL20" i="25"/>
  <c r="AG21" i="25"/>
  <c r="AH21" i="25"/>
  <c r="AI21" i="25"/>
  <c r="AJ21" i="25"/>
  <c r="AL21" i="25"/>
  <c r="AG22" i="25"/>
  <c r="AH22" i="25"/>
  <c r="AI22" i="25"/>
  <c r="AJ22" i="25"/>
  <c r="AL22" i="25"/>
  <c r="AG23" i="25"/>
  <c r="AH23" i="25"/>
  <c r="AI23" i="25"/>
  <c r="AJ23" i="25"/>
  <c r="AL23" i="25"/>
  <c r="AG24" i="25"/>
  <c r="AH24" i="25"/>
  <c r="AI24" i="25"/>
  <c r="AJ24" i="25"/>
  <c r="AL24" i="25"/>
  <c r="AG25" i="25"/>
  <c r="AH25" i="25"/>
  <c r="AI25" i="25"/>
  <c r="AJ25" i="25"/>
  <c r="AL25" i="25"/>
  <c r="AG26" i="25"/>
  <c r="AH26" i="25"/>
  <c r="AI26" i="25"/>
  <c r="AJ26" i="25"/>
  <c r="AL26" i="25"/>
  <c r="AG27" i="25"/>
  <c r="AH27" i="25"/>
  <c r="AI27" i="25"/>
  <c r="AJ27" i="25"/>
  <c r="AL27" i="25"/>
  <c r="AG28" i="25"/>
  <c r="AH28" i="25"/>
  <c r="AI28" i="25"/>
  <c r="AJ28" i="25"/>
  <c r="AL28" i="25"/>
  <c r="AG29" i="25"/>
  <c r="AH29" i="25"/>
  <c r="AI29" i="25"/>
  <c r="AJ29" i="25"/>
  <c r="AL29" i="25"/>
  <c r="AG30" i="25"/>
  <c r="AH30" i="25"/>
  <c r="AI30" i="25"/>
  <c r="AJ30" i="25"/>
  <c r="AL30" i="25"/>
  <c r="AG31" i="25"/>
  <c r="AH31" i="25"/>
  <c r="AI31" i="25"/>
  <c r="AJ31" i="25"/>
  <c r="AL31" i="25"/>
  <c r="AG32" i="25"/>
  <c r="AH32" i="25"/>
  <c r="AI32" i="25"/>
  <c r="AJ32" i="25"/>
  <c r="AL32" i="25"/>
  <c r="AG33" i="25"/>
  <c r="AH33" i="25"/>
  <c r="AI33" i="25"/>
  <c r="AJ33" i="25"/>
  <c r="AL33" i="25"/>
  <c r="AG34" i="25"/>
  <c r="AH34" i="25"/>
  <c r="AI34" i="25"/>
  <c r="AJ34" i="25"/>
  <c r="AL34" i="25"/>
  <c r="AG35" i="25"/>
  <c r="AH35" i="25"/>
  <c r="AI35" i="25"/>
  <c r="AJ35" i="25"/>
  <c r="AL35" i="25"/>
  <c r="AG36" i="25"/>
  <c r="AH36" i="25"/>
  <c r="AI36" i="25"/>
  <c r="AJ36" i="25"/>
  <c r="AL36" i="25"/>
  <c r="AG37" i="25"/>
  <c r="AH37" i="25"/>
  <c r="AI37" i="25"/>
  <c r="AJ37" i="25"/>
  <c r="AL37" i="25"/>
  <c r="AG38" i="25"/>
  <c r="AH38" i="25"/>
  <c r="AI38" i="25"/>
  <c r="AJ38" i="25"/>
  <c r="AL38" i="25"/>
  <c r="AG39" i="25"/>
  <c r="AH39" i="25"/>
  <c r="AI39" i="25"/>
  <c r="AJ39" i="25"/>
  <c r="AL39" i="25"/>
  <c r="AG40" i="25"/>
  <c r="AH40" i="25"/>
  <c r="AI40" i="25"/>
  <c r="AJ40" i="25"/>
  <c r="AL40" i="25"/>
  <c r="AG41" i="25"/>
  <c r="AH41" i="25"/>
  <c r="AI41" i="25"/>
  <c r="AJ41" i="25"/>
  <c r="AL41" i="25"/>
  <c r="AG42" i="25"/>
  <c r="AH42" i="25"/>
  <c r="AI42" i="25"/>
  <c r="AJ42" i="25"/>
  <c r="AL42" i="25"/>
  <c r="AG43" i="25"/>
  <c r="AH43" i="25"/>
  <c r="AI43" i="25"/>
  <c r="AJ43" i="25"/>
  <c r="AL43" i="25"/>
  <c r="AG44" i="25"/>
  <c r="AH44" i="25"/>
  <c r="AI44" i="25"/>
  <c r="AJ44" i="25"/>
  <c r="AL44" i="25"/>
  <c r="AG45" i="25"/>
  <c r="AH45" i="25"/>
  <c r="AI45" i="25"/>
  <c r="AJ45" i="25"/>
  <c r="AL45" i="25"/>
  <c r="AG46" i="25"/>
  <c r="AH46" i="25"/>
  <c r="AI46" i="25"/>
  <c r="AJ46" i="25"/>
  <c r="AL46" i="25"/>
  <c r="AG47" i="25"/>
  <c r="AH47" i="25"/>
  <c r="AI47" i="25"/>
  <c r="AJ47" i="25"/>
  <c r="AL47" i="25"/>
  <c r="AG48" i="25"/>
  <c r="AH48" i="25"/>
  <c r="AI48" i="25"/>
  <c r="AJ48" i="25"/>
  <c r="AL48" i="25"/>
  <c r="AG49" i="25"/>
  <c r="AH49" i="25"/>
  <c r="AI49" i="25"/>
  <c r="AJ49" i="25"/>
  <c r="AL49" i="25"/>
  <c r="AG50" i="25"/>
  <c r="AH50" i="25"/>
  <c r="AI50" i="25"/>
  <c r="AJ50" i="25"/>
  <c r="AL50" i="25"/>
  <c r="AG51" i="25"/>
  <c r="AH51" i="25"/>
  <c r="AI51" i="25"/>
  <c r="AJ51" i="25"/>
  <c r="AL51" i="25"/>
  <c r="AG52" i="25"/>
  <c r="AH52" i="25"/>
  <c r="AI52" i="25"/>
  <c r="AJ52" i="25"/>
  <c r="AL52" i="25"/>
  <c r="AG53" i="25"/>
  <c r="AH53" i="25"/>
  <c r="AI53" i="25"/>
  <c r="AJ53" i="25"/>
  <c r="AL53" i="25"/>
  <c r="AG54" i="25"/>
  <c r="AH54" i="25"/>
  <c r="AI54" i="25"/>
  <c r="AJ54" i="25"/>
  <c r="AL54" i="25"/>
  <c r="AG55" i="25"/>
  <c r="AH55" i="25"/>
  <c r="AI55" i="25"/>
  <c r="AJ55" i="25"/>
  <c r="AL55" i="25"/>
  <c r="AL5" i="25"/>
  <c r="AJ5" i="25"/>
  <c r="AI5" i="25"/>
  <c r="AH5" i="25"/>
  <c r="AG5" i="25"/>
  <c r="AL3" i="25"/>
  <c r="AK3" i="25"/>
  <c r="AJ3" i="25"/>
  <c r="AI3" i="25"/>
  <c r="AH3" i="25"/>
  <c r="AG3" i="25"/>
  <c r="N6" i="25"/>
  <c r="O6" i="25"/>
  <c r="P6" i="25"/>
  <c r="Q6" i="25"/>
  <c r="S6" i="25"/>
  <c r="N7" i="25"/>
  <c r="O7" i="25"/>
  <c r="P7" i="25"/>
  <c r="Q7" i="25"/>
  <c r="S7" i="25"/>
  <c r="N8" i="25"/>
  <c r="O8" i="25"/>
  <c r="P8" i="25"/>
  <c r="Q8" i="25"/>
  <c r="S8" i="25"/>
  <c r="N9" i="25"/>
  <c r="O9" i="25"/>
  <c r="P9" i="25"/>
  <c r="Q9" i="25"/>
  <c r="S9" i="25"/>
  <c r="N10" i="25"/>
  <c r="O10" i="25"/>
  <c r="P10" i="25"/>
  <c r="Q10" i="25"/>
  <c r="S10" i="25"/>
  <c r="N11" i="25"/>
  <c r="O11" i="25"/>
  <c r="P11" i="25"/>
  <c r="Q11" i="25"/>
  <c r="S11" i="25"/>
  <c r="N12" i="25"/>
  <c r="O12" i="25"/>
  <c r="P12" i="25"/>
  <c r="Q12" i="25"/>
  <c r="S12" i="25"/>
  <c r="N13" i="25"/>
  <c r="O13" i="25"/>
  <c r="P13" i="25"/>
  <c r="Q13" i="25"/>
  <c r="S13" i="25"/>
  <c r="N14" i="25"/>
  <c r="O14" i="25"/>
  <c r="P14" i="25"/>
  <c r="Q14" i="25"/>
  <c r="S14" i="25"/>
  <c r="N15" i="25"/>
  <c r="O15" i="25"/>
  <c r="P15" i="25"/>
  <c r="Q15" i="25"/>
  <c r="S15" i="25"/>
  <c r="N16" i="25"/>
  <c r="O16" i="25"/>
  <c r="P16" i="25"/>
  <c r="Q16" i="25"/>
  <c r="S16" i="25"/>
  <c r="N17" i="25"/>
  <c r="O17" i="25"/>
  <c r="P17" i="25"/>
  <c r="Q17" i="25"/>
  <c r="S17" i="25"/>
  <c r="N18" i="25"/>
  <c r="O18" i="25"/>
  <c r="P18" i="25"/>
  <c r="Q18" i="25"/>
  <c r="S18" i="25"/>
  <c r="N19" i="25"/>
  <c r="O19" i="25"/>
  <c r="P19" i="25"/>
  <c r="Q19" i="25"/>
  <c r="S19" i="25"/>
  <c r="N20" i="25"/>
  <c r="O20" i="25"/>
  <c r="P20" i="25"/>
  <c r="Q20" i="25"/>
  <c r="S20" i="25"/>
  <c r="N21" i="25"/>
  <c r="O21" i="25"/>
  <c r="P21" i="25"/>
  <c r="Q21" i="25"/>
  <c r="S21" i="25"/>
  <c r="N22" i="25"/>
  <c r="O22" i="25"/>
  <c r="P22" i="25"/>
  <c r="Q22" i="25"/>
  <c r="S22" i="25"/>
  <c r="N23" i="25"/>
  <c r="O23" i="25"/>
  <c r="P23" i="25"/>
  <c r="Q23" i="25"/>
  <c r="S23" i="25"/>
  <c r="N24" i="25"/>
  <c r="O24" i="25"/>
  <c r="P24" i="25"/>
  <c r="Q24" i="25"/>
  <c r="S24" i="25"/>
  <c r="N25" i="25"/>
  <c r="O25" i="25"/>
  <c r="P25" i="25"/>
  <c r="Q25" i="25"/>
  <c r="S25" i="25"/>
  <c r="N26" i="25"/>
  <c r="O26" i="25"/>
  <c r="P26" i="25"/>
  <c r="Q26" i="25"/>
  <c r="S26" i="25"/>
  <c r="N27" i="25"/>
  <c r="O27" i="25"/>
  <c r="P27" i="25"/>
  <c r="Q27" i="25"/>
  <c r="S27" i="25"/>
  <c r="N28" i="25"/>
  <c r="O28" i="25"/>
  <c r="P28" i="25"/>
  <c r="Q28" i="25"/>
  <c r="S28" i="25"/>
  <c r="N29" i="25"/>
  <c r="O29" i="25"/>
  <c r="P29" i="25"/>
  <c r="Q29" i="25"/>
  <c r="S29" i="25"/>
  <c r="N30" i="25"/>
  <c r="O30" i="25"/>
  <c r="P30" i="25"/>
  <c r="Q30" i="25"/>
  <c r="S30" i="25"/>
  <c r="N31" i="25"/>
  <c r="O31" i="25"/>
  <c r="P31" i="25"/>
  <c r="Q31" i="25"/>
  <c r="S31" i="25"/>
  <c r="N32" i="25"/>
  <c r="O32" i="25"/>
  <c r="P32" i="25"/>
  <c r="Q32" i="25"/>
  <c r="S32" i="25"/>
  <c r="N33" i="25"/>
  <c r="O33" i="25"/>
  <c r="P33" i="25"/>
  <c r="Q33" i="25"/>
  <c r="S33" i="25"/>
  <c r="N34" i="25"/>
  <c r="O34" i="25"/>
  <c r="P34" i="25"/>
  <c r="Q34" i="25"/>
  <c r="S34" i="25"/>
  <c r="N35" i="25"/>
  <c r="O35" i="25"/>
  <c r="P35" i="25"/>
  <c r="Q35" i="25"/>
  <c r="S35" i="25"/>
  <c r="N36" i="25"/>
  <c r="O36" i="25"/>
  <c r="P36" i="25"/>
  <c r="Q36" i="25"/>
  <c r="S36" i="25"/>
  <c r="N37" i="25"/>
  <c r="O37" i="25"/>
  <c r="P37" i="25"/>
  <c r="Q37" i="25"/>
  <c r="S37" i="25"/>
  <c r="N38" i="25"/>
  <c r="O38" i="25"/>
  <c r="P38" i="25"/>
  <c r="Q38" i="25"/>
  <c r="S38" i="25"/>
  <c r="N39" i="25"/>
  <c r="O39" i="25"/>
  <c r="P39" i="25"/>
  <c r="Q39" i="25"/>
  <c r="S39" i="25"/>
  <c r="N40" i="25"/>
  <c r="O40" i="25"/>
  <c r="P40" i="25"/>
  <c r="Q40" i="25"/>
  <c r="S40" i="25"/>
  <c r="N41" i="25"/>
  <c r="O41" i="25"/>
  <c r="P41" i="25"/>
  <c r="Q41" i="25"/>
  <c r="S41" i="25"/>
  <c r="N42" i="25"/>
  <c r="O42" i="25"/>
  <c r="P42" i="25"/>
  <c r="Q42" i="25"/>
  <c r="S42" i="25"/>
  <c r="N43" i="25"/>
  <c r="O43" i="25"/>
  <c r="P43" i="25"/>
  <c r="Q43" i="25"/>
  <c r="S43" i="25"/>
  <c r="N44" i="25"/>
  <c r="O44" i="25"/>
  <c r="P44" i="25"/>
  <c r="Q44" i="25"/>
  <c r="S44" i="25"/>
  <c r="N45" i="25"/>
  <c r="O45" i="25"/>
  <c r="P45" i="25"/>
  <c r="Q45" i="25"/>
  <c r="S45" i="25"/>
  <c r="N46" i="25"/>
  <c r="O46" i="25"/>
  <c r="P46" i="25"/>
  <c r="Q46" i="25"/>
  <c r="S46" i="25"/>
  <c r="N47" i="25"/>
  <c r="O47" i="25"/>
  <c r="P47" i="25"/>
  <c r="Q47" i="25"/>
  <c r="S47" i="25"/>
  <c r="N48" i="25"/>
  <c r="O48" i="25"/>
  <c r="P48" i="25"/>
  <c r="Q48" i="25"/>
  <c r="S48" i="25"/>
  <c r="N49" i="25"/>
  <c r="O49" i="25"/>
  <c r="P49" i="25"/>
  <c r="Q49" i="25"/>
  <c r="S49" i="25"/>
  <c r="N50" i="25"/>
  <c r="O50" i="25"/>
  <c r="P50" i="25"/>
  <c r="Q50" i="25"/>
  <c r="S50" i="25"/>
  <c r="N51" i="25"/>
  <c r="O51" i="25"/>
  <c r="P51" i="25"/>
  <c r="Q51" i="25"/>
  <c r="S51" i="25"/>
  <c r="N52" i="25"/>
  <c r="O52" i="25"/>
  <c r="P52" i="25"/>
  <c r="Q52" i="25"/>
  <c r="S52" i="25"/>
  <c r="N53" i="25"/>
  <c r="O53" i="25"/>
  <c r="P53" i="25"/>
  <c r="Q53" i="25"/>
  <c r="S53" i="25"/>
  <c r="N54" i="25"/>
  <c r="O54" i="25"/>
  <c r="P54" i="25"/>
  <c r="Q54" i="25"/>
  <c r="S54" i="25"/>
  <c r="N55" i="25"/>
  <c r="O55" i="25"/>
  <c r="P55" i="25"/>
  <c r="Q55" i="25"/>
  <c r="S55" i="25"/>
  <c r="S5" i="25"/>
  <c r="S3" i="25"/>
  <c r="R3" i="25"/>
  <c r="Q5" i="25"/>
  <c r="Q3" i="25"/>
  <c r="P5" i="25"/>
  <c r="P3" i="25"/>
  <c r="O5" i="25"/>
  <c r="O3" i="25"/>
  <c r="N5" i="25"/>
  <c r="N3" i="25"/>
  <c r="Y6" i="25"/>
  <c r="Z6" i="25"/>
  <c r="Y7" i="25"/>
  <c r="Z7" i="25"/>
  <c r="Y8" i="25"/>
  <c r="Z8" i="25"/>
  <c r="Y9" i="25"/>
  <c r="Z9" i="25"/>
  <c r="Y10" i="25"/>
  <c r="Z10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17" i="25"/>
  <c r="Z17" i="25"/>
  <c r="Y18" i="25"/>
  <c r="Z18" i="25"/>
  <c r="Y19" i="25"/>
  <c r="Z19" i="25"/>
  <c r="Y20" i="25"/>
  <c r="Z20" i="25"/>
  <c r="Y21" i="25"/>
  <c r="Z21" i="25"/>
  <c r="Y22" i="25"/>
  <c r="Z22" i="25"/>
  <c r="Y23" i="25"/>
  <c r="Z23" i="25"/>
  <c r="Y24" i="25"/>
  <c r="Z24" i="25"/>
  <c r="Y25" i="25"/>
  <c r="Z25" i="25"/>
  <c r="Y26" i="25"/>
  <c r="Z26" i="25"/>
  <c r="Y27" i="25"/>
  <c r="Z27" i="25"/>
  <c r="Y28" i="25"/>
  <c r="Z28" i="25"/>
  <c r="Y29" i="25"/>
  <c r="Z29" i="25"/>
  <c r="Y30" i="25"/>
  <c r="Z30" i="25"/>
  <c r="Y31" i="25"/>
  <c r="Z31" i="25"/>
  <c r="Y32" i="25"/>
  <c r="Z32" i="25"/>
  <c r="Y33" i="25"/>
  <c r="Z33" i="25"/>
  <c r="Y34" i="25"/>
  <c r="Z34" i="25"/>
  <c r="Y35" i="25"/>
  <c r="Z35" i="25"/>
  <c r="Y36" i="25"/>
  <c r="Z36" i="25"/>
  <c r="Y37" i="25"/>
  <c r="Z37" i="25"/>
  <c r="Y38" i="25"/>
  <c r="Z38" i="25"/>
  <c r="Y39" i="25"/>
  <c r="Z39" i="25"/>
  <c r="Y40" i="25"/>
  <c r="Z40" i="25"/>
  <c r="Y41" i="25"/>
  <c r="Z41" i="25"/>
  <c r="Y42" i="25"/>
  <c r="Z42" i="25"/>
  <c r="Y43" i="25"/>
  <c r="Z43" i="25"/>
  <c r="Y44" i="25"/>
  <c r="Z44" i="25"/>
  <c r="Y45" i="25"/>
  <c r="Z45" i="25"/>
  <c r="Y46" i="25"/>
  <c r="Z46" i="25"/>
  <c r="Y47" i="25"/>
  <c r="Z47" i="25"/>
  <c r="Y48" i="25"/>
  <c r="Z48" i="25"/>
  <c r="Y49" i="25"/>
  <c r="Z49" i="25"/>
  <c r="Y50" i="25"/>
  <c r="Z50" i="25"/>
  <c r="Y51" i="25"/>
  <c r="Z51" i="25"/>
  <c r="Y52" i="25"/>
  <c r="Z52" i="25"/>
  <c r="Y53" i="25"/>
  <c r="Z53" i="25"/>
  <c r="Y54" i="25"/>
  <c r="Z54" i="25"/>
  <c r="Y55" i="25"/>
  <c r="Z55" i="25"/>
  <c r="Z5" i="25"/>
  <c r="Y5" i="25"/>
  <c r="U5" i="26" s="1"/>
  <c r="Z3" i="25"/>
  <c r="Y3" i="25"/>
  <c r="F6" i="25"/>
  <c r="G6" i="25"/>
  <c r="F7" i="25"/>
  <c r="G7" i="25"/>
  <c r="F8" i="25"/>
  <c r="G8" i="25"/>
  <c r="F9" i="25"/>
  <c r="G9" i="25"/>
  <c r="F10" i="25"/>
  <c r="G10" i="25"/>
  <c r="F11" i="25"/>
  <c r="G11" i="25"/>
  <c r="F12" i="25"/>
  <c r="G12" i="25"/>
  <c r="F13" i="25"/>
  <c r="G13" i="25"/>
  <c r="F14" i="25"/>
  <c r="G14" i="25"/>
  <c r="F15" i="25"/>
  <c r="G15" i="25"/>
  <c r="F16" i="25"/>
  <c r="G16" i="25"/>
  <c r="F17" i="25"/>
  <c r="G17" i="25"/>
  <c r="F18" i="25"/>
  <c r="G18" i="25"/>
  <c r="F19" i="25"/>
  <c r="G19" i="25"/>
  <c r="F20" i="25"/>
  <c r="G20" i="25"/>
  <c r="F21" i="25"/>
  <c r="G21" i="25"/>
  <c r="F22" i="25"/>
  <c r="G22" i="25"/>
  <c r="F23" i="25"/>
  <c r="G23" i="25"/>
  <c r="F24" i="25"/>
  <c r="G24" i="25"/>
  <c r="F25" i="25"/>
  <c r="G25" i="25"/>
  <c r="F26" i="25"/>
  <c r="G26" i="25"/>
  <c r="F27" i="25"/>
  <c r="G27" i="25"/>
  <c r="F28" i="25"/>
  <c r="G28" i="25"/>
  <c r="F29" i="25"/>
  <c r="G29" i="25"/>
  <c r="F30" i="25"/>
  <c r="G30" i="25"/>
  <c r="F31" i="25"/>
  <c r="G31" i="25"/>
  <c r="F32" i="25"/>
  <c r="G32" i="25"/>
  <c r="F33" i="25"/>
  <c r="G33" i="25"/>
  <c r="F34" i="25"/>
  <c r="G34" i="25"/>
  <c r="F35" i="25"/>
  <c r="G35" i="25"/>
  <c r="F36" i="25"/>
  <c r="G36" i="25"/>
  <c r="F37" i="25"/>
  <c r="G37" i="25"/>
  <c r="F38" i="25"/>
  <c r="G38" i="25"/>
  <c r="F39" i="25"/>
  <c r="G39" i="25"/>
  <c r="F40" i="25"/>
  <c r="G40" i="25"/>
  <c r="F41" i="25"/>
  <c r="G41" i="25"/>
  <c r="F42" i="25"/>
  <c r="G42" i="25"/>
  <c r="F43" i="25"/>
  <c r="G43" i="25"/>
  <c r="F44" i="25"/>
  <c r="G44" i="25"/>
  <c r="F45" i="25"/>
  <c r="G45" i="25"/>
  <c r="F46" i="25"/>
  <c r="G46" i="25"/>
  <c r="F47" i="25"/>
  <c r="G47" i="25"/>
  <c r="F48" i="25"/>
  <c r="G48" i="25"/>
  <c r="F49" i="25"/>
  <c r="G49" i="25"/>
  <c r="F50" i="25"/>
  <c r="G50" i="25"/>
  <c r="F51" i="25"/>
  <c r="G51" i="25"/>
  <c r="F52" i="25"/>
  <c r="G52" i="25"/>
  <c r="F53" i="25"/>
  <c r="G53" i="25"/>
  <c r="F54" i="25"/>
  <c r="G54" i="25"/>
  <c r="F55" i="25"/>
  <c r="G55" i="25"/>
  <c r="F3" i="25"/>
  <c r="G3" i="25"/>
  <c r="G5" i="25"/>
  <c r="M5" i="26" l="1"/>
  <c r="Q5" i="26"/>
  <c r="N5" i="26"/>
  <c r="L5" i="26"/>
  <c r="O5" i="26"/>
  <c r="P11" i="26"/>
  <c r="P15" i="26"/>
  <c r="P18" i="26"/>
  <c r="P20" i="26"/>
  <c r="P23" i="26"/>
  <c r="P27" i="26"/>
  <c r="P30" i="26"/>
  <c r="P32" i="26"/>
  <c r="P34" i="26"/>
  <c r="P38" i="26"/>
  <c r="P41" i="26"/>
  <c r="P45" i="26"/>
  <c r="P10" i="26"/>
  <c r="P14" i="26"/>
  <c r="P17" i="26"/>
  <c r="P21" i="26"/>
  <c r="P24" i="26"/>
  <c r="P26" i="26"/>
  <c r="P29" i="26"/>
  <c r="P33" i="26"/>
  <c r="P36" i="26"/>
  <c r="P39" i="26"/>
  <c r="P42" i="26"/>
  <c r="P44" i="26"/>
  <c r="P46" i="26"/>
  <c r="P9" i="26"/>
  <c r="P12" i="26"/>
  <c r="P13" i="26"/>
  <c r="P16" i="26"/>
  <c r="P19" i="26"/>
  <c r="P22" i="26"/>
  <c r="P25" i="26"/>
  <c r="P28" i="26"/>
  <c r="P31" i="26"/>
  <c r="P35" i="26"/>
  <c r="P37" i="26"/>
  <c r="P40" i="26"/>
  <c r="P43" i="26"/>
  <c r="P47" i="26"/>
  <c r="P53" i="26"/>
  <c r="P59" i="26"/>
  <c r="P51" i="26"/>
  <c r="P48" i="26"/>
  <c r="P54" i="26"/>
  <c r="P57" i="26"/>
  <c r="P49" i="26"/>
  <c r="P55" i="26"/>
  <c r="P50" i="26"/>
  <c r="P56" i="26"/>
  <c r="P52" i="26"/>
  <c r="P58" i="26"/>
  <c r="U10" i="26"/>
  <c r="U18" i="26"/>
  <c r="U26" i="26"/>
  <c r="U34" i="26"/>
  <c r="U42" i="26"/>
  <c r="U50" i="26"/>
  <c r="U58" i="26"/>
  <c r="U17" i="26"/>
  <c r="U25" i="26"/>
  <c r="U33" i="26"/>
  <c r="U41" i="26"/>
  <c r="U49" i="26"/>
  <c r="U16" i="26"/>
  <c r="U24" i="26"/>
  <c r="U32" i="26"/>
  <c r="U40" i="26"/>
  <c r="U48" i="26"/>
  <c r="U56" i="26"/>
  <c r="U30" i="26"/>
  <c r="U46" i="26"/>
  <c r="U54" i="26"/>
  <c r="U15" i="26"/>
  <c r="U23" i="26"/>
  <c r="U31" i="26"/>
  <c r="U39" i="26"/>
  <c r="U47" i="26"/>
  <c r="U55" i="26"/>
  <c r="U9" i="26"/>
  <c r="U14" i="26"/>
  <c r="U22" i="26"/>
  <c r="U38" i="26"/>
  <c r="U29" i="26"/>
  <c r="U44" i="26"/>
  <c r="U11" i="26"/>
  <c r="U45" i="26"/>
  <c r="U36" i="26"/>
  <c r="U20" i="26"/>
  <c r="U35" i="26"/>
  <c r="U21" i="26"/>
  <c r="U51" i="26"/>
  <c r="U12" i="26"/>
  <c r="U27" i="26"/>
  <c r="U59" i="26"/>
  <c r="U37" i="26"/>
  <c r="U52" i="26"/>
  <c r="U57" i="26"/>
  <c r="U13" i="26"/>
  <c r="U28" i="26"/>
  <c r="U43" i="26"/>
  <c r="U19" i="26"/>
  <c r="U53" i="26"/>
  <c r="V5" i="26"/>
  <c r="Y14" i="26"/>
  <c r="Y22" i="26"/>
  <c r="Y30" i="26"/>
  <c r="Y38" i="26"/>
  <c r="Y46" i="26"/>
  <c r="Y54" i="26"/>
  <c r="Y13" i="26"/>
  <c r="Y21" i="26"/>
  <c r="Y29" i="26"/>
  <c r="Y37" i="26"/>
  <c r="Y45" i="26"/>
  <c r="Y53" i="26"/>
  <c r="Y12" i="26"/>
  <c r="Y20" i="26"/>
  <c r="Y28" i="26"/>
  <c r="Y36" i="26"/>
  <c r="Y44" i="26"/>
  <c r="Y52" i="26"/>
  <c r="Y18" i="26"/>
  <c r="Y11" i="26"/>
  <c r="Y19" i="26"/>
  <c r="Y27" i="26"/>
  <c r="Y35" i="26"/>
  <c r="Y43" i="26"/>
  <c r="Y51" i="26"/>
  <c r="Y59" i="26"/>
  <c r="Y10" i="26"/>
  <c r="Y26" i="26"/>
  <c r="Y34" i="26"/>
  <c r="Y42" i="26"/>
  <c r="Y50" i="26"/>
  <c r="Y58" i="26"/>
  <c r="Y16" i="26"/>
  <c r="Y31" i="26"/>
  <c r="Y55" i="26"/>
  <c r="Y9" i="26"/>
  <c r="Y23" i="26"/>
  <c r="Y41" i="26"/>
  <c r="Y32" i="26"/>
  <c r="Y47" i="26"/>
  <c r="Y56" i="26"/>
  <c r="Y33" i="26"/>
  <c r="Y48" i="26"/>
  <c r="Y24" i="26"/>
  <c r="Y39" i="26"/>
  <c r="Y15" i="26"/>
  <c r="Y49" i="26"/>
  <c r="Y57" i="26"/>
  <c r="Y25" i="26"/>
  <c r="Y40" i="26"/>
  <c r="Y17" i="26"/>
  <c r="X13" i="26"/>
  <c r="X21" i="26"/>
  <c r="X29" i="26"/>
  <c r="X37" i="26"/>
  <c r="X45" i="26"/>
  <c r="X53" i="26"/>
  <c r="X9" i="26"/>
  <c r="X12" i="26"/>
  <c r="X20" i="26"/>
  <c r="X28" i="26"/>
  <c r="X36" i="26"/>
  <c r="X44" i="26"/>
  <c r="X52" i="26"/>
  <c r="X11" i="26"/>
  <c r="X19" i="26"/>
  <c r="X27" i="26"/>
  <c r="X35" i="26"/>
  <c r="X43" i="26"/>
  <c r="X51" i="26"/>
  <c r="X59" i="26"/>
  <c r="X25" i="26"/>
  <c r="X33" i="26"/>
  <c r="X41" i="26"/>
  <c r="X57" i="26"/>
  <c r="X10" i="26"/>
  <c r="X18" i="26"/>
  <c r="X26" i="26"/>
  <c r="X34" i="26"/>
  <c r="X42" i="26"/>
  <c r="X50" i="26"/>
  <c r="X58" i="26"/>
  <c r="X17" i="26"/>
  <c r="X49" i="26"/>
  <c r="X22" i="26"/>
  <c r="X23" i="26"/>
  <c r="X14" i="26"/>
  <c r="X48" i="26"/>
  <c r="X32" i="26"/>
  <c r="X47" i="26"/>
  <c r="X38" i="26"/>
  <c r="X56" i="26"/>
  <c r="X24" i="26"/>
  <c r="X39" i="26"/>
  <c r="X54" i="26"/>
  <c r="X15" i="26"/>
  <c r="X30" i="26"/>
  <c r="X40" i="26"/>
  <c r="X16" i="26"/>
  <c r="X31" i="26"/>
  <c r="X46" i="26"/>
  <c r="X55" i="26"/>
  <c r="W12" i="26"/>
  <c r="W20" i="26"/>
  <c r="W28" i="26"/>
  <c r="W36" i="26"/>
  <c r="W44" i="26"/>
  <c r="W52" i="26"/>
  <c r="W11" i="26"/>
  <c r="W19" i="26"/>
  <c r="W27" i="26"/>
  <c r="W35" i="26"/>
  <c r="W43" i="26"/>
  <c r="W51" i="26"/>
  <c r="W10" i="26"/>
  <c r="W18" i="26"/>
  <c r="W26" i="26"/>
  <c r="W34" i="26"/>
  <c r="W42" i="26"/>
  <c r="W50" i="26"/>
  <c r="W58" i="26"/>
  <c r="W16" i="26"/>
  <c r="W48" i="26"/>
  <c r="W17" i="26"/>
  <c r="W25" i="26"/>
  <c r="W33" i="26"/>
  <c r="W41" i="26"/>
  <c r="W49" i="26"/>
  <c r="W57" i="26"/>
  <c r="W24" i="26"/>
  <c r="W32" i="26"/>
  <c r="W40" i="26"/>
  <c r="W56" i="26"/>
  <c r="W13" i="26"/>
  <c r="W47" i="26"/>
  <c r="W29" i="26"/>
  <c r="W23" i="26"/>
  <c r="W38" i="26"/>
  <c r="W53" i="26"/>
  <c r="W9" i="26"/>
  <c r="W14" i="26"/>
  <c r="W39" i="26"/>
  <c r="W54" i="26"/>
  <c r="W15" i="26"/>
  <c r="W30" i="26"/>
  <c r="W45" i="26"/>
  <c r="W21" i="26"/>
  <c r="W59" i="26"/>
  <c r="W31" i="26"/>
  <c r="W46" i="26"/>
  <c r="W55" i="26"/>
  <c r="W22" i="26"/>
  <c r="W37" i="26"/>
  <c r="F16" i="26"/>
  <c r="F24" i="26"/>
  <c r="F32" i="26"/>
  <c r="F40" i="26"/>
  <c r="F48" i="26"/>
  <c r="F56" i="26"/>
  <c r="F15" i="26"/>
  <c r="F23" i="26"/>
  <c r="F31" i="26"/>
  <c r="F39" i="26"/>
  <c r="F47" i="26"/>
  <c r="F55" i="26"/>
  <c r="F12" i="26"/>
  <c r="F18" i="26"/>
  <c r="F38" i="26"/>
  <c r="F44" i="26"/>
  <c r="F50" i="26"/>
  <c r="F29" i="26"/>
  <c r="F35" i="26"/>
  <c r="F41" i="26"/>
  <c r="F14" i="26"/>
  <c r="F20" i="26"/>
  <c r="F26" i="26"/>
  <c r="F46" i="26"/>
  <c r="F52" i="26"/>
  <c r="F59" i="26"/>
  <c r="F9" i="26"/>
  <c r="F11" i="26"/>
  <c r="F17" i="26"/>
  <c r="F37" i="26"/>
  <c r="F43" i="26"/>
  <c r="F49" i="26"/>
  <c r="F22" i="26"/>
  <c r="F28" i="26"/>
  <c r="F34" i="26"/>
  <c r="F27" i="26"/>
  <c r="F58" i="26"/>
  <c r="F45" i="26"/>
  <c r="F13" i="26"/>
  <c r="F25" i="26"/>
  <c r="F53" i="26"/>
  <c r="F21" i="26"/>
  <c r="F33" i="26"/>
  <c r="F54" i="26"/>
  <c r="F30" i="26"/>
  <c r="F42" i="26"/>
  <c r="F51" i="26"/>
  <c r="F57" i="26"/>
  <c r="F36" i="26"/>
  <c r="F10" i="26"/>
  <c r="F19" i="26"/>
  <c r="E5" i="26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44" i="25"/>
  <c r="X45" i="25"/>
  <c r="X46" i="25"/>
  <c r="X47" i="25"/>
  <c r="X48" i="25"/>
  <c r="X49" i="25"/>
  <c r="X50" i="25"/>
  <c r="X51" i="25"/>
  <c r="X52" i="25"/>
  <c r="X53" i="25"/>
  <c r="X54" i="25"/>
  <c r="X55" i="25"/>
  <c r="X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" i="25"/>
  <c r="F5" i="25"/>
  <c r="D5" i="26" s="1"/>
  <c r="O10" i="26" l="1"/>
  <c r="O11" i="26"/>
  <c r="O13" i="26"/>
  <c r="O15" i="26"/>
  <c r="O17" i="26"/>
  <c r="O18" i="26"/>
  <c r="O21" i="26"/>
  <c r="O24" i="26"/>
  <c r="O27" i="26"/>
  <c r="O29" i="26"/>
  <c r="O33" i="26"/>
  <c r="O37" i="26"/>
  <c r="O40" i="26"/>
  <c r="O43" i="26"/>
  <c r="O47" i="26"/>
  <c r="O50" i="26"/>
  <c r="O53" i="26"/>
  <c r="O56" i="26"/>
  <c r="O58" i="26"/>
  <c r="O12" i="26"/>
  <c r="O16" i="26"/>
  <c r="O19" i="26"/>
  <c r="O22" i="26"/>
  <c r="O23" i="26"/>
  <c r="O25" i="26"/>
  <c r="O28" i="26"/>
  <c r="O31" i="26"/>
  <c r="O34" i="26"/>
  <c r="O36" i="26"/>
  <c r="O38" i="26"/>
  <c r="O41" i="26"/>
  <c r="O44" i="26"/>
  <c r="O45" i="26"/>
  <c r="O48" i="26"/>
  <c r="O49" i="26"/>
  <c r="O52" i="26"/>
  <c r="O54" i="26"/>
  <c r="O57" i="26"/>
  <c r="O14" i="26"/>
  <c r="O20" i="26"/>
  <c r="O26" i="26"/>
  <c r="O30" i="26"/>
  <c r="O32" i="26"/>
  <c r="O35" i="26"/>
  <c r="O39" i="26"/>
  <c r="O42" i="26"/>
  <c r="O46" i="26"/>
  <c r="O51" i="26"/>
  <c r="O55" i="26"/>
  <c r="O59" i="26"/>
  <c r="O9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N9" i="26"/>
  <c r="N10" i="26"/>
  <c r="N11" i="26"/>
  <c r="N12" i="26"/>
  <c r="N13" i="26"/>
  <c r="N14" i="26"/>
  <c r="N15" i="26"/>
  <c r="N16" i="26"/>
  <c r="N17" i="26"/>
  <c r="N18" i="26"/>
  <c r="N19" i="26"/>
  <c r="N20" i="26"/>
  <c r="N21" i="26"/>
  <c r="N22" i="26"/>
  <c r="N23" i="26"/>
  <c r="N24" i="26"/>
  <c r="N25" i="26"/>
  <c r="N26" i="26"/>
  <c r="N27" i="26"/>
  <c r="N28" i="26"/>
  <c r="N29" i="26"/>
  <c r="N30" i="26"/>
  <c r="N31" i="26"/>
  <c r="N32" i="26"/>
  <c r="N33" i="26"/>
  <c r="N34" i="26"/>
  <c r="N35" i="26"/>
  <c r="N36" i="26"/>
  <c r="N37" i="26"/>
  <c r="N38" i="26"/>
  <c r="N39" i="26"/>
  <c r="N40" i="26"/>
  <c r="N41" i="26"/>
  <c r="N42" i="26"/>
  <c r="N43" i="26"/>
  <c r="N44" i="26"/>
  <c r="N45" i="26"/>
  <c r="N46" i="26"/>
  <c r="N47" i="26"/>
  <c r="N48" i="26"/>
  <c r="N49" i="26"/>
  <c r="N50" i="26"/>
  <c r="N51" i="26"/>
  <c r="N52" i="26"/>
  <c r="N53" i="26"/>
  <c r="N54" i="26"/>
  <c r="N55" i="26"/>
  <c r="N56" i="26"/>
  <c r="N57" i="26"/>
  <c r="N58" i="26"/>
  <c r="N59" i="26"/>
  <c r="Q10" i="26"/>
  <c r="Q11" i="26"/>
  <c r="Q12" i="26"/>
  <c r="Q13" i="26"/>
  <c r="Q14" i="26"/>
  <c r="Q15" i="26"/>
  <c r="Q16" i="26"/>
  <c r="Q17" i="26"/>
  <c r="Q18" i="26"/>
  <c r="Q19" i="26"/>
  <c r="Q20" i="26"/>
  <c r="Q21" i="26"/>
  <c r="Q22" i="26"/>
  <c r="Q23" i="26"/>
  <c r="Q24" i="26"/>
  <c r="Q25" i="26"/>
  <c r="Q26" i="26"/>
  <c r="Q27" i="26"/>
  <c r="Q28" i="26"/>
  <c r="Q29" i="26"/>
  <c r="Q30" i="26"/>
  <c r="Q31" i="26"/>
  <c r="Q32" i="26"/>
  <c r="Q33" i="26"/>
  <c r="Q34" i="26"/>
  <c r="Q35" i="26"/>
  <c r="Q36" i="26"/>
  <c r="Q37" i="26"/>
  <c r="Q38" i="26"/>
  <c r="Q39" i="26"/>
  <c r="Q40" i="26"/>
  <c r="Q41" i="26"/>
  <c r="Q42" i="26"/>
  <c r="Q43" i="26"/>
  <c r="Q44" i="26"/>
  <c r="Q45" i="26"/>
  <c r="Q46" i="26"/>
  <c r="Q47" i="26"/>
  <c r="Q48" i="26"/>
  <c r="Q49" i="26"/>
  <c r="Q50" i="26"/>
  <c r="Q51" i="26"/>
  <c r="Q52" i="26"/>
  <c r="Q53" i="26"/>
  <c r="Q54" i="26"/>
  <c r="Q55" i="26"/>
  <c r="Q56" i="26"/>
  <c r="Q57" i="26"/>
  <c r="Q58" i="26"/>
  <c r="Q59" i="26"/>
  <c r="Q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9" i="26"/>
  <c r="V11" i="26"/>
  <c r="V19" i="26"/>
  <c r="V27" i="26"/>
  <c r="V35" i="26"/>
  <c r="V43" i="26"/>
  <c r="V51" i="26"/>
  <c r="V59" i="26"/>
  <c r="V10" i="26"/>
  <c r="V18" i="26"/>
  <c r="V26" i="26"/>
  <c r="V34" i="26"/>
  <c r="V42" i="26"/>
  <c r="V50" i="26"/>
  <c r="V17" i="26"/>
  <c r="V25" i="26"/>
  <c r="V33" i="26"/>
  <c r="V41" i="26"/>
  <c r="V49" i="26"/>
  <c r="V57" i="26"/>
  <c r="V9" i="26"/>
  <c r="V15" i="26"/>
  <c r="V23" i="26"/>
  <c r="V31" i="26"/>
  <c r="V39" i="26"/>
  <c r="V16" i="26"/>
  <c r="V24" i="26"/>
  <c r="V32" i="26"/>
  <c r="V40" i="26"/>
  <c r="V48" i="26"/>
  <c r="V56" i="26"/>
  <c r="V47" i="26"/>
  <c r="V55" i="26"/>
  <c r="V38" i="26"/>
  <c r="V53" i="26"/>
  <c r="V54" i="26"/>
  <c r="V30" i="26"/>
  <c r="V14" i="26"/>
  <c r="V29" i="26"/>
  <c r="V44" i="26"/>
  <c r="V58" i="26"/>
  <c r="V20" i="26"/>
  <c r="V45" i="26"/>
  <c r="V21" i="26"/>
  <c r="V36" i="26"/>
  <c r="V12" i="26"/>
  <c r="V46" i="26"/>
  <c r="V22" i="26"/>
  <c r="V37" i="26"/>
  <c r="V52" i="26"/>
  <c r="V13" i="26"/>
  <c r="V28" i="26"/>
  <c r="E15" i="26"/>
  <c r="E23" i="26"/>
  <c r="E31" i="26"/>
  <c r="E39" i="26"/>
  <c r="E47" i="26"/>
  <c r="E55" i="26"/>
  <c r="E14" i="26"/>
  <c r="E22" i="26"/>
  <c r="E30" i="26"/>
  <c r="E38" i="26"/>
  <c r="E46" i="26"/>
  <c r="E54" i="26"/>
  <c r="E29" i="26"/>
  <c r="E35" i="26"/>
  <c r="E41" i="26"/>
  <c r="E20" i="26"/>
  <c r="E26" i="26"/>
  <c r="E32" i="26"/>
  <c r="E52" i="26"/>
  <c r="E59" i="26"/>
  <c r="E11" i="26"/>
  <c r="E17" i="26"/>
  <c r="E37" i="26"/>
  <c r="E43" i="26"/>
  <c r="E49" i="26"/>
  <c r="E28" i="26"/>
  <c r="E34" i="26"/>
  <c r="E40" i="26"/>
  <c r="E58" i="26"/>
  <c r="E9" i="26"/>
  <c r="E13" i="26"/>
  <c r="E19" i="26"/>
  <c r="E25" i="26"/>
  <c r="E45" i="26"/>
  <c r="E51" i="26"/>
  <c r="E36" i="26"/>
  <c r="E48" i="26"/>
  <c r="E12" i="26"/>
  <c r="E24" i="26"/>
  <c r="E53" i="26"/>
  <c r="E21" i="26"/>
  <c r="E33" i="26"/>
  <c r="E56" i="26"/>
  <c r="E42" i="26"/>
  <c r="E50" i="26"/>
  <c r="E57" i="26"/>
  <c r="E10" i="26"/>
  <c r="E18" i="26"/>
  <c r="E16" i="26"/>
  <c r="E44" i="26"/>
  <c r="E27" i="26"/>
  <c r="D14" i="26"/>
  <c r="D22" i="26"/>
  <c r="D30" i="26"/>
  <c r="D38" i="26"/>
  <c r="D46" i="26"/>
  <c r="D54" i="26"/>
  <c r="D9" i="26"/>
  <c r="D13" i="26"/>
  <c r="D21" i="26"/>
  <c r="D29" i="26"/>
  <c r="D37" i="26"/>
  <c r="D45" i="26"/>
  <c r="D53" i="26"/>
  <c r="D20" i="26"/>
  <c r="D26" i="26"/>
  <c r="D32" i="26"/>
  <c r="D52" i="26"/>
  <c r="D59" i="26"/>
  <c r="D11" i="26"/>
  <c r="D17" i="26"/>
  <c r="D23" i="26"/>
  <c r="D43" i="26"/>
  <c r="D49" i="26"/>
  <c r="D55" i="26"/>
  <c r="D28" i="26"/>
  <c r="D34" i="26"/>
  <c r="D40" i="26"/>
  <c r="D58" i="26"/>
  <c r="D19" i="26"/>
  <c r="D25" i="26"/>
  <c r="D31" i="26"/>
  <c r="D51" i="26"/>
  <c r="D10" i="26"/>
  <c r="D16" i="26"/>
  <c r="D36" i="26"/>
  <c r="D42" i="26"/>
  <c r="D48" i="26"/>
  <c r="D15" i="26"/>
  <c r="D44" i="26"/>
  <c r="D33" i="26"/>
  <c r="D56" i="26"/>
  <c r="D41" i="26"/>
  <c r="D50" i="26"/>
  <c r="D57" i="26"/>
  <c r="D18" i="26"/>
  <c r="D27" i="26"/>
  <c r="D39" i="26"/>
  <c r="D12" i="26"/>
  <c r="D24" i="26"/>
  <c r="D35" i="26"/>
  <c r="D47" i="26"/>
  <c r="S43" i="26"/>
  <c r="AG7" i="26" s="1"/>
  <c r="AG6" i="26" s="1"/>
  <c r="B43" i="26"/>
  <c r="S19" i="26"/>
  <c r="B19" i="26"/>
  <c r="B9" i="26"/>
  <c r="S9" i="26"/>
  <c r="S53" i="26"/>
  <c r="B53" i="26"/>
  <c r="S45" i="26"/>
  <c r="B45" i="26"/>
  <c r="B37" i="26"/>
  <c r="S37" i="26"/>
  <c r="S29" i="26"/>
  <c r="B29" i="26"/>
  <c r="S21" i="26"/>
  <c r="B21" i="26"/>
  <c r="B13" i="26"/>
  <c r="S13" i="26"/>
  <c r="S52" i="26"/>
  <c r="B52" i="26"/>
  <c r="S44" i="26"/>
  <c r="B44" i="26"/>
  <c r="S36" i="26"/>
  <c r="B36" i="26"/>
  <c r="S28" i="26"/>
  <c r="B28" i="26"/>
  <c r="S20" i="26"/>
  <c r="B20" i="26"/>
  <c r="S12" i="26"/>
  <c r="B12" i="26"/>
  <c r="S51" i="26"/>
  <c r="B51" i="26"/>
  <c r="S58" i="26"/>
  <c r="B58" i="26"/>
  <c r="S42" i="26"/>
  <c r="B42" i="26"/>
  <c r="S18" i="26"/>
  <c r="B18" i="26"/>
  <c r="S56" i="26"/>
  <c r="B56" i="26"/>
  <c r="S48" i="26"/>
  <c r="B48" i="26"/>
  <c r="S40" i="26"/>
  <c r="B40" i="26"/>
  <c r="S32" i="26"/>
  <c r="B32" i="26"/>
  <c r="S24" i="26"/>
  <c r="B24" i="26"/>
  <c r="S16" i="26"/>
  <c r="B16" i="26"/>
  <c r="S50" i="26"/>
  <c r="B50" i="26"/>
  <c r="S34" i="26"/>
  <c r="B34" i="26"/>
  <c r="S26" i="26"/>
  <c r="W7" i="26" s="1"/>
  <c r="W6" i="26" s="1"/>
  <c r="B26" i="26"/>
  <c r="S10" i="26"/>
  <c r="B10" i="26"/>
  <c r="B57" i="26"/>
  <c r="S57" i="26"/>
  <c r="S25" i="26"/>
  <c r="B25" i="26"/>
  <c r="S55" i="26"/>
  <c r="B55" i="26"/>
  <c r="S47" i="26"/>
  <c r="AF7" i="26" s="1"/>
  <c r="AF6" i="26" s="1"/>
  <c r="B47" i="26"/>
  <c r="S39" i="26"/>
  <c r="B39" i="26"/>
  <c r="S31" i="26"/>
  <c r="B31" i="26"/>
  <c r="S23" i="26"/>
  <c r="B23" i="26"/>
  <c r="S15" i="26"/>
  <c r="B15" i="26"/>
  <c r="S59" i="26"/>
  <c r="B59" i="26"/>
  <c r="S35" i="26"/>
  <c r="B35" i="26"/>
  <c r="S27" i="26"/>
  <c r="B27" i="26"/>
  <c r="S11" i="26"/>
  <c r="B11" i="26"/>
  <c r="S49" i="26"/>
  <c r="B49" i="26"/>
  <c r="S41" i="26"/>
  <c r="B41" i="26"/>
  <c r="B33" i="26"/>
  <c r="S33" i="26"/>
  <c r="S17" i="26"/>
  <c r="B17" i="26"/>
  <c r="B54" i="26"/>
  <c r="S54" i="26"/>
  <c r="AC7" i="26" s="1"/>
  <c r="AC6" i="26" s="1"/>
  <c r="S46" i="26"/>
  <c r="B46" i="26"/>
  <c r="B38" i="26"/>
  <c r="S38" i="26"/>
  <c r="S30" i="26"/>
  <c r="B30" i="26"/>
  <c r="S22" i="26"/>
  <c r="B22" i="26"/>
  <c r="B14" i="26"/>
  <c r="S14" i="26"/>
  <c r="Q7" i="26" l="1"/>
  <c r="Q6" i="26" s="1"/>
  <c r="O7" i="26"/>
  <c r="O6" i="26" s="1"/>
  <c r="L7" i="26"/>
  <c r="L6" i="26" s="1"/>
  <c r="U7" i="26"/>
  <c r="U6" i="26" s="1"/>
  <c r="V7" i="26"/>
  <c r="V6" i="26" s="1"/>
  <c r="AA7" i="26"/>
  <c r="AA6" i="26" s="1"/>
  <c r="Z7" i="26"/>
  <c r="Z6" i="26" s="1"/>
  <c r="X7" i="26"/>
  <c r="X6" i="26" s="1"/>
  <c r="Y7" i="26"/>
  <c r="Y6" i="26" s="1"/>
  <c r="N7" i="26"/>
  <c r="N6" i="26" s="1"/>
  <c r="I7" i="26"/>
  <c r="I6" i="26" s="1"/>
  <c r="P7" i="26"/>
  <c r="P6" i="26" s="1"/>
  <c r="G7" i="26"/>
  <c r="G6" i="26" s="1"/>
  <c r="H7" i="26"/>
  <c r="H6" i="26" s="1"/>
  <c r="M7" i="26"/>
  <c r="M6" i="26" s="1"/>
  <c r="E7" i="26"/>
  <c r="E6" i="26" s="1"/>
  <c r="AE7" i="26"/>
  <c r="AE6" i="26" s="1"/>
  <c r="AD7" i="26"/>
  <c r="AD6" i="26" s="1"/>
  <c r="AL6" i="7"/>
  <c r="AO6" i="7"/>
  <c r="AR6" i="7"/>
  <c r="AU6" i="7"/>
  <c r="AL7" i="7"/>
  <c r="AO7" i="7"/>
  <c r="AR7" i="7"/>
  <c r="AU7" i="7"/>
  <c r="AL8" i="7"/>
  <c r="AO8" i="7"/>
  <c r="AR8" i="7"/>
  <c r="AU8" i="7"/>
  <c r="AL9" i="7"/>
  <c r="AO9" i="7"/>
  <c r="AR9" i="7"/>
  <c r="AU9" i="7"/>
  <c r="AL10" i="7"/>
  <c r="AO10" i="7"/>
  <c r="AR10" i="7"/>
  <c r="AU10" i="7"/>
  <c r="AL11" i="7"/>
  <c r="AO11" i="7"/>
  <c r="AR11" i="7"/>
  <c r="AU11" i="7"/>
  <c r="AL12" i="7"/>
  <c r="AO12" i="7"/>
  <c r="AR12" i="7"/>
  <c r="AU12" i="7"/>
  <c r="AL13" i="7"/>
  <c r="AO13" i="7"/>
  <c r="AR13" i="7"/>
  <c r="AU13" i="7"/>
  <c r="AL14" i="7"/>
  <c r="AO14" i="7"/>
  <c r="AR14" i="7"/>
  <c r="AU14" i="7"/>
  <c r="AL15" i="7"/>
  <c r="AO15" i="7"/>
  <c r="AR15" i="7"/>
  <c r="AU15" i="7"/>
  <c r="AL16" i="7"/>
  <c r="AO16" i="7"/>
  <c r="AR16" i="7"/>
  <c r="AU16" i="7"/>
  <c r="AL17" i="7"/>
  <c r="AO17" i="7"/>
  <c r="AR17" i="7"/>
  <c r="AU17" i="7"/>
  <c r="AL18" i="7"/>
  <c r="AO18" i="7"/>
  <c r="AR18" i="7"/>
  <c r="AU18" i="7"/>
  <c r="AL19" i="7"/>
  <c r="AO19" i="7"/>
  <c r="AR19" i="7"/>
  <c r="AU19" i="7"/>
  <c r="AL20" i="7"/>
  <c r="AO20" i="7"/>
  <c r="AR20" i="7"/>
  <c r="AU20" i="7"/>
  <c r="AL21" i="7"/>
  <c r="AO21" i="7"/>
  <c r="AR21" i="7"/>
  <c r="AU21" i="7"/>
  <c r="AL22" i="7"/>
  <c r="AO22" i="7"/>
  <c r="AR22" i="7"/>
  <c r="AU22" i="7"/>
  <c r="AL23" i="7"/>
  <c r="AO23" i="7"/>
  <c r="AR23" i="7"/>
  <c r="AU23" i="7"/>
  <c r="AL24" i="7"/>
  <c r="AO24" i="7"/>
  <c r="AR24" i="7"/>
  <c r="AU24" i="7"/>
  <c r="AL25" i="7"/>
  <c r="AO25" i="7"/>
  <c r="AR25" i="7"/>
  <c r="AU25" i="7"/>
  <c r="AL26" i="7"/>
  <c r="AO26" i="7"/>
  <c r="AR26" i="7"/>
  <c r="AU26" i="7"/>
  <c r="AL27" i="7"/>
  <c r="AO27" i="7"/>
  <c r="AR27" i="7"/>
  <c r="AU27" i="7"/>
  <c r="AL28" i="7"/>
  <c r="AO28" i="7"/>
  <c r="AR28" i="7"/>
  <c r="AU28" i="7"/>
  <c r="AL29" i="7"/>
  <c r="AO29" i="7"/>
  <c r="AR29" i="7"/>
  <c r="AU29" i="7"/>
  <c r="AL30" i="7"/>
  <c r="AO30" i="7"/>
  <c r="AR30" i="7"/>
  <c r="AU30" i="7"/>
  <c r="AL31" i="7"/>
  <c r="AO31" i="7"/>
  <c r="AR31" i="7"/>
  <c r="AU31" i="7"/>
  <c r="AL32" i="7"/>
  <c r="AO32" i="7"/>
  <c r="AR32" i="7"/>
  <c r="AU32" i="7"/>
  <c r="AL33" i="7"/>
  <c r="AO33" i="7"/>
  <c r="AR33" i="7"/>
  <c r="AU33" i="7"/>
  <c r="AL34" i="7"/>
  <c r="AO34" i="7"/>
  <c r="AR34" i="7"/>
  <c r="AU34" i="7"/>
  <c r="AL35" i="7"/>
  <c r="AO35" i="7"/>
  <c r="AR35" i="7"/>
  <c r="AU35" i="7"/>
  <c r="AL36" i="7"/>
  <c r="AO36" i="7"/>
  <c r="AR36" i="7"/>
  <c r="AU36" i="7"/>
  <c r="AL37" i="7"/>
  <c r="AO37" i="7"/>
  <c r="AR37" i="7"/>
  <c r="AU37" i="7"/>
  <c r="AL38" i="7"/>
  <c r="AO38" i="7"/>
  <c r="AR38" i="7"/>
  <c r="AU38" i="7"/>
  <c r="AL39" i="7"/>
  <c r="AO39" i="7"/>
  <c r="AR39" i="7"/>
  <c r="AU39" i="7"/>
  <c r="AL40" i="7"/>
  <c r="AO40" i="7"/>
  <c r="AR40" i="7"/>
  <c r="AU40" i="7"/>
  <c r="AL41" i="7"/>
  <c r="AO41" i="7"/>
  <c r="AR41" i="7"/>
  <c r="AU41" i="7"/>
  <c r="AL42" i="7"/>
  <c r="AO42" i="7"/>
  <c r="AR42" i="7"/>
  <c r="AU42" i="7"/>
  <c r="AL43" i="7"/>
  <c r="AO43" i="7"/>
  <c r="AR43" i="7"/>
  <c r="AU43" i="7"/>
  <c r="AL44" i="7"/>
  <c r="AO44" i="7"/>
  <c r="AR44" i="7"/>
  <c r="AU44" i="7"/>
  <c r="AL45" i="7"/>
  <c r="AO45" i="7"/>
  <c r="AR45" i="7"/>
  <c r="AU45" i="7"/>
  <c r="AL46" i="7"/>
  <c r="AO46" i="7"/>
  <c r="AR46" i="7"/>
  <c r="AU46" i="7"/>
  <c r="AL47" i="7"/>
  <c r="AO47" i="7"/>
  <c r="AR47" i="7"/>
  <c r="AU47" i="7"/>
  <c r="AL48" i="7"/>
  <c r="AO48" i="7"/>
  <c r="AR48" i="7"/>
  <c r="AU48" i="7"/>
  <c r="AL49" i="7"/>
  <c r="AO49" i="7"/>
  <c r="AR49" i="7"/>
  <c r="AU49" i="7"/>
  <c r="AL50" i="7"/>
  <c r="AO50" i="7"/>
  <c r="AR50" i="7"/>
  <c r="AU50" i="7"/>
  <c r="AL51" i="7"/>
  <c r="AO51" i="7"/>
  <c r="AR51" i="7"/>
  <c r="AU51" i="7"/>
  <c r="AL52" i="7"/>
  <c r="AO52" i="7"/>
  <c r="AR52" i="7"/>
  <c r="AU52" i="7"/>
  <c r="AL53" i="7"/>
  <c r="AO53" i="7"/>
  <c r="AR53" i="7"/>
  <c r="AU53" i="7"/>
  <c r="AL54" i="7"/>
  <c r="AO54" i="7"/>
  <c r="AR54" i="7"/>
  <c r="AU54" i="7"/>
  <c r="AL55" i="7"/>
  <c r="AO55" i="7"/>
  <c r="AR55" i="7"/>
  <c r="AU55" i="7"/>
  <c r="AL56" i="7"/>
  <c r="AO56" i="7"/>
  <c r="AR56" i="7"/>
  <c r="AU56" i="7"/>
  <c r="AL57" i="7"/>
  <c r="AO57" i="7"/>
  <c r="AR57" i="7"/>
  <c r="AU57" i="7"/>
  <c r="AL58" i="7"/>
  <c r="AO58" i="7"/>
  <c r="AR58" i="7"/>
  <c r="AU58" i="7"/>
  <c r="AL59" i="7"/>
  <c r="AO59" i="7"/>
  <c r="AR59" i="7"/>
  <c r="AU59" i="7"/>
  <c r="AL60" i="7"/>
  <c r="AO60" i="7"/>
  <c r="AR60" i="7"/>
  <c r="AU60" i="7"/>
  <c r="AL61" i="7"/>
  <c r="AO61" i="7"/>
  <c r="AR61" i="7"/>
  <c r="AU61" i="7"/>
  <c r="AL62" i="7"/>
  <c r="AO62" i="7"/>
  <c r="AR62" i="7"/>
  <c r="AU62" i="7"/>
  <c r="AL63" i="7"/>
  <c r="AO63" i="7"/>
  <c r="AR63" i="7"/>
  <c r="AU63" i="7"/>
  <c r="AL64" i="7"/>
  <c r="AO64" i="7"/>
  <c r="AR64" i="7"/>
  <c r="AU64" i="7"/>
  <c r="AL65" i="7"/>
  <c r="AO65" i="7"/>
  <c r="AR65" i="7"/>
  <c r="AU65" i="7"/>
  <c r="AL66" i="7"/>
  <c r="AO66" i="7"/>
  <c r="AR66" i="7"/>
  <c r="AU66" i="7"/>
  <c r="AL67" i="7"/>
  <c r="AO67" i="7"/>
  <c r="AR67" i="7"/>
  <c r="AU67" i="7"/>
  <c r="AL68" i="7"/>
  <c r="AO68" i="7"/>
  <c r="AR68" i="7"/>
  <c r="AU68" i="7"/>
  <c r="AL69" i="7"/>
  <c r="AO69" i="7"/>
  <c r="AR69" i="7"/>
  <c r="AU69" i="7"/>
  <c r="AL70" i="7"/>
  <c r="AO70" i="7"/>
  <c r="AR70" i="7"/>
  <c r="AU70" i="7"/>
  <c r="AL71" i="7"/>
  <c r="AO71" i="7"/>
  <c r="AR71" i="7"/>
  <c r="AU71" i="7"/>
  <c r="AL72" i="7"/>
  <c r="AO72" i="7"/>
  <c r="AR72" i="7"/>
  <c r="AU72" i="7"/>
  <c r="AL73" i="7"/>
  <c r="AO73" i="7"/>
  <c r="AR73" i="7"/>
  <c r="AU73" i="7"/>
  <c r="AL74" i="7"/>
  <c r="AO74" i="7"/>
  <c r="AR74" i="7"/>
  <c r="AU74" i="7"/>
  <c r="AL75" i="7"/>
  <c r="AO75" i="7"/>
  <c r="AR75" i="7"/>
  <c r="AU75" i="7"/>
  <c r="AL76" i="7"/>
  <c r="AO76" i="7"/>
  <c r="AR76" i="7"/>
  <c r="AU76" i="7"/>
  <c r="AL77" i="7"/>
  <c r="AO77" i="7"/>
  <c r="AR77" i="7"/>
  <c r="AU77" i="7"/>
  <c r="AL78" i="7"/>
  <c r="AO78" i="7"/>
  <c r="AR78" i="7"/>
  <c r="AU78" i="7"/>
  <c r="AL79" i="7"/>
  <c r="AO79" i="7"/>
  <c r="AR79" i="7"/>
  <c r="AU79" i="7"/>
  <c r="AL80" i="7"/>
  <c r="AO80" i="7"/>
  <c r="AR80" i="7"/>
  <c r="AU80" i="7"/>
  <c r="AL81" i="7"/>
  <c r="AO81" i="7"/>
  <c r="AR81" i="7"/>
  <c r="AU81" i="7"/>
  <c r="AL82" i="7"/>
  <c r="AO82" i="7"/>
  <c r="AR82" i="7"/>
  <c r="AU82" i="7"/>
  <c r="AL83" i="7"/>
  <c r="AO83" i="7"/>
  <c r="AR83" i="7"/>
  <c r="AU83" i="7"/>
  <c r="AL84" i="7"/>
  <c r="AO84" i="7"/>
  <c r="AR84" i="7"/>
  <c r="AU84" i="7"/>
  <c r="AL85" i="7"/>
  <c r="AO85" i="7"/>
  <c r="AR85" i="7"/>
  <c r="AU85" i="7"/>
  <c r="AL86" i="7"/>
  <c r="AO86" i="7"/>
  <c r="AR86" i="7"/>
  <c r="AU86" i="7"/>
  <c r="AL87" i="7"/>
  <c r="AO87" i="7"/>
  <c r="AR87" i="7"/>
  <c r="AU87" i="7"/>
  <c r="AL88" i="7"/>
  <c r="AO88" i="7"/>
  <c r="AR88" i="7"/>
  <c r="AU88" i="7"/>
  <c r="AL89" i="7"/>
  <c r="AO89" i="7"/>
  <c r="AR89" i="7"/>
  <c r="AU89" i="7"/>
  <c r="AL90" i="7"/>
  <c r="AO90" i="7"/>
  <c r="AR90" i="7"/>
  <c r="AU90" i="7"/>
  <c r="AL91" i="7"/>
  <c r="AO91" i="7"/>
  <c r="AR91" i="7"/>
  <c r="AU91" i="7"/>
  <c r="AL92" i="7"/>
  <c r="AO92" i="7"/>
  <c r="AR92" i="7"/>
  <c r="AU92" i="7"/>
  <c r="AL93" i="7"/>
  <c r="AO93" i="7"/>
  <c r="AR93" i="7"/>
  <c r="AU93" i="7"/>
  <c r="AL94" i="7"/>
  <c r="AO94" i="7"/>
  <c r="AR94" i="7"/>
  <c r="AU94" i="7"/>
  <c r="AL95" i="7"/>
  <c r="AO95" i="7"/>
  <c r="AR95" i="7"/>
  <c r="AU95" i="7"/>
  <c r="AL96" i="7"/>
  <c r="AO96" i="7"/>
  <c r="AR96" i="7"/>
  <c r="AU96" i="7"/>
  <c r="AL97" i="7"/>
  <c r="AO97" i="7"/>
  <c r="AR97" i="7"/>
  <c r="AU97" i="7"/>
  <c r="AL98" i="7"/>
  <c r="AO98" i="7"/>
  <c r="AR98" i="7"/>
  <c r="AU98" i="7"/>
  <c r="AL99" i="7"/>
  <c r="AO99" i="7"/>
  <c r="AR99" i="7"/>
  <c r="AU99" i="7"/>
  <c r="AL100" i="7"/>
  <c r="AO100" i="7"/>
  <c r="AR100" i="7"/>
  <c r="AU100" i="7"/>
  <c r="AL101" i="7"/>
  <c r="AO101" i="7"/>
  <c r="AR101" i="7"/>
  <c r="AU101" i="7"/>
  <c r="AL102" i="7"/>
  <c r="AO102" i="7"/>
  <c r="AR102" i="7"/>
  <c r="AU102" i="7"/>
  <c r="AL103" i="7"/>
  <c r="AO103" i="7"/>
  <c r="AR103" i="7"/>
  <c r="AU103" i="7"/>
  <c r="AT1" i="7"/>
  <c r="AW1" i="7"/>
  <c r="AQ1" i="7"/>
  <c r="AU5" i="7"/>
  <c r="AR5" i="7"/>
  <c r="AO5" i="7"/>
  <c r="L6" i="7"/>
  <c r="O6" i="7"/>
  <c r="R6" i="7"/>
  <c r="U6" i="7"/>
  <c r="L7" i="7"/>
  <c r="O7" i="7"/>
  <c r="R7" i="7"/>
  <c r="U7" i="7"/>
  <c r="L8" i="7"/>
  <c r="O8" i="7"/>
  <c r="R8" i="7"/>
  <c r="U8" i="7"/>
  <c r="L9" i="7"/>
  <c r="O9" i="7"/>
  <c r="R9" i="7"/>
  <c r="U9" i="7"/>
  <c r="L10" i="7"/>
  <c r="O10" i="7"/>
  <c r="R10" i="7"/>
  <c r="U10" i="7"/>
  <c r="L11" i="7"/>
  <c r="O11" i="7"/>
  <c r="R11" i="7"/>
  <c r="U11" i="7"/>
  <c r="L12" i="7"/>
  <c r="O12" i="7"/>
  <c r="R12" i="7"/>
  <c r="U12" i="7"/>
  <c r="L13" i="7"/>
  <c r="O13" i="7"/>
  <c r="R13" i="7"/>
  <c r="U13" i="7"/>
  <c r="L14" i="7"/>
  <c r="O14" i="7"/>
  <c r="R14" i="7"/>
  <c r="U14" i="7"/>
  <c r="L15" i="7"/>
  <c r="O15" i="7"/>
  <c r="R15" i="7"/>
  <c r="U15" i="7"/>
  <c r="L16" i="7"/>
  <c r="O16" i="7"/>
  <c r="R16" i="7"/>
  <c r="U16" i="7"/>
  <c r="L17" i="7"/>
  <c r="O17" i="7"/>
  <c r="R17" i="7"/>
  <c r="U17" i="7"/>
  <c r="L18" i="7"/>
  <c r="O18" i="7"/>
  <c r="R18" i="7"/>
  <c r="U18" i="7"/>
  <c r="L19" i="7"/>
  <c r="O19" i="7"/>
  <c r="R19" i="7"/>
  <c r="U19" i="7"/>
  <c r="L20" i="7"/>
  <c r="O20" i="7"/>
  <c r="R20" i="7"/>
  <c r="U20" i="7"/>
  <c r="L21" i="7"/>
  <c r="O21" i="7"/>
  <c r="R21" i="7"/>
  <c r="U21" i="7"/>
  <c r="L22" i="7"/>
  <c r="O22" i="7"/>
  <c r="R22" i="7"/>
  <c r="U22" i="7"/>
  <c r="L23" i="7"/>
  <c r="O23" i="7"/>
  <c r="R23" i="7"/>
  <c r="U23" i="7"/>
  <c r="L24" i="7"/>
  <c r="O24" i="7"/>
  <c r="R24" i="7"/>
  <c r="U24" i="7"/>
  <c r="L25" i="7"/>
  <c r="O25" i="7"/>
  <c r="R25" i="7"/>
  <c r="U25" i="7"/>
  <c r="L26" i="7"/>
  <c r="O26" i="7"/>
  <c r="R26" i="7"/>
  <c r="U26" i="7"/>
  <c r="L27" i="7"/>
  <c r="O27" i="7"/>
  <c r="R27" i="7"/>
  <c r="U27" i="7"/>
  <c r="L28" i="7"/>
  <c r="O28" i="7"/>
  <c r="R28" i="7"/>
  <c r="U28" i="7"/>
  <c r="L29" i="7"/>
  <c r="O29" i="7"/>
  <c r="R29" i="7"/>
  <c r="U29" i="7"/>
  <c r="L30" i="7"/>
  <c r="O30" i="7"/>
  <c r="R30" i="7"/>
  <c r="U30" i="7"/>
  <c r="L31" i="7"/>
  <c r="O31" i="7"/>
  <c r="R31" i="7"/>
  <c r="U31" i="7"/>
  <c r="L32" i="7"/>
  <c r="O32" i="7"/>
  <c r="R32" i="7"/>
  <c r="U32" i="7"/>
  <c r="L33" i="7"/>
  <c r="O33" i="7"/>
  <c r="R33" i="7"/>
  <c r="U33" i="7"/>
  <c r="L34" i="7"/>
  <c r="O34" i="7"/>
  <c r="R34" i="7"/>
  <c r="U34" i="7"/>
  <c r="L35" i="7"/>
  <c r="O35" i="7"/>
  <c r="R35" i="7"/>
  <c r="U35" i="7"/>
  <c r="L36" i="7"/>
  <c r="O36" i="7"/>
  <c r="R36" i="7"/>
  <c r="U36" i="7"/>
  <c r="L37" i="7"/>
  <c r="O37" i="7"/>
  <c r="R37" i="7"/>
  <c r="U37" i="7"/>
  <c r="L38" i="7"/>
  <c r="O38" i="7"/>
  <c r="R38" i="7"/>
  <c r="U38" i="7"/>
  <c r="L39" i="7"/>
  <c r="O39" i="7"/>
  <c r="R39" i="7"/>
  <c r="U39" i="7"/>
  <c r="L40" i="7"/>
  <c r="O40" i="7"/>
  <c r="R40" i="7"/>
  <c r="U40" i="7"/>
  <c r="L41" i="7"/>
  <c r="O41" i="7"/>
  <c r="R41" i="7"/>
  <c r="U41" i="7"/>
  <c r="L42" i="7"/>
  <c r="O42" i="7"/>
  <c r="R42" i="7"/>
  <c r="U42" i="7"/>
  <c r="L43" i="7"/>
  <c r="O43" i="7"/>
  <c r="R43" i="7"/>
  <c r="U43" i="7"/>
  <c r="L44" i="7"/>
  <c r="O44" i="7"/>
  <c r="R44" i="7"/>
  <c r="U44" i="7"/>
  <c r="L45" i="7"/>
  <c r="O45" i="7"/>
  <c r="R45" i="7"/>
  <c r="U45" i="7"/>
  <c r="L46" i="7"/>
  <c r="O46" i="7"/>
  <c r="R46" i="7"/>
  <c r="U46" i="7"/>
  <c r="L47" i="7"/>
  <c r="O47" i="7"/>
  <c r="R47" i="7"/>
  <c r="U47" i="7"/>
  <c r="L48" i="7"/>
  <c r="O48" i="7"/>
  <c r="R48" i="7"/>
  <c r="U48" i="7"/>
  <c r="L49" i="7"/>
  <c r="O49" i="7"/>
  <c r="R49" i="7"/>
  <c r="U49" i="7"/>
  <c r="L50" i="7"/>
  <c r="O50" i="7"/>
  <c r="R50" i="7"/>
  <c r="U50" i="7"/>
  <c r="L51" i="7"/>
  <c r="O51" i="7"/>
  <c r="R51" i="7"/>
  <c r="U51" i="7"/>
  <c r="L52" i="7"/>
  <c r="O52" i="7"/>
  <c r="R52" i="7"/>
  <c r="U52" i="7"/>
  <c r="L53" i="7"/>
  <c r="O53" i="7"/>
  <c r="R53" i="7"/>
  <c r="U53" i="7"/>
  <c r="L54" i="7"/>
  <c r="O54" i="7"/>
  <c r="R54" i="7"/>
  <c r="U54" i="7"/>
  <c r="L55" i="7"/>
  <c r="O55" i="7"/>
  <c r="R55" i="7"/>
  <c r="U55" i="7"/>
  <c r="L56" i="7"/>
  <c r="O56" i="7"/>
  <c r="R56" i="7"/>
  <c r="U56" i="7"/>
  <c r="L57" i="7"/>
  <c r="O57" i="7"/>
  <c r="R57" i="7"/>
  <c r="U57" i="7"/>
  <c r="L58" i="7"/>
  <c r="O58" i="7"/>
  <c r="R58" i="7"/>
  <c r="U58" i="7"/>
  <c r="L59" i="7"/>
  <c r="O59" i="7"/>
  <c r="R59" i="7"/>
  <c r="U59" i="7"/>
  <c r="L60" i="7"/>
  <c r="O60" i="7"/>
  <c r="R60" i="7"/>
  <c r="U60" i="7"/>
  <c r="L61" i="7"/>
  <c r="O61" i="7"/>
  <c r="R61" i="7"/>
  <c r="U61" i="7"/>
  <c r="L62" i="7"/>
  <c r="O62" i="7"/>
  <c r="R62" i="7"/>
  <c r="U62" i="7"/>
  <c r="L63" i="7"/>
  <c r="O63" i="7"/>
  <c r="R63" i="7"/>
  <c r="U63" i="7"/>
  <c r="L64" i="7"/>
  <c r="O64" i="7"/>
  <c r="R64" i="7"/>
  <c r="U64" i="7"/>
  <c r="L65" i="7"/>
  <c r="O65" i="7"/>
  <c r="R65" i="7"/>
  <c r="U65" i="7"/>
  <c r="L66" i="7"/>
  <c r="O66" i="7"/>
  <c r="R66" i="7"/>
  <c r="U66" i="7"/>
  <c r="L67" i="7"/>
  <c r="O67" i="7"/>
  <c r="R67" i="7"/>
  <c r="U67" i="7"/>
  <c r="L68" i="7"/>
  <c r="O68" i="7"/>
  <c r="R68" i="7"/>
  <c r="U68" i="7"/>
  <c r="L69" i="7"/>
  <c r="O69" i="7"/>
  <c r="R69" i="7"/>
  <c r="U69" i="7"/>
  <c r="L70" i="7"/>
  <c r="O70" i="7"/>
  <c r="R70" i="7"/>
  <c r="U70" i="7"/>
  <c r="L71" i="7"/>
  <c r="O71" i="7"/>
  <c r="R71" i="7"/>
  <c r="U71" i="7"/>
  <c r="L72" i="7"/>
  <c r="O72" i="7"/>
  <c r="R72" i="7"/>
  <c r="U72" i="7"/>
  <c r="L73" i="7"/>
  <c r="O73" i="7"/>
  <c r="R73" i="7"/>
  <c r="U73" i="7"/>
  <c r="L74" i="7"/>
  <c r="O74" i="7"/>
  <c r="R74" i="7"/>
  <c r="U74" i="7"/>
  <c r="L75" i="7"/>
  <c r="O75" i="7"/>
  <c r="R75" i="7"/>
  <c r="U75" i="7"/>
  <c r="L76" i="7"/>
  <c r="O76" i="7"/>
  <c r="R76" i="7"/>
  <c r="U76" i="7"/>
  <c r="L77" i="7"/>
  <c r="O77" i="7"/>
  <c r="R77" i="7"/>
  <c r="U77" i="7"/>
  <c r="L78" i="7"/>
  <c r="O78" i="7"/>
  <c r="R78" i="7"/>
  <c r="U78" i="7"/>
  <c r="L79" i="7"/>
  <c r="O79" i="7"/>
  <c r="R79" i="7"/>
  <c r="U79" i="7"/>
  <c r="L80" i="7"/>
  <c r="O80" i="7"/>
  <c r="R80" i="7"/>
  <c r="U80" i="7"/>
  <c r="L81" i="7"/>
  <c r="O81" i="7"/>
  <c r="R81" i="7"/>
  <c r="U81" i="7"/>
  <c r="L82" i="7"/>
  <c r="O82" i="7"/>
  <c r="R82" i="7"/>
  <c r="U82" i="7"/>
  <c r="L83" i="7"/>
  <c r="O83" i="7"/>
  <c r="R83" i="7"/>
  <c r="U83" i="7"/>
  <c r="L84" i="7"/>
  <c r="O84" i="7"/>
  <c r="R84" i="7"/>
  <c r="U84" i="7"/>
  <c r="L85" i="7"/>
  <c r="O85" i="7"/>
  <c r="R85" i="7"/>
  <c r="U85" i="7"/>
  <c r="L86" i="7"/>
  <c r="O86" i="7"/>
  <c r="R86" i="7"/>
  <c r="U86" i="7"/>
  <c r="L87" i="7"/>
  <c r="O87" i="7"/>
  <c r="R87" i="7"/>
  <c r="U87" i="7"/>
  <c r="L88" i="7"/>
  <c r="O88" i="7"/>
  <c r="R88" i="7"/>
  <c r="U88" i="7"/>
  <c r="L89" i="7"/>
  <c r="O89" i="7"/>
  <c r="R89" i="7"/>
  <c r="U89" i="7"/>
  <c r="L90" i="7"/>
  <c r="O90" i="7"/>
  <c r="R90" i="7"/>
  <c r="U90" i="7"/>
  <c r="L91" i="7"/>
  <c r="O91" i="7"/>
  <c r="R91" i="7"/>
  <c r="U91" i="7"/>
  <c r="L92" i="7"/>
  <c r="O92" i="7"/>
  <c r="R92" i="7"/>
  <c r="U92" i="7"/>
  <c r="L93" i="7"/>
  <c r="O93" i="7"/>
  <c r="R93" i="7"/>
  <c r="U93" i="7"/>
  <c r="L94" i="7"/>
  <c r="O94" i="7"/>
  <c r="R94" i="7"/>
  <c r="U94" i="7"/>
  <c r="L95" i="7"/>
  <c r="O95" i="7"/>
  <c r="R95" i="7"/>
  <c r="U95" i="7"/>
  <c r="L96" i="7"/>
  <c r="O96" i="7"/>
  <c r="R96" i="7"/>
  <c r="U96" i="7"/>
  <c r="L97" i="7"/>
  <c r="O97" i="7"/>
  <c r="R97" i="7"/>
  <c r="U97" i="7"/>
  <c r="L98" i="7"/>
  <c r="O98" i="7"/>
  <c r="R98" i="7"/>
  <c r="U98" i="7"/>
  <c r="L99" i="7"/>
  <c r="O99" i="7"/>
  <c r="R99" i="7"/>
  <c r="U99" i="7"/>
  <c r="L100" i="7"/>
  <c r="O100" i="7"/>
  <c r="R100" i="7"/>
  <c r="U100" i="7"/>
  <c r="L101" i="7"/>
  <c r="O101" i="7"/>
  <c r="R101" i="7"/>
  <c r="U101" i="7"/>
  <c r="L102" i="7"/>
  <c r="O102" i="7"/>
  <c r="R102" i="7"/>
  <c r="U102" i="7"/>
  <c r="L103" i="7"/>
  <c r="O103" i="7"/>
  <c r="R103" i="7"/>
  <c r="U103" i="7"/>
  <c r="W1" i="7"/>
  <c r="T1" i="7"/>
  <c r="Q1" i="7"/>
  <c r="N1" i="7"/>
  <c r="AN1" i="7"/>
  <c r="AL5" i="7"/>
  <c r="U5" i="7"/>
  <c r="R5" i="7"/>
  <c r="O5" i="7"/>
  <c r="L5" i="7"/>
  <c r="AP3" i="7" l="1"/>
  <c r="AT3" i="7"/>
  <c r="V3" i="7"/>
  <c r="M105" i="7"/>
  <c r="M3" i="7" s="1"/>
  <c r="AV3" i="7"/>
  <c r="AW3" i="7"/>
  <c r="AS3" i="7"/>
  <c r="AQ3" i="7"/>
  <c r="AN3" i="7"/>
  <c r="T3" i="7"/>
  <c r="S3" i="7"/>
  <c r="Q3" i="7"/>
  <c r="W3" i="7"/>
  <c r="P3" i="7"/>
  <c r="N3" i="7"/>
  <c r="W205" i="19" l="1"/>
  <c r="V205" i="19"/>
  <c r="W204" i="19"/>
  <c r="V204" i="19"/>
  <c r="W203" i="19"/>
  <c r="V203" i="19"/>
  <c r="W202" i="19"/>
  <c r="V202" i="19"/>
  <c r="W201" i="19"/>
  <c r="V201" i="19"/>
  <c r="W200" i="19"/>
  <c r="V200" i="19"/>
  <c r="W199" i="19"/>
  <c r="V199" i="19"/>
  <c r="W198" i="19"/>
  <c r="V198" i="19"/>
  <c r="W197" i="19"/>
  <c r="V197" i="19"/>
  <c r="W196" i="19"/>
  <c r="V196" i="19"/>
  <c r="W195" i="19"/>
  <c r="V195" i="19"/>
  <c r="W194" i="19"/>
  <c r="V194" i="19"/>
  <c r="W193" i="19"/>
  <c r="V193" i="19"/>
  <c r="W192" i="19"/>
  <c r="V192" i="19"/>
  <c r="W191" i="19"/>
  <c r="V191" i="19"/>
  <c r="W190" i="19"/>
  <c r="V190" i="19"/>
  <c r="W189" i="19"/>
  <c r="V189" i="19"/>
  <c r="W188" i="19"/>
  <c r="V188" i="19"/>
  <c r="W187" i="19"/>
  <c r="V187" i="19"/>
  <c r="W186" i="19"/>
  <c r="V186" i="19"/>
  <c r="W185" i="19"/>
  <c r="V185" i="19"/>
  <c r="W184" i="19"/>
  <c r="V184" i="19"/>
  <c r="W183" i="19"/>
  <c r="V183" i="19"/>
  <c r="W182" i="19"/>
  <c r="V182" i="19"/>
  <c r="W181" i="19"/>
  <c r="V181" i="19"/>
  <c r="W180" i="19"/>
  <c r="V180" i="19"/>
  <c r="W179" i="19"/>
  <c r="V179" i="19"/>
  <c r="W178" i="19"/>
  <c r="V178" i="19"/>
  <c r="W177" i="19"/>
  <c r="V177" i="19"/>
  <c r="W176" i="19"/>
  <c r="V176" i="19"/>
  <c r="W175" i="19"/>
  <c r="V175" i="19"/>
  <c r="W174" i="19"/>
  <c r="V174" i="19"/>
  <c r="W173" i="19"/>
  <c r="V173" i="19"/>
  <c r="W172" i="19"/>
  <c r="V172" i="19"/>
  <c r="W171" i="19"/>
  <c r="V171" i="19"/>
  <c r="W170" i="19"/>
  <c r="V170" i="19"/>
  <c r="W169" i="19"/>
  <c r="V169" i="19"/>
  <c r="W168" i="19"/>
  <c r="V168" i="19"/>
  <c r="W167" i="19"/>
  <c r="V167" i="19"/>
  <c r="W166" i="19"/>
  <c r="V166" i="19"/>
  <c r="W165" i="19"/>
  <c r="V165" i="19"/>
  <c r="W164" i="19"/>
  <c r="V164" i="19"/>
  <c r="W163" i="19"/>
  <c r="V163" i="19"/>
  <c r="W162" i="19"/>
  <c r="V162" i="19"/>
  <c r="W161" i="19"/>
  <c r="V161" i="19"/>
  <c r="W160" i="19"/>
  <c r="V160" i="19"/>
  <c r="W159" i="19"/>
  <c r="V159" i="19"/>
  <c r="W158" i="19"/>
  <c r="V158" i="19"/>
  <c r="W157" i="19"/>
  <c r="V157" i="19"/>
  <c r="W156" i="19"/>
  <c r="V156" i="19"/>
  <c r="W155" i="19"/>
  <c r="V155" i="19"/>
  <c r="W154" i="19"/>
  <c r="V154" i="19"/>
  <c r="W153" i="19"/>
  <c r="V153" i="19"/>
  <c r="W152" i="19"/>
  <c r="V152" i="19"/>
  <c r="W151" i="19"/>
  <c r="V151" i="19"/>
  <c r="W150" i="19"/>
  <c r="V150" i="19"/>
  <c r="W149" i="19"/>
  <c r="V149" i="19"/>
  <c r="W148" i="19"/>
  <c r="V148" i="19"/>
  <c r="W147" i="19"/>
  <c r="V147" i="19"/>
  <c r="W146" i="19"/>
  <c r="V146" i="19"/>
  <c r="W145" i="19"/>
  <c r="V145" i="19"/>
  <c r="W144" i="19"/>
  <c r="V144" i="19"/>
  <c r="W143" i="19"/>
  <c r="V143" i="19"/>
  <c r="W142" i="19"/>
  <c r="V142" i="19"/>
  <c r="W141" i="19"/>
  <c r="V141" i="19"/>
  <c r="W140" i="19"/>
  <c r="V140" i="19"/>
  <c r="W139" i="19"/>
  <c r="V139" i="19"/>
  <c r="W138" i="19"/>
  <c r="V138" i="19"/>
  <c r="W137" i="19"/>
  <c r="V137" i="19"/>
  <c r="W136" i="19"/>
  <c r="V136" i="19"/>
  <c r="W135" i="19"/>
  <c r="V135" i="19"/>
  <c r="W134" i="19"/>
  <c r="V134" i="19"/>
  <c r="W133" i="19"/>
  <c r="V133" i="19"/>
  <c r="W132" i="19"/>
  <c r="V132" i="19"/>
  <c r="W131" i="19"/>
  <c r="V131" i="19"/>
  <c r="W130" i="19"/>
  <c r="V130" i="19"/>
  <c r="W129" i="19"/>
  <c r="V129" i="19"/>
  <c r="W128" i="19"/>
  <c r="V128" i="19"/>
  <c r="W127" i="19"/>
  <c r="V127" i="19"/>
  <c r="W126" i="19"/>
  <c r="V126" i="19"/>
  <c r="W125" i="19"/>
  <c r="V125" i="19"/>
  <c r="W124" i="19"/>
  <c r="V124" i="19"/>
  <c r="W123" i="19"/>
  <c r="V123" i="19"/>
  <c r="W122" i="19"/>
  <c r="V122" i="19"/>
  <c r="W121" i="19"/>
  <c r="V121" i="19"/>
  <c r="W120" i="19"/>
  <c r="V120" i="19"/>
  <c r="W119" i="19"/>
  <c r="V119" i="19"/>
  <c r="W118" i="19"/>
  <c r="V118" i="19"/>
  <c r="W117" i="19"/>
  <c r="V117" i="19"/>
  <c r="W116" i="19"/>
  <c r="V116" i="19"/>
  <c r="W115" i="19"/>
  <c r="V115" i="19"/>
  <c r="W114" i="19"/>
  <c r="V114" i="19"/>
  <c r="W113" i="19"/>
  <c r="V113" i="19"/>
  <c r="W112" i="19"/>
  <c r="V112" i="19"/>
  <c r="W111" i="19"/>
  <c r="V111" i="19"/>
  <c r="W110" i="19"/>
  <c r="V110" i="19"/>
  <c r="W109" i="19"/>
  <c r="V109" i="19"/>
  <c r="W108" i="19"/>
  <c r="V108" i="19"/>
  <c r="W107" i="19"/>
  <c r="V107" i="19"/>
  <c r="W106" i="19"/>
  <c r="V106" i="19"/>
  <c r="W105" i="19"/>
  <c r="V105" i="19"/>
  <c r="W104" i="19"/>
  <c r="V104" i="19"/>
  <c r="W103" i="19"/>
  <c r="V103" i="19"/>
  <c r="W102" i="19"/>
  <c r="V102" i="19"/>
  <c r="W101" i="19"/>
  <c r="V101" i="19"/>
  <c r="W100" i="19"/>
  <c r="V100" i="19"/>
  <c r="W99" i="19"/>
  <c r="V99" i="19"/>
  <c r="W98" i="19"/>
  <c r="V98" i="19"/>
  <c r="W97" i="19"/>
  <c r="V97" i="19"/>
  <c r="W96" i="19"/>
  <c r="V96" i="19"/>
  <c r="W95" i="19"/>
  <c r="V95" i="19"/>
  <c r="W94" i="19"/>
  <c r="V94" i="19"/>
  <c r="W93" i="19"/>
  <c r="V93" i="19"/>
  <c r="W92" i="19"/>
  <c r="V92" i="19"/>
  <c r="W91" i="19"/>
  <c r="V91" i="19"/>
  <c r="W90" i="19"/>
  <c r="V90" i="19"/>
  <c r="W89" i="19"/>
  <c r="V89" i="19"/>
  <c r="W88" i="19"/>
  <c r="V88" i="19"/>
  <c r="W87" i="19"/>
  <c r="V87" i="19"/>
  <c r="W86" i="19"/>
  <c r="V86" i="19"/>
  <c r="W85" i="19"/>
  <c r="V85" i="19"/>
  <c r="W84" i="19"/>
  <c r="V84" i="19"/>
  <c r="W83" i="19"/>
  <c r="V83" i="19"/>
  <c r="W82" i="19"/>
  <c r="V82" i="19"/>
  <c r="W81" i="19"/>
  <c r="V81" i="19"/>
  <c r="W80" i="19"/>
  <c r="V80" i="19"/>
  <c r="W79" i="19"/>
  <c r="V79" i="19"/>
  <c r="W78" i="19"/>
  <c r="V78" i="19"/>
  <c r="W77" i="19"/>
  <c r="V77" i="19"/>
  <c r="W76" i="19"/>
  <c r="V76" i="19"/>
  <c r="W75" i="19"/>
  <c r="V75" i="19"/>
  <c r="W74" i="19"/>
  <c r="V74" i="19"/>
  <c r="W73" i="19"/>
  <c r="V73" i="19"/>
  <c r="W72" i="19"/>
  <c r="V72" i="19"/>
  <c r="W71" i="19"/>
  <c r="V71" i="19"/>
  <c r="W70" i="19"/>
  <c r="V70" i="19"/>
  <c r="W69" i="19"/>
  <c r="V69" i="19"/>
  <c r="W68" i="19"/>
  <c r="V68" i="19"/>
  <c r="W67" i="19"/>
  <c r="V67" i="19"/>
  <c r="W66" i="19"/>
  <c r="V66" i="19"/>
  <c r="W65" i="19"/>
  <c r="V65" i="19"/>
  <c r="W64" i="19"/>
  <c r="V64" i="19"/>
  <c r="W63" i="19"/>
  <c r="V63" i="19"/>
  <c r="W62" i="19"/>
  <c r="V62" i="19"/>
  <c r="W61" i="19"/>
  <c r="V61" i="19"/>
  <c r="W60" i="19"/>
  <c r="V60" i="19"/>
  <c r="W59" i="19"/>
  <c r="V59" i="19"/>
  <c r="W58" i="19"/>
  <c r="V58" i="19"/>
  <c r="W57" i="19"/>
  <c r="V57" i="19"/>
  <c r="W56" i="19"/>
  <c r="V56" i="19"/>
  <c r="W55" i="19"/>
  <c r="V55" i="19"/>
  <c r="W54" i="19"/>
  <c r="V54" i="19"/>
  <c r="W53" i="19"/>
  <c r="V53" i="19"/>
  <c r="W52" i="19"/>
  <c r="V52" i="19"/>
  <c r="W51" i="19"/>
  <c r="V51" i="19"/>
  <c r="W50" i="19"/>
  <c r="V50" i="19"/>
  <c r="W49" i="19"/>
  <c r="V49" i="19"/>
  <c r="W48" i="19"/>
  <c r="V48" i="19"/>
  <c r="W47" i="19"/>
  <c r="V47" i="19"/>
  <c r="W46" i="19"/>
  <c r="V46" i="19"/>
  <c r="W45" i="19"/>
  <c r="V45" i="19"/>
  <c r="W44" i="19"/>
  <c r="V44" i="19"/>
  <c r="W43" i="19"/>
  <c r="V43" i="19"/>
  <c r="W42" i="19"/>
  <c r="V42" i="19"/>
  <c r="W41" i="19"/>
  <c r="V41" i="19"/>
  <c r="W40" i="19"/>
  <c r="V40" i="19"/>
  <c r="W39" i="19"/>
  <c r="V39" i="19"/>
  <c r="W38" i="19"/>
  <c r="V38" i="19"/>
  <c r="W37" i="19"/>
  <c r="V37" i="19"/>
  <c r="W36" i="19"/>
  <c r="V36" i="19"/>
  <c r="W35" i="19"/>
  <c r="V35" i="19"/>
  <c r="W34" i="19"/>
  <c r="V34" i="19"/>
  <c r="W33" i="19"/>
  <c r="V33" i="19"/>
  <c r="W32" i="19"/>
  <c r="V32" i="19"/>
  <c r="W31" i="19"/>
  <c r="V31" i="19"/>
  <c r="W30" i="19"/>
  <c r="V30" i="19"/>
  <c r="W29" i="19"/>
  <c r="V29" i="19"/>
  <c r="W28" i="19"/>
  <c r="V28" i="19"/>
  <c r="W27" i="19"/>
  <c r="V27" i="19"/>
  <c r="W26" i="19"/>
  <c r="V26" i="19"/>
  <c r="W25" i="19"/>
  <c r="V25" i="19"/>
  <c r="W24" i="19"/>
  <c r="V24" i="19"/>
  <c r="W23" i="19"/>
  <c r="V23" i="19"/>
  <c r="W22" i="19"/>
  <c r="V22" i="19"/>
  <c r="W21" i="19"/>
  <c r="V21" i="19"/>
  <c r="W20" i="19"/>
  <c r="V20" i="19"/>
  <c r="W19" i="19"/>
  <c r="V19" i="19"/>
  <c r="W18" i="19"/>
  <c r="V18" i="19"/>
  <c r="W17" i="19"/>
  <c r="V17" i="19"/>
  <c r="W16" i="19"/>
  <c r="V16" i="19"/>
  <c r="W15" i="19"/>
  <c r="V15" i="19"/>
  <c r="W14" i="19"/>
  <c r="V14" i="19"/>
  <c r="W13" i="19"/>
  <c r="V13" i="19"/>
  <c r="W12" i="19"/>
  <c r="V12" i="19"/>
  <c r="W11" i="19"/>
  <c r="V11" i="19"/>
  <c r="W10" i="19"/>
  <c r="V10" i="19"/>
  <c r="W9" i="19"/>
  <c r="V9" i="19"/>
  <c r="W8" i="19"/>
  <c r="V8" i="19"/>
  <c r="W7" i="19"/>
  <c r="V7" i="19"/>
  <c r="W6" i="19"/>
  <c r="V6" i="19"/>
  <c r="W5" i="19"/>
  <c r="V5" i="19"/>
  <c r="W3" i="19"/>
  <c r="V3" i="19"/>
  <c r="U205" i="19"/>
  <c r="T205" i="19"/>
  <c r="S205" i="19"/>
  <c r="R205" i="19"/>
  <c r="Q205" i="19"/>
  <c r="U204" i="19"/>
  <c r="T204" i="19"/>
  <c r="S204" i="19"/>
  <c r="R204" i="19"/>
  <c r="Q204" i="19"/>
  <c r="U203" i="19"/>
  <c r="T203" i="19"/>
  <c r="S203" i="19"/>
  <c r="R203" i="19"/>
  <c r="Q203" i="19"/>
  <c r="U202" i="19"/>
  <c r="T202" i="19"/>
  <c r="S202" i="19"/>
  <c r="R202" i="19"/>
  <c r="Q202" i="19"/>
  <c r="U201" i="19"/>
  <c r="T201" i="19"/>
  <c r="S201" i="19"/>
  <c r="R201" i="19"/>
  <c r="Q201" i="19"/>
  <c r="U200" i="19"/>
  <c r="T200" i="19"/>
  <c r="S200" i="19"/>
  <c r="R200" i="19"/>
  <c r="Q200" i="19"/>
  <c r="U199" i="19"/>
  <c r="T199" i="19"/>
  <c r="S199" i="19"/>
  <c r="R199" i="19"/>
  <c r="Q199" i="19"/>
  <c r="U198" i="19"/>
  <c r="T198" i="19"/>
  <c r="S198" i="19"/>
  <c r="R198" i="19"/>
  <c r="Q198" i="19"/>
  <c r="U197" i="19"/>
  <c r="T197" i="19"/>
  <c r="S197" i="19"/>
  <c r="R197" i="19"/>
  <c r="Q197" i="19"/>
  <c r="U196" i="19"/>
  <c r="T196" i="19"/>
  <c r="S196" i="19"/>
  <c r="R196" i="19"/>
  <c r="Q196" i="19"/>
  <c r="U195" i="19"/>
  <c r="T195" i="19"/>
  <c r="S195" i="19"/>
  <c r="R195" i="19"/>
  <c r="Q195" i="19"/>
  <c r="U194" i="19"/>
  <c r="T194" i="19"/>
  <c r="S194" i="19"/>
  <c r="R194" i="19"/>
  <c r="Q194" i="19"/>
  <c r="U193" i="19"/>
  <c r="T193" i="19"/>
  <c r="S193" i="19"/>
  <c r="R193" i="19"/>
  <c r="Q193" i="19"/>
  <c r="U192" i="19"/>
  <c r="T192" i="19"/>
  <c r="S192" i="19"/>
  <c r="R192" i="19"/>
  <c r="Q192" i="19"/>
  <c r="U191" i="19"/>
  <c r="T191" i="19"/>
  <c r="S191" i="19"/>
  <c r="R191" i="19"/>
  <c r="Q191" i="19"/>
  <c r="U190" i="19"/>
  <c r="T190" i="19"/>
  <c r="S190" i="19"/>
  <c r="R190" i="19"/>
  <c r="Q190" i="19"/>
  <c r="U189" i="19"/>
  <c r="T189" i="19"/>
  <c r="S189" i="19"/>
  <c r="R189" i="19"/>
  <c r="Q189" i="19"/>
  <c r="U188" i="19"/>
  <c r="T188" i="19"/>
  <c r="S188" i="19"/>
  <c r="R188" i="19"/>
  <c r="Q188" i="19"/>
  <c r="U187" i="19"/>
  <c r="T187" i="19"/>
  <c r="S187" i="19"/>
  <c r="R187" i="19"/>
  <c r="Q187" i="19"/>
  <c r="U186" i="19"/>
  <c r="T186" i="19"/>
  <c r="S186" i="19"/>
  <c r="R186" i="19"/>
  <c r="Q186" i="19"/>
  <c r="U185" i="19"/>
  <c r="T185" i="19"/>
  <c r="S185" i="19"/>
  <c r="R185" i="19"/>
  <c r="Q185" i="19"/>
  <c r="U184" i="19"/>
  <c r="T184" i="19"/>
  <c r="S184" i="19"/>
  <c r="R184" i="19"/>
  <c r="Q184" i="19"/>
  <c r="U183" i="19"/>
  <c r="T183" i="19"/>
  <c r="S183" i="19"/>
  <c r="R183" i="19"/>
  <c r="Q183" i="19"/>
  <c r="U182" i="19"/>
  <c r="T182" i="19"/>
  <c r="S182" i="19"/>
  <c r="R182" i="19"/>
  <c r="Q182" i="19"/>
  <c r="U181" i="19"/>
  <c r="T181" i="19"/>
  <c r="S181" i="19"/>
  <c r="R181" i="19"/>
  <c r="Q181" i="19"/>
  <c r="U180" i="19"/>
  <c r="T180" i="19"/>
  <c r="S180" i="19"/>
  <c r="R180" i="19"/>
  <c r="Q180" i="19"/>
  <c r="U179" i="19"/>
  <c r="T179" i="19"/>
  <c r="S179" i="19"/>
  <c r="R179" i="19"/>
  <c r="Q179" i="19"/>
  <c r="U178" i="19"/>
  <c r="T178" i="19"/>
  <c r="S178" i="19"/>
  <c r="R178" i="19"/>
  <c r="Q178" i="19"/>
  <c r="U177" i="19"/>
  <c r="T177" i="19"/>
  <c r="S177" i="19"/>
  <c r="R177" i="19"/>
  <c r="Q177" i="19"/>
  <c r="U176" i="19"/>
  <c r="T176" i="19"/>
  <c r="S176" i="19"/>
  <c r="R176" i="19"/>
  <c r="Q176" i="19"/>
  <c r="U175" i="19"/>
  <c r="T175" i="19"/>
  <c r="S175" i="19"/>
  <c r="R175" i="19"/>
  <c r="Q175" i="19"/>
  <c r="U174" i="19"/>
  <c r="T174" i="19"/>
  <c r="S174" i="19"/>
  <c r="R174" i="19"/>
  <c r="Q174" i="19"/>
  <c r="U173" i="19"/>
  <c r="T173" i="19"/>
  <c r="S173" i="19"/>
  <c r="R173" i="19"/>
  <c r="Q173" i="19"/>
  <c r="U172" i="19"/>
  <c r="T172" i="19"/>
  <c r="S172" i="19"/>
  <c r="R172" i="19"/>
  <c r="Q172" i="19"/>
  <c r="U171" i="19"/>
  <c r="T171" i="19"/>
  <c r="S171" i="19"/>
  <c r="R171" i="19"/>
  <c r="Q171" i="19"/>
  <c r="U170" i="19"/>
  <c r="T170" i="19"/>
  <c r="S170" i="19"/>
  <c r="R170" i="19"/>
  <c r="Q170" i="19"/>
  <c r="U169" i="19"/>
  <c r="T169" i="19"/>
  <c r="S169" i="19"/>
  <c r="R169" i="19"/>
  <c r="Q169" i="19"/>
  <c r="U168" i="19"/>
  <c r="T168" i="19"/>
  <c r="S168" i="19"/>
  <c r="R168" i="19"/>
  <c r="Q168" i="19"/>
  <c r="U167" i="19"/>
  <c r="T167" i="19"/>
  <c r="S167" i="19"/>
  <c r="R167" i="19"/>
  <c r="Q167" i="19"/>
  <c r="U166" i="19"/>
  <c r="T166" i="19"/>
  <c r="S166" i="19"/>
  <c r="R166" i="19"/>
  <c r="Q166" i="19"/>
  <c r="U165" i="19"/>
  <c r="T165" i="19"/>
  <c r="S165" i="19"/>
  <c r="R165" i="19"/>
  <c r="Q165" i="19"/>
  <c r="U164" i="19"/>
  <c r="T164" i="19"/>
  <c r="S164" i="19"/>
  <c r="R164" i="19"/>
  <c r="Q164" i="19"/>
  <c r="U163" i="19"/>
  <c r="T163" i="19"/>
  <c r="S163" i="19"/>
  <c r="R163" i="19"/>
  <c r="Q163" i="19"/>
  <c r="U162" i="19"/>
  <c r="T162" i="19"/>
  <c r="S162" i="19"/>
  <c r="R162" i="19"/>
  <c r="Q162" i="19"/>
  <c r="U161" i="19"/>
  <c r="T161" i="19"/>
  <c r="S161" i="19"/>
  <c r="R161" i="19"/>
  <c r="Q161" i="19"/>
  <c r="U160" i="19"/>
  <c r="T160" i="19"/>
  <c r="S160" i="19"/>
  <c r="R160" i="19"/>
  <c r="Q160" i="19"/>
  <c r="U159" i="19"/>
  <c r="T159" i="19"/>
  <c r="S159" i="19"/>
  <c r="R159" i="19"/>
  <c r="Q159" i="19"/>
  <c r="U158" i="19"/>
  <c r="T158" i="19"/>
  <c r="S158" i="19"/>
  <c r="R158" i="19"/>
  <c r="Q158" i="19"/>
  <c r="U157" i="19"/>
  <c r="T157" i="19"/>
  <c r="S157" i="19"/>
  <c r="R157" i="19"/>
  <c r="Q157" i="19"/>
  <c r="U156" i="19"/>
  <c r="T156" i="19"/>
  <c r="S156" i="19"/>
  <c r="R156" i="19"/>
  <c r="Q156" i="19"/>
  <c r="U155" i="19"/>
  <c r="T155" i="19"/>
  <c r="S155" i="19"/>
  <c r="R155" i="19"/>
  <c r="Q155" i="19"/>
  <c r="U154" i="19"/>
  <c r="T154" i="19"/>
  <c r="S154" i="19"/>
  <c r="R154" i="19"/>
  <c r="Q154" i="19"/>
  <c r="U153" i="19"/>
  <c r="T153" i="19"/>
  <c r="S153" i="19"/>
  <c r="R153" i="19"/>
  <c r="Q153" i="19"/>
  <c r="U152" i="19"/>
  <c r="T152" i="19"/>
  <c r="S152" i="19"/>
  <c r="R152" i="19"/>
  <c r="Q152" i="19"/>
  <c r="U151" i="19"/>
  <c r="T151" i="19"/>
  <c r="S151" i="19"/>
  <c r="R151" i="19"/>
  <c r="Q151" i="19"/>
  <c r="U150" i="19"/>
  <c r="T150" i="19"/>
  <c r="S150" i="19"/>
  <c r="R150" i="19"/>
  <c r="Q150" i="19"/>
  <c r="U149" i="19"/>
  <c r="T149" i="19"/>
  <c r="S149" i="19"/>
  <c r="R149" i="19"/>
  <c r="Q149" i="19"/>
  <c r="U148" i="19"/>
  <c r="T148" i="19"/>
  <c r="S148" i="19"/>
  <c r="R148" i="19"/>
  <c r="Q148" i="19"/>
  <c r="U147" i="19"/>
  <c r="T147" i="19"/>
  <c r="S147" i="19"/>
  <c r="R147" i="19"/>
  <c r="Q147" i="19"/>
  <c r="U146" i="19"/>
  <c r="T146" i="19"/>
  <c r="S146" i="19"/>
  <c r="R146" i="19"/>
  <c r="Q146" i="19"/>
  <c r="U145" i="19"/>
  <c r="T145" i="19"/>
  <c r="S145" i="19"/>
  <c r="R145" i="19"/>
  <c r="Q145" i="19"/>
  <c r="U144" i="19"/>
  <c r="T144" i="19"/>
  <c r="S144" i="19"/>
  <c r="R144" i="19"/>
  <c r="Q144" i="19"/>
  <c r="U143" i="19"/>
  <c r="T143" i="19"/>
  <c r="S143" i="19"/>
  <c r="R143" i="19"/>
  <c r="Q143" i="19"/>
  <c r="U142" i="19"/>
  <c r="T142" i="19"/>
  <c r="S142" i="19"/>
  <c r="R142" i="19"/>
  <c r="Q142" i="19"/>
  <c r="U141" i="19"/>
  <c r="T141" i="19"/>
  <c r="S141" i="19"/>
  <c r="R141" i="19"/>
  <c r="Q141" i="19"/>
  <c r="U140" i="19"/>
  <c r="T140" i="19"/>
  <c r="S140" i="19"/>
  <c r="R140" i="19"/>
  <c r="Q140" i="19"/>
  <c r="U139" i="19"/>
  <c r="T139" i="19"/>
  <c r="S139" i="19"/>
  <c r="R139" i="19"/>
  <c r="Q139" i="19"/>
  <c r="U138" i="19"/>
  <c r="T138" i="19"/>
  <c r="S138" i="19"/>
  <c r="R138" i="19"/>
  <c r="Q138" i="19"/>
  <c r="U137" i="19"/>
  <c r="T137" i="19"/>
  <c r="S137" i="19"/>
  <c r="R137" i="19"/>
  <c r="Q137" i="19"/>
  <c r="U136" i="19"/>
  <c r="T136" i="19"/>
  <c r="S136" i="19"/>
  <c r="R136" i="19"/>
  <c r="Q136" i="19"/>
  <c r="U135" i="19"/>
  <c r="T135" i="19"/>
  <c r="S135" i="19"/>
  <c r="R135" i="19"/>
  <c r="Q135" i="19"/>
  <c r="U134" i="19"/>
  <c r="T134" i="19"/>
  <c r="S134" i="19"/>
  <c r="R134" i="19"/>
  <c r="Q134" i="19"/>
  <c r="U133" i="19"/>
  <c r="T133" i="19"/>
  <c r="S133" i="19"/>
  <c r="R133" i="19"/>
  <c r="Q133" i="19"/>
  <c r="U132" i="19"/>
  <c r="T132" i="19"/>
  <c r="S132" i="19"/>
  <c r="R132" i="19"/>
  <c r="Q132" i="19"/>
  <c r="U131" i="19"/>
  <c r="T131" i="19"/>
  <c r="S131" i="19"/>
  <c r="R131" i="19"/>
  <c r="Q131" i="19"/>
  <c r="U130" i="19"/>
  <c r="T130" i="19"/>
  <c r="S130" i="19"/>
  <c r="R130" i="19"/>
  <c r="Q130" i="19"/>
  <c r="U129" i="19"/>
  <c r="T129" i="19"/>
  <c r="S129" i="19"/>
  <c r="R129" i="19"/>
  <c r="Q129" i="19"/>
  <c r="U128" i="19"/>
  <c r="T128" i="19"/>
  <c r="S128" i="19"/>
  <c r="R128" i="19"/>
  <c r="Q128" i="19"/>
  <c r="U127" i="19"/>
  <c r="T127" i="19"/>
  <c r="S127" i="19"/>
  <c r="R127" i="19"/>
  <c r="Q127" i="19"/>
  <c r="U126" i="19"/>
  <c r="T126" i="19"/>
  <c r="S126" i="19"/>
  <c r="R126" i="19"/>
  <c r="Q126" i="19"/>
  <c r="U125" i="19"/>
  <c r="T125" i="19"/>
  <c r="S125" i="19"/>
  <c r="R125" i="19"/>
  <c r="Q125" i="19"/>
  <c r="U124" i="19"/>
  <c r="T124" i="19"/>
  <c r="S124" i="19"/>
  <c r="R124" i="19"/>
  <c r="Q124" i="19"/>
  <c r="U123" i="19"/>
  <c r="T123" i="19"/>
  <c r="S123" i="19"/>
  <c r="R123" i="19"/>
  <c r="Q123" i="19"/>
  <c r="U122" i="19"/>
  <c r="T122" i="19"/>
  <c r="S122" i="19"/>
  <c r="R122" i="19"/>
  <c r="Q122" i="19"/>
  <c r="U121" i="19"/>
  <c r="T121" i="19"/>
  <c r="S121" i="19"/>
  <c r="R121" i="19"/>
  <c r="Q121" i="19"/>
  <c r="U120" i="19"/>
  <c r="T120" i="19"/>
  <c r="S120" i="19"/>
  <c r="R120" i="19"/>
  <c r="Q120" i="19"/>
  <c r="U119" i="19"/>
  <c r="T119" i="19"/>
  <c r="S119" i="19"/>
  <c r="R119" i="19"/>
  <c r="Q119" i="19"/>
  <c r="U118" i="19"/>
  <c r="T118" i="19"/>
  <c r="S118" i="19"/>
  <c r="R118" i="19"/>
  <c r="Q118" i="19"/>
  <c r="U117" i="19"/>
  <c r="T117" i="19"/>
  <c r="S117" i="19"/>
  <c r="R117" i="19"/>
  <c r="Q117" i="19"/>
  <c r="U116" i="19"/>
  <c r="T116" i="19"/>
  <c r="S116" i="19"/>
  <c r="R116" i="19"/>
  <c r="Q116" i="19"/>
  <c r="U115" i="19"/>
  <c r="T115" i="19"/>
  <c r="S115" i="19"/>
  <c r="R115" i="19"/>
  <c r="Q115" i="19"/>
  <c r="U114" i="19"/>
  <c r="T114" i="19"/>
  <c r="S114" i="19"/>
  <c r="R114" i="19"/>
  <c r="Q114" i="19"/>
  <c r="U113" i="19"/>
  <c r="T113" i="19"/>
  <c r="S113" i="19"/>
  <c r="R113" i="19"/>
  <c r="Q113" i="19"/>
  <c r="U112" i="19"/>
  <c r="T112" i="19"/>
  <c r="S112" i="19"/>
  <c r="R112" i="19"/>
  <c r="Q112" i="19"/>
  <c r="U111" i="19"/>
  <c r="T111" i="19"/>
  <c r="S111" i="19"/>
  <c r="R111" i="19"/>
  <c r="Q111" i="19"/>
  <c r="U110" i="19"/>
  <c r="T110" i="19"/>
  <c r="S110" i="19"/>
  <c r="R110" i="19"/>
  <c r="Q110" i="19"/>
  <c r="U109" i="19"/>
  <c r="T109" i="19"/>
  <c r="S109" i="19"/>
  <c r="R109" i="19"/>
  <c r="Q109" i="19"/>
  <c r="U108" i="19"/>
  <c r="T108" i="19"/>
  <c r="S108" i="19"/>
  <c r="R108" i="19"/>
  <c r="Q108" i="19"/>
  <c r="U107" i="19"/>
  <c r="T107" i="19"/>
  <c r="S107" i="19"/>
  <c r="R107" i="19"/>
  <c r="Q107" i="19"/>
  <c r="U106" i="19"/>
  <c r="T106" i="19"/>
  <c r="S106" i="19"/>
  <c r="R106" i="19"/>
  <c r="Q106" i="19"/>
  <c r="U105" i="19"/>
  <c r="T105" i="19"/>
  <c r="S105" i="19"/>
  <c r="R105" i="19"/>
  <c r="Q105" i="19"/>
  <c r="U104" i="19"/>
  <c r="T104" i="19"/>
  <c r="S104" i="19"/>
  <c r="R104" i="19"/>
  <c r="Q104" i="19"/>
  <c r="U103" i="19"/>
  <c r="T103" i="19"/>
  <c r="S103" i="19"/>
  <c r="R103" i="19"/>
  <c r="Q103" i="19"/>
  <c r="U102" i="19"/>
  <c r="T102" i="19"/>
  <c r="S102" i="19"/>
  <c r="R102" i="19"/>
  <c r="Q102" i="19"/>
  <c r="U101" i="19"/>
  <c r="T101" i="19"/>
  <c r="S101" i="19"/>
  <c r="R101" i="19"/>
  <c r="Q101" i="19"/>
  <c r="U100" i="19"/>
  <c r="T100" i="19"/>
  <c r="S100" i="19"/>
  <c r="R100" i="19"/>
  <c r="Q100" i="19"/>
  <c r="U99" i="19"/>
  <c r="T99" i="19"/>
  <c r="S99" i="19"/>
  <c r="R99" i="19"/>
  <c r="Q99" i="19"/>
  <c r="U98" i="19"/>
  <c r="T98" i="19"/>
  <c r="S98" i="19"/>
  <c r="R98" i="19"/>
  <c r="Q98" i="19"/>
  <c r="U97" i="19"/>
  <c r="T97" i="19"/>
  <c r="S97" i="19"/>
  <c r="R97" i="19"/>
  <c r="Q97" i="19"/>
  <c r="U96" i="19"/>
  <c r="T96" i="19"/>
  <c r="S96" i="19"/>
  <c r="R96" i="19"/>
  <c r="Q96" i="19"/>
  <c r="U95" i="19"/>
  <c r="T95" i="19"/>
  <c r="S95" i="19"/>
  <c r="R95" i="19"/>
  <c r="Q95" i="19"/>
  <c r="U94" i="19"/>
  <c r="T94" i="19"/>
  <c r="S94" i="19"/>
  <c r="R94" i="19"/>
  <c r="Q94" i="19"/>
  <c r="U93" i="19"/>
  <c r="T93" i="19"/>
  <c r="S93" i="19"/>
  <c r="R93" i="19"/>
  <c r="Q93" i="19"/>
  <c r="U92" i="19"/>
  <c r="T92" i="19"/>
  <c r="S92" i="19"/>
  <c r="R92" i="19"/>
  <c r="Q92" i="19"/>
  <c r="U91" i="19"/>
  <c r="T91" i="19"/>
  <c r="S91" i="19"/>
  <c r="R91" i="19"/>
  <c r="Q91" i="19"/>
  <c r="U90" i="19"/>
  <c r="T90" i="19"/>
  <c r="S90" i="19"/>
  <c r="R90" i="19"/>
  <c r="Q90" i="19"/>
  <c r="U89" i="19"/>
  <c r="T89" i="19"/>
  <c r="S89" i="19"/>
  <c r="R89" i="19"/>
  <c r="Q89" i="19"/>
  <c r="U88" i="19"/>
  <c r="T88" i="19"/>
  <c r="S88" i="19"/>
  <c r="R88" i="19"/>
  <c r="Q88" i="19"/>
  <c r="U87" i="19"/>
  <c r="T87" i="19"/>
  <c r="S87" i="19"/>
  <c r="R87" i="19"/>
  <c r="Q87" i="19"/>
  <c r="U86" i="19"/>
  <c r="T86" i="19"/>
  <c r="S86" i="19"/>
  <c r="R86" i="19"/>
  <c r="Q86" i="19"/>
  <c r="U85" i="19"/>
  <c r="T85" i="19"/>
  <c r="S85" i="19"/>
  <c r="R85" i="19"/>
  <c r="Q85" i="19"/>
  <c r="U84" i="19"/>
  <c r="T84" i="19"/>
  <c r="S84" i="19"/>
  <c r="R84" i="19"/>
  <c r="Q84" i="19"/>
  <c r="U83" i="19"/>
  <c r="T83" i="19"/>
  <c r="S83" i="19"/>
  <c r="R83" i="19"/>
  <c r="Q83" i="19"/>
  <c r="U82" i="19"/>
  <c r="T82" i="19"/>
  <c r="S82" i="19"/>
  <c r="R82" i="19"/>
  <c r="Q82" i="19"/>
  <c r="U81" i="19"/>
  <c r="T81" i="19"/>
  <c r="S81" i="19"/>
  <c r="R81" i="19"/>
  <c r="Q81" i="19"/>
  <c r="U80" i="19"/>
  <c r="T80" i="19"/>
  <c r="S80" i="19"/>
  <c r="R80" i="19"/>
  <c r="Q80" i="19"/>
  <c r="U79" i="19"/>
  <c r="T79" i="19"/>
  <c r="S79" i="19"/>
  <c r="R79" i="19"/>
  <c r="Q79" i="19"/>
  <c r="U78" i="19"/>
  <c r="T78" i="19"/>
  <c r="S78" i="19"/>
  <c r="R78" i="19"/>
  <c r="Q78" i="19"/>
  <c r="U77" i="19"/>
  <c r="T77" i="19"/>
  <c r="S77" i="19"/>
  <c r="R77" i="19"/>
  <c r="Q77" i="19"/>
  <c r="U76" i="19"/>
  <c r="T76" i="19"/>
  <c r="S76" i="19"/>
  <c r="R76" i="19"/>
  <c r="Q76" i="19"/>
  <c r="U75" i="19"/>
  <c r="T75" i="19"/>
  <c r="S75" i="19"/>
  <c r="R75" i="19"/>
  <c r="Q75" i="19"/>
  <c r="U74" i="19"/>
  <c r="T74" i="19"/>
  <c r="S74" i="19"/>
  <c r="R74" i="19"/>
  <c r="Q74" i="19"/>
  <c r="U73" i="19"/>
  <c r="T73" i="19"/>
  <c r="S73" i="19"/>
  <c r="R73" i="19"/>
  <c r="Q73" i="19"/>
  <c r="U72" i="19"/>
  <c r="T72" i="19"/>
  <c r="S72" i="19"/>
  <c r="R72" i="19"/>
  <c r="Q72" i="19"/>
  <c r="U71" i="19"/>
  <c r="T71" i="19"/>
  <c r="S71" i="19"/>
  <c r="R71" i="19"/>
  <c r="Q71" i="19"/>
  <c r="U70" i="19"/>
  <c r="T70" i="19"/>
  <c r="S70" i="19"/>
  <c r="R70" i="19"/>
  <c r="Q70" i="19"/>
  <c r="U69" i="19"/>
  <c r="T69" i="19"/>
  <c r="S69" i="19"/>
  <c r="R69" i="19"/>
  <c r="Q69" i="19"/>
  <c r="U68" i="19"/>
  <c r="T68" i="19"/>
  <c r="S68" i="19"/>
  <c r="R68" i="19"/>
  <c r="Q68" i="19"/>
  <c r="U67" i="19"/>
  <c r="T67" i="19"/>
  <c r="S67" i="19"/>
  <c r="R67" i="19"/>
  <c r="Q67" i="19"/>
  <c r="U66" i="19"/>
  <c r="T66" i="19"/>
  <c r="S66" i="19"/>
  <c r="R66" i="19"/>
  <c r="Q66" i="19"/>
  <c r="U65" i="19"/>
  <c r="T65" i="19"/>
  <c r="S65" i="19"/>
  <c r="R65" i="19"/>
  <c r="Q65" i="19"/>
  <c r="U64" i="19"/>
  <c r="T64" i="19"/>
  <c r="S64" i="19"/>
  <c r="R64" i="19"/>
  <c r="Q64" i="19"/>
  <c r="U63" i="19"/>
  <c r="T63" i="19"/>
  <c r="S63" i="19"/>
  <c r="R63" i="19"/>
  <c r="Q63" i="19"/>
  <c r="U62" i="19"/>
  <c r="T62" i="19"/>
  <c r="S62" i="19"/>
  <c r="R62" i="19"/>
  <c r="Q62" i="19"/>
  <c r="U61" i="19"/>
  <c r="T61" i="19"/>
  <c r="S61" i="19"/>
  <c r="R61" i="19"/>
  <c r="Q61" i="19"/>
  <c r="U60" i="19"/>
  <c r="T60" i="19"/>
  <c r="S60" i="19"/>
  <c r="R60" i="19"/>
  <c r="Q60" i="19"/>
  <c r="U59" i="19"/>
  <c r="T59" i="19"/>
  <c r="S59" i="19"/>
  <c r="R59" i="19"/>
  <c r="Q59" i="19"/>
  <c r="U58" i="19"/>
  <c r="T58" i="19"/>
  <c r="S58" i="19"/>
  <c r="R58" i="19"/>
  <c r="Q58" i="19"/>
  <c r="U57" i="19"/>
  <c r="T57" i="19"/>
  <c r="S57" i="19"/>
  <c r="R57" i="19"/>
  <c r="Q57" i="19"/>
  <c r="U56" i="19"/>
  <c r="T56" i="19"/>
  <c r="S56" i="19"/>
  <c r="R56" i="19"/>
  <c r="Q56" i="19"/>
  <c r="U55" i="19"/>
  <c r="T55" i="19"/>
  <c r="S55" i="19"/>
  <c r="R55" i="19"/>
  <c r="Q55" i="19"/>
  <c r="U54" i="19"/>
  <c r="T54" i="19"/>
  <c r="S54" i="19"/>
  <c r="R54" i="19"/>
  <c r="Q54" i="19"/>
  <c r="U53" i="19"/>
  <c r="T53" i="19"/>
  <c r="S53" i="19"/>
  <c r="R53" i="19"/>
  <c r="Q53" i="19"/>
  <c r="U52" i="19"/>
  <c r="T52" i="19"/>
  <c r="S52" i="19"/>
  <c r="R52" i="19"/>
  <c r="Q52" i="19"/>
  <c r="U51" i="19"/>
  <c r="T51" i="19"/>
  <c r="S51" i="19"/>
  <c r="R51" i="19"/>
  <c r="Q51" i="19"/>
  <c r="U50" i="19"/>
  <c r="T50" i="19"/>
  <c r="S50" i="19"/>
  <c r="R50" i="19"/>
  <c r="Q50" i="19"/>
  <c r="U49" i="19"/>
  <c r="T49" i="19"/>
  <c r="S49" i="19"/>
  <c r="R49" i="19"/>
  <c r="Q49" i="19"/>
  <c r="U48" i="19"/>
  <c r="T48" i="19"/>
  <c r="S48" i="19"/>
  <c r="R48" i="19"/>
  <c r="Q48" i="19"/>
  <c r="U47" i="19"/>
  <c r="T47" i="19"/>
  <c r="S47" i="19"/>
  <c r="R47" i="19"/>
  <c r="Q47" i="19"/>
  <c r="U46" i="19"/>
  <c r="T46" i="19"/>
  <c r="S46" i="19"/>
  <c r="R46" i="19"/>
  <c r="Q46" i="19"/>
  <c r="U45" i="19"/>
  <c r="T45" i="19"/>
  <c r="S45" i="19"/>
  <c r="R45" i="19"/>
  <c r="Q45" i="19"/>
  <c r="U44" i="19"/>
  <c r="T44" i="19"/>
  <c r="S44" i="19"/>
  <c r="R44" i="19"/>
  <c r="Q44" i="19"/>
  <c r="U43" i="19"/>
  <c r="T43" i="19"/>
  <c r="S43" i="19"/>
  <c r="R43" i="19"/>
  <c r="Q43" i="19"/>
  <c r="U42" i="19"/>
  <c r="T42" i="19"/>
  <c r="S42" i="19"/>
  <c r="R42" i="19"/>
  <c r="Q42" i="19"/>
  <c r="U41" i="19"/>
  <c r="T41" i="19"/>
  <c r="S41" i="19"/>
  <c r="R41" i="19"/>
  <c r="Q41" i="19"/>
  <c r="U40" i="19"/>
  <c r="T40" i="19"/>
  <c r="S40" i="19"/>
  <c r="R40" i="19"/>
  <c r="Q40" i="19"/>
  <c r="U39" i="19"/>
  <c r="T39" i="19"/>
  <c r="S39" i="19"/>
  <c r="R39" i="19"/>
  <c r="Q39" i="19"/>
  <c r="U38" i="19"/>
  <c r="T38" i="19"/>
  <c r="S38" i="19"/>
  <c r="R38" i="19"/>
  <c r="Q38" i="19"/>
  <c r="U37" i="19"/>
  <c r="T37" i="19"/>
  <c r="S37" i="19"/>
  <c r="R37" i="19"/>
  <c r="Q37" i="19"/>
  <c r="U36" i="19"/>
  <c r="T36" i="19"/>
  <c r="S36" i="19"/>
  <c r="R36" i="19"/>
  <c r="Q36" i="19"/>
  <c r="U35" i="19"/>
  <c r="T35" i="19"/>
  <c r="S35" i="19"/>
  <c r="R35" i="19"/>
  <c r="Q35" i="19"/>
  <c r="U34" i="19"/>
  <c r="T34" i="19"/>
  <c r="S34" i="19"/>
  <c r="R34" i="19"/>
  <c r="Q34" i="19"/>
  <c r="U33" i="19"/>
  <c r="T33" i="19"/>
  <c r="S33" i="19"/>
  <c r="R33" i="19"/>
  <c r="Q33" i="19"/>
  <c r="U32" i="19"/>
  <c r="T32" i="19"/>
  <c r="S32" i="19"/>
  <c r="R32" i="19"/>
  <c r="Q32" i="19"/>
  <c r="U31" i="19"/>
  <c r="T31" i="19"/>
  <c r="S31" i="19"/>
  <c r="R31" i="19"/>
  <c r="Q31" i="19"/>
  <c r="U30" i="19"/>
  <c r="T30" i="19"/>
  <c r="S30" i="19"/>
  <c r="R30" i="19"/>
  <c r="Q30" i="19"/>
  <c r="U29" i="19"/>
  <c r="T29" i="19"/>
  <c r="S29" i="19"/>
  <c r="R29" i="19"/>
  <c r="Q29" i="19"/>
  <c r="U28" i="19"/>
  <c r="T28" i="19"/>
  <c r="S28" i="19"/>
  <c r="R28" i="19"/>
  <c r="Q28" i="19"/>
  <c r="U27" i="19"/>
  <c r="T27" i="19"/>
  <c r="S27" i="19"/>
  <c r="R27" i="19"/>
  <c r="Q27" i="19"/>
  <c r="U26" i="19"/>
  <c r="T26" i="19"/>
  <c r="S26" i="19"/>
  <c r="R26" i="19"/>
  <c r="Q26" i="19"/>
  <c r="U25" i="19"/>
  <c r="T25" i="19"/>
  <c r="S25" i="19"/>
  <c r="R25" i="19"/>
  <c r="Q25" i="19"/>
  <c r="U24" i="19"/>
  <c r="T24" i="19"/>
  <c r="S24" i="19"/>
  <c r="R24" i="19"/>
  <c r="Q24" i="19"/>
  <c r="U23" i="19"/>
  <c r="T23" i="19"/>
  <c r="S23" i="19"/>
  <c r="R23" i="19"/>
  <c r="Q23" i="19"/>
  <c r="U22" i="19"/>
  <c r="T22" i="19"/>
  <c r="S22" i="19"/>
  <c r="R22" i="19"/>
  <c r="Q22" i="19"/>
  <c r="U21" i="19"/>
  <c r="T21" i="19"/>
  <c r="S21" i="19"/>
  <c r="R21" i="19"/>
  <c r="Q21" i="19"/>
  <c r="U20" i="19"/>
  <c r="T20" i="19"/>
  <c r="S20" i="19"/>
  <c r="R20" i="19"/>
  <c r="Q20" i="19"/>
  <c r="U19" i="19"/>
  <c r="T19" i="19"/>
  <c r="S19" i="19"/>
  <c r="R19" i="19"/>
  <c r="Q19" i="19"/>
  <c r="U18" i="19"/>
  <c r="T18" i="19"/>
  <c r="S18" i="19"/>
  <c r="R18" i="19"/>
  <c r="Q18" i="19"/>
  <c r="U17" i="19"/>
  <c r="T17" i="19"/>
  <c r="S17" i="19"/>
  <c r="R17" i="19"/>
  <c r="Q17" i="19"/>
  <c r="U16" i="19"/>
  <c r="T16" i="19"/>
  <c r="S16" i="19"/>
  <c r="R16" i="19"/>
  <c r="Q16" i="19"/>
  <c r="U15" i="19"/>
  <c r="T15" i="19"/>
  <c r="S15" i="19"/>
  <c r="R15" i="19"/>
  <c r="Q15" i="19"/>
  <c r="U14" i="19"/>
  <c r="T14" i="19"/>
  <c r="S14" i="19"/>
  <c r="R14" i="19"/>
  <c r="Q14" i="19"/>
  <c r="U13" i="19"/>
  <c r="T13" i="19"/>
  <c r="S13" i="19"/>
  <c r="R13" i="19"/>
  <c r="Q13" i="19"/>
  <c r="U12" i="19"/>
  <c r="T12" i="19"/>
  <c r="S12" i="19"/>
  <c r="R12" i="19"/>
  <c r="Q12" i="19"/>
  <c r="U11" i="19"/>
  <c r="T11" i="19"/>
  <c r="S11" i="19"/>
  <c r="R11" i="19"/>
  <c r="Q11" i="19"/>
  <c r="U10" i="19"/>
  <c r="T10" i="19"/>
  <c r="S10" i="19"/>
  <c r="R10" i="19"/>
  <c r="Q10" i="19"/>
  <c r="U9" i="19"/>
  <c r="T9" i="19"/>
  <c r="S9" i="19"/>
  <c r="R9" i="19"/>
  <c r="Q9" i="19"/>
  <c r="U8" i="19"/>
  <c r="T8" i="19"/>
  <c r="S8" i="19"/>
  <c r="R8" i="19"/>
  <c r="Q8" i="19"/>
  <c r="U7" i="19"/>
  <c r="T7" i="19"/>
  <c r="S7" i="19"/>
  <c r="R7" i="19"/>
  <c r="Q7" i="19"/>
  <c r="U6" i="19"/>
  <c r="T6" i="19"/>
  <c r="S6" i="19"/>
  <c r="R6" i="19"/>
  <c r="Q6" i="19"/>
  <c r="U5" i="19"/>
  <c r="T5" i="19"/>
  <c r="S5" i="19"/>
  <c r="R5" i="19"/>
  <c r="Q5" i="19"/>
  <c r="U3" i="19"/>
  <c r="T3" i="19"/>
  <c r="S3" i="19"/>
  <c r="R3" i="19"/>
  <c r="K205" i="19"/>
  <c r="J205" i="19"/>
  <c r="I205" i="19"/>
  <c r="H205" i="19"/>
  <c r="G205" i="19"/>
  <c r="F205" i="19"/>
  <c r="K204" i="19"/>
  <c r="J204" i="19"/>
  <c r="I204" i="19"/>
  <c r="H204" i="19"/>
  <c r="G204" i="19"/>
  <c r="F204" i="19"/>
  <c r="K203" i="19"/>
  <c r="J203" i="19"/>
  <c r="I203" i="19"/>
  <c r="H203" i="19"/>
  <c r="G203" i="19"/>
  <c r="F203" i="19"/>
  <c r="K202" i="19"/>
  <c r="J202" i="19"/>
  <c r="I202" i="19"/>
  <c r="H202" i="19"/>
  <c r="G202" i="19"/>
  <c r="F202" i="19"/>
  <c r="K201" i="19"/>
  <c r="J201" i="19"/>
  <c r="I201" i="19"/>
  <c r="H201" i="19"/>
  <c r="G201" i="19"/>
  <c r="F201" i="19"/>
  <c r="K200" i="19"/>
  <c r="J200" i="19"/>
  <c r="I200" i="19"/>
  <c r="H200" i="19"/>
  <c r="G200" i="19"/>
  <c r="F200" i="19"/>
  <c r="K199" i="19"/>
  <c r="J199" i="19"/>
  <c r="I199" i="19"/>
  <c r="H199" i="19"/>
  <c r="G199" i="19"/>
  <c r="F199" i="19"/>
  <c r="K198" i="19"/>
  <c r="J198" i="19"/>
  <c r="I198" i="19"/>
  <c r="H198" i="19"/>
  <c r="G198" i="19"/>
  <c r="F198" i="19"/>
  <c r="K197" i="19"/>
  <c r="J197" i="19"/>
  <c r="I197" i="19"/>
  <c r="H197" i="19"/>
  <c r="G197" i="19"/>
  <c r="F197" i="19"/>
  <c r="K196" i="19"/>
  <c r="J196" i="19"/>
  <c r="I196" i="19"/>
  <c r="H196" i="19"/>
  <c r="G196" i="19"/>
  <c r="F196" i="19"/>
  <c r="K195" i="19"/>
  <c r="J195" i="19"/>
  <c r="I195" i="19"/>
  <c r="H195" i="19"/>
  <c r="G195" i="19"/>
  <c r="F195" i="19"/>
  <c r="K194" i="19"/>
  <c r="J194" i="19"/>
  <c r="I194" i="19"/>
  <c r="H194" i="19"/>
  <c r="G194" i="19"/>
  <c r="F194" i="19"/>
  <c r="K193" i="19"/>
  <c r="J193" i="19"/>
  <c r="I193" i="19"/>
  <c r="H193" i="19"/>
  <c r="G193" i="19"/>
  <c r="F193" i="19"/>
  <c r="K192" i="19"/>
  <c r="J192" i="19"/>
  <c r="I192" i="19"/>
  <c r="H192" i="19"/>
  <c r="G192" i="19"/>
  <c r="F192" i="19"/>
  <c r="K191" i="19"/>
  <c r="J191" i="19"/>
  <c r="I191" i="19"/>
  <c r="H191" i="19"/>
  <c r="G191" i="19"/>
  <c r="F191" i="19"/>
  <c r="K190" i="19"/>
  <c r="J190" i="19"/>
  <c r="I190" i="19"/>
  <c r="H190" i="19"/>
  <c r="G190" i="19"/>
  <c r="F190" i="19"/>
  <c r="K189" i="19"/>
  <c r="J189" i="19"/>
  <c r="I189" i="19"/>
  <c r="H189" i="19"/>
  <c r="G189" i="19"/>
  <c r="F189" i="19"/>
  <c r="K188" i="19"/>
  <c r="J188" i="19"/>
  <c r="I188" i="19"/>
  <c r="H188" i="19"/>
  <c r="G188" i="19"/>
  <c r="F188" i="19"/>
  <c r="K187" i="19"/>
  <c r="J187" i="19"/>
  <c r="I187" i="19"/>
  <c r="H187" i="19"/>
  <c r="G187" i="19"/>
  <c r="F187" i="19"/>
  <c r="K186" i="19"/>
  <c r="J186" i="19"/>
  <c r="I186" i="19"/>
  <c r="H186" i="19"/>
  <c r="G186" i="19"/>
  <c r="F186" i="19"/>
  <c r="K185" i="19"/>
  <c r="J185" i="19"/>
  <c r="I185" i="19"/>
  <c r="H185" i="19"/>
  <c r="G185" i="19"/>
  <c r="F185" i="19"/>
  <c r="K184" i="19"/>
  <c r="J184" i="19"/>
  <c r="I184" i="19"/>
  <c r="H184" i="19"/>
  <c r="G184" i="19"/>
  <c r="F184" i="19"/>
  <c r="K183" i="19"/>
  <c r="J183" i="19"/>
  <c r="I183" i="19"/>
  <c r="H183" i="19"/>
  <c r="G183" i="19"/>
  <c r="F183" i="19"/>
  <c r="K182" i="19"/>
  <c r="J182" i="19"/>
  <c r="I182" i="19"/>
  <c r="H182" i="19"/>
  <c r="G182" i="19"/>
  <c r="F182" i="19"/>
  <c r="K181" i="19"/>
  <c r="J181" i="19"/>
  <c r="I181" i="19"/>
  <c r="H181" i="19"/>
  <c r="G181" i="19"/>
  <c r="F181" i="19"/>
  <c r="K180" i="19"/>
  <c r="J180" i="19"/>
  <c r="I180" i="19"/>
  <c r="H180" i="19"/>
  <c r="G180" i="19"/>
  <c r="F180" i="19"/>
  <c r="K179" i="19"/>
  <c r="J179" i="19"/>
  <c r="I179" i="19"/>
  <c r="H179" i="19"/>
  <c r="G179" i="19"/>
  <c r="F179" i="19"/>
  <c r="K178" i="19"/>
  <c r="J178" i="19"/>
  <c r="I178" i="19"/>
  <c r="H178" i="19"/>
  <c r="G178" i="19"/>
  <c r="F178" i="19"/>
  <c r="K177" i="19"/>
  <c r="J177" i="19"/>
  <c r="I177" i="19"/>
  <c r="H177" i="19"/>
  <c r="G177" i="19"/>
  <c r="F177" i="19"/>
  <c r="K176" i="19"/>
  <c r="J176" i="19"/>
  <c r="I176" i="19"/>
  <c r="H176" i="19"/>
  <c r="G176" i="19"/>
  <c r="F176" i="19"/>
  <c r="K175" i="19"/>
  <c r="J175" i="19"/>
  <c r="I175" i="19"/>
  <c r="H175" i="19"/>
  <c r="G175" i="19"/>
  <c r="F175" i="19"/>
  <c r="K174" i="19"/>
  <c r="J174" i="19"/>
  <c r="I174" i="19"/>
  <c r="H174" i="19"/>
  <c r="G174" i="19"/>
  <c r="F174" i="19"/>
  <c r="K173" i="19"/>
  <c r="J173" i="19"/>
  <c r="I173" i="19"/>
  <c r="H173" i="19"/>
  <c r="G173" i="19"/>
  <c r="F173" i="19"/>
  <c r="K172" i="19"/>
  <c r="J172" i="19"/>
  <c r="I172" i="19"/>
  <c r="H172" i="19"/>
  <c r="G172" i="19"/>
  <c r="F172" i="19"/>
  <c r="K171" i="19"/>
  <c r="J171" i="19"/>
  <c r="I171" i="19"/>
  <c r="H171" i="19"/>
  <c r="G171" i="19"/>
  <c r="F171" i="19"/>
  <c r="K170" i="19"/>
  <c r="J170" i="19"/>
  <c r="I170" i="19"/>
  <c r="H170" i="19"/>
  <c r="G170" i="19"/>
  <c r="F170" i="19"/>
  <c r="K169" i="19"/>
  <c r="J169" i="19"/>
  <c r="I169" i="19"/>
  <c r="H169" i="19"/>
  <c r="G169" i="19"/>
  <c r="F169" i="19"/>
  <c r="K168" i="19"/>
  <c r="J168" i="19"/>
  <c r="I168" i="19"/>
  <c r="H168" i="19"/>
  <c r="G168" i="19"/>
  <c r="F168" i="19"/>
  <c r="K167" i="19"/>
  <c r="J167" i="19"/>
  <c r="I167" i="19"/>
  <c r="H167" i="19"/>
  <c r="G167" i="19"/>
  <c r="F167" i="19"/>
  <c r="K166" i="19"/>
  <c r="J166" i="19"/>
  <c r="I166" i="19"/>
  <c r="H166" i="19"/>
  <c r="G166" i="19"/>
  <c r="F166" i="19"/>
  <c r="K165" i="19"/>
  <c r="J165" i="19"/>
  <c r="I165" i="19"/>
  <c r="H165" i="19"/>
  <c r="G165" i="19"/>
  <c r="F165" i="19"/>
  <c r="K164" i="19"/>
  <c r="J164" i="19"/>
  <c r="I164" i="19"/>
  <c r="H164" i="19"/>
  <c r="G164" i="19"/>
  <c r="F164" i="19"/>
  <c r="K163" i="19"/>
  <c r="J163" i="19"/>
  <c r="I163" i="19"/>
  <c r="H163" i="19"/>
  <c r="G163" i="19"/>
  <c r="F163" i="19"/>
  <c r="K162" i="19"/>
  <c r="J162" i="19"/>
  <c r="I162" i="19"/>
  <c r="H162" i="19"/>
  <c r="G162" i="19"/>
  <c r="F162" i="19"/>
  <c r="K161" i="19"/>
  <c r="J161" i="19"/>
  <c r="I161" i="19"/>
  <c r="H161" i="19"/>
  <c r="G161" i="19"/>
  <c r="F161" i="19"/>
  <c r="K160" i="19"/>
  <c r="J160" i="19"/>
  <c r="I160" i="19"/>
  <c r="H160" i="19"/>
  <c r="G160" i="19"/>
  <c r="F160" i="19"/>
  <c r="K159" i="19"/>
  <c r="J159" i="19"/>
  <c r="I159" i="19"/>
  <c r="H159" i="19"/>
  <c r="G159" i="19"/>
  <c r="F159" i="19"/>
  <c r="K158" i="19"/>
  <c r="J158" i="19"/>
  <c r="I158" i="19"/>
  <c r="H158" i="19"/>
  <c r="G158" i="19"/>
  <c r="F158" i="19"/>
  <c r="K157" i="19"/>
  <c r="J157" i="19"/>
  <c r="I157" i="19"/>
  <c r="H157" i="19"/>
  <c r="G157" i="19"/>
  <c r="F157" i="19"/>
  <c r="K156" i="19"/>
  <c r="J156" i="19"/>
  <c r="I156" i="19"/>
  <c r="H156" i="19"/>
  <c r="G156" i="19"/>
  <c r="F156" i="19"/>
  <c r="K155" i="19"/>
  <c r="J155" i="19"/>
  <c r="I155" i="19"/>
  <c r="H155" i="19"/>
  <c r="G155" i="19"/>
  <c r="F155" i="19"/>
  <c r="K154" i="19"/>
  <c r="J154" i="19"/>
  <c r="I154" i="19"/>
  <c r="H154" i="19"/>
  <c r="G154" i="19"/>
  <c r="F154" i="19"/>
  <c r="K153" i="19"/>
  <c r="J153" i="19"/>
  <c r="I153" i="19"/>
  <c r="H153" i="19"/>
  <c r="G153" i="19"/>
  <c r="F153" i="19"/>
  <c r="K152" i="19"/>
  <c r="J152" i="19"/>
  <c r="I152" i="19"/>
  <c r="H152" i="19"/>
  <c r="G152" i="19"/>
  <c r="F152" i="19"/>
  <c r="K151" i="19"/>
  <c r="J151" i="19"/>
  <c r="I151" i="19"/>
  <c r="H151" i="19"/>
  <c r="G151" i="19"/>
  <c r="F151" i="19"/>
  <c r="K150" i="19"/>
  <c r="J150" i="19"/>
  <c r="I150" i="19"/>
  <c r="H150" i="19"/>
  <c r="G150" i="19"/>
  <c r="F150" i="19"/>
  <c r="K149" i="19"/>
  <c r="J149" i="19"/>
  <c r="I149" i="19"/>
  <c r="H149" i="19"/>
  <c r="G149" i="19"/>
  <c r="F149" i="19"/>
  <c r="K148" i="19"/>
  <c r="J148" i="19"/>
  <c r="I148" i="19"/>
  <c r="H148" i="19"/>
  <c r="G148" i="19"/>
  <c r="F148" i="19"/>
  <c r="K147" i="19"/>
  <c r="J147" i="19"/>
  <c r="I147" i="19"/>
  <c r="H147" i="19"/>
  <c r="G147" i="19"/>
  <c r="F147" i="19"/>
  <c r="K146" i="19"/>
  <c r="J146" i="19"/>
  <c r="I146" i="19"/>
  <c r="H146" i="19"/>
  <c r="G146" i="19"/>
  <c r="F146" i="19"/>
  <c r="K145" i="19"/>
  <c r="J145" i="19"/>
  <c r="I145" i="19"/>
  <c r="H145" i="19"/>
  <c r="G145" i="19"/>
  <c r="F145" i="19"/>
  <c r="K144" i="19"/>
  <c r="J144" i="19"/>
  <c r="I144" i="19"/>
  <c r="H144" i="19"/>
  <c r="G144" i="19"/>
  <c r="F144" i="19"/>
  <c r="K143" i="19"/>
  <c r="J143" i="19"/>
  <c r="I143" i="19"/>
  <c r="H143" i="19"/>
  <c r="G143" i="19"/>
  <c r="F143" i="19"/>
  <c r="K142" i="19"/>
  <c r="J142" i="19"/>
  <c r="I142" i="19"/>
  <c r="H142" i="19"/>
  <c r="G142" i="19"/>
  <c r="F142" i="19"/>
  <c r="K141" i="19"/>
  <c r="J141" i="19"/>
  <c r="I141" i="19"/>
  <c r="H141" i="19"/>
  <c r="G141" i="19"/>
  <c r="F141" i="19"/>
  <c r="K140" i="19"/>
  <c r="J140" i="19"/>
  <c r="I140" i="19"/>
  <c r="H140" i="19"/>
  <c r="G140" i="19"/>
  <c r="F140" i="19"/>
  <c r="K139" i="19"/>
  <c r="J139" i="19"/>
  <c r="I139" i="19"/>
  <c r="H139" i="19"/>
  <c r="G139" i="19"/>
  <c r="F139" i="19"/>
  <c r="K138" i="19"/>
  <c r="J138" i="19"/>
  <c r="I138" i="19"/>
  <c r="H138" i="19"/>
  <c r="G138" i="19"/>
  <c r="F138" i="19"/>
  <c r="K137" i="19"/>
  <c r="J137" i="19"/>
  <c r="I137" i="19"/>
  <c r="H137" i="19"/>
  <c r="G137" i="19"/>
  <c r="F137" i="19"/>
  <c r="K136" i="19"/>
  <c r="J136" i="19"/>
  <c r="I136" i="19"/>
  <c r="H136" i="19"/>
  <c r="G136" i="19"/>
  <c r="F136" i="19"/>
  <c r="K135" i="19"/>
  <c r="J135" i="19"/>
  <c r="I135" i="19"/>
  <c r="H135" i="19"/>
  <c r="G135" i="19"/>
  <c r="F135" i="19"/>
  <c r="K134" i="19"/>
  <c r="J134" i="19"/>
  <c r="I134" i="19"/>
  <c r="H134" i="19"/>
  <c r="G134" i="19"/>
  <c r="F134" i="19"/>
  <c r="K133" i="19"/>
  <c r="J133" i="19"/>
  <c r="I133" i="19"/>
  <c r="H133" i="19"/>
  <c r="G133" i="19"/>
  <c r="F133" i="19"/>
  <c r="K132" i="19"/>
  <c r="J132" i="19"/>
  <c r="I132" i="19"/>
  <c r="H132" i="19"/>
  <c r="G132" i="19"/>
  <c r="F132" i="19"/>
  <c r="K131" i="19"/>
  <c r="J131" i="19"/>
  <c r="I131" i="19"/>
  <c r="H131" i="19"/>
  <c r="G131" i="19"/>
  <c r="F131" i="19"/>
  <c r="K130" i="19"/>
  <c r="J130" i="19"/>
  <c r="I130" i="19"/>
  <c r="H130" i="19"/>
  <c r="G130" i="19"/>
  <c r="F130" i="19"/>
  <c r="K129" i="19"/>
  <c r="J129" i="19"/>
  <c r="I129" i="19"/>
  <c r="H129" i="19"/>
  <c r="G129" i="19"/>
  <c r="F129" i="19"/>
  <c r="K128" i="19"/>
  <c r="J128" i="19"/>
  <c r="I128" i="19"/>
  <c r="H128" i="19"/>
  <c r="G128" i="19"/>
  <c r="F128" i="19"/>
  <c r="K127" i="19"/>
  <c r="J127" i="19"/>
  <c r="I127" i="19"/>
  <c r="H127" i="19"/>
  <c r="G127" i="19"/>
  <c r="F127" i="19"/>
  <c r="K126" i="19"/>
  <c r="J126" i="19"/>
  <c r="I126" i="19"/>
  <c r="H126" i="19"/>
  <c r="G126" i="19"/>
  <c r="F126" i="19"/>
  <c r="K125" i="19"/>
  <c r="J125" i="19"/>
  <c r="I125" i="19"/>
  <c r="H125" i="19"/>
  <c r="G125" i="19"/>
  <c r="F125" i="19"/>
  <c r="K124" i="19"/>
  <c r="J124" i="19"/>
  <c r="I124" i="19"/>
  <c r="H124" i="19"/>
  <c r="G124" i="19"/>
  <c r="F124" i="19"/>
  <c r="K123" i="19"/>
  <c r="J123" i="19"/>
  <c r="I123" i="19"/>
  <c r="H123" i="19"/>
  <c r="G123" i="19"/>
  <c r="F123" i="19"/>
  <c r="K122" i="19"/>
  <c r="J122" i="19"/>
  <c r="I122" i="19"/>
  <c r="H122" i="19"/>
  <c r="G122" i="19"/>
  <c r="F122" i="19"/>
  <c r="K121" i="19"/>
  <c r="J121" i="19"/>
  <c r="I121" i="19"/>
  <c r="H121" i="19"/>
  <c r="G121" i="19"/>
  <c r="F121" i="19"/>
  <c r="K120" i="19"/>
  <c r="J120" i="19"/>
  <c r="I120" i="19"/>
  <c r="H120" i="19"/>
  <c r="G120" i="19"/>
  <c r="F120" i="19"/>
  <c r="K119" i="19"/>
  <c r="J119" i="19"/>
  <c r="I119" i="19"/>
  <c r="H119" i="19"/>
  <c r="G119" i="19"/>
  <c r="F119" i="19"/>
  <c r="K118" i="19"/>
  <c r="J118" i="19"/>
  <c r="I118" i="19"/>
  <c r="H118" i="19"/>
  <c r="G118" i="19"/>
  <c r="F118" i="19"/>
  <c r="K117" i="19"/>
  <c r="J117" i="19"/>
  <c r="I117" i="19"/>
  <c r="H117" i="19"/>
  <c r="G117" i="19"/>
  <c r="F117" i="19"/>
  <c r="K116" i="19"/>
  <c r="J116" i="19"/>
  <c r="I116" i="19"/>
  <c r="H116" i="19"/>
  <c r="G116" i="19"/>
  <c r="F116" i="19"/>
  <c r="K115" i="19"/>
  <c r="J115" i="19"/>
  <c r="I115" i="19"/>
  <c r="H115" i="19"/>
  <c r="G115" i="19"/>
  <c r="F115" i="19"/>
  <c r="K114" i="19"/>
  <c r="J114" i="19"/>
  <c r="I114" i="19"/>
  <c r="H114" i="19"/>
  <c r="G114" i="19"/>
  <c r="F114" i="19"/>
  <c r="K113" i="19"/>
  <c r="J113" i="19"/>
  <c r="I113" i="19"/>
  <c r="H113" i="19"/>
  <c r="G113" i="19"/>
  <c r="F113" i="19"/>
  <c r="K112" i="19"/>
  <c r="J112" i="19"/>
  <c r="I112" i="19"/>
  <c r="H112" i="19"/>
  <c r="G112" i="19"/>
  <c r="F112" i="19"/>
  <c r="K111" i="19"/>
  <c r="J111" i="19"/>
  <c r="I111" i="19"/>
  <c r="H111" i="19"/>
  <c r="G111" i="19"/>
  <c r="F111" i="19"/>
  <c r="K110" i="19"/>
  <c r="J110" i="19"/>
  <c r="I110" i="19"/>
  <c r="H110" i="19"/>
  <c r="G110" i="19"/>
  <c r="F110" i="19"/>
  <c r="K109" i="19"/>
  <c r="J109" i="19"/>
  <c r="I109" i="19"/>
  <c r="H109" i="19"/>
  <c r="G109" i="19"/>
  <c r="F109" i="19"/>
  <c r="K108" i="19"/>
  <c r="J108" i="19"/>
  <c r="I108" i="19"/>
  <c r="H108" i="19"/>
  <c r="G108" i="19"/>
  <c r="F108" i="19"/>
  <c r="K107" i="19"/>
  <c r="J107" i="19"/>
  <c r="I107" i="19"/>
  <c r="H107" i="19"/>
  <c r="G107" i="19"/>
  <c r="F107" i="19"/>
  <c r="K106" i="19"/>
  <c r="J106" i="19"/>
  <c r="I106" i="19"/>
  <c r="H106" i="19"/>
  <c r="G106" i="19"/>
  <c r="F106" i="19"/>
  <c r="K105" i="19"/>
  <c r="J105" i="19"/>
  <c r="I105" i="19"/>
  <c r="H105" i="19"/>
  <c r="G105" i="19"/>
  <c r="F105" i="19"/>
  <c r="K104" i="19"/>
  <c r="J104" i="19"/>
  <c r="I104" i="19"/>
  <c r="H104" i="19"/>
  <c r="G104" i="19"/>
  <c r="F104" i="19"/>
  <c r="K103" i="19"/>
  <c r="J103" i="19"/>
  <c r="I103" i="19"/>
  <c r="H103" i="19"/>
  <c r="G103" i="19"/>
  <c r="F103" i="19"/>
  <c r="K102" i="19"/>
  <c r="J102" i="19"/>
  <c r="I102" i="19"/>
  <c r="H102" i="19"/>
  <c r="G102" i="19"/>
  <c r="F102" i="19"/>
  <c r="K101" i="19"/>
  <c r="J101" i="19"/>
  <c r="I101" i="19"/>
  <c r="H101" i="19"/>
  <c r="G101" i="19"/>
  <c r="F101" i="19"/>
  <c r="K100" i="19"/>
  <c r="J100" i="19"/>
  <c r="I100" i="19"/>
  <c r="H100" i="19"/>
  <c r="G100" i="19"/>
  <c r="F100" i="19"/>
  <c r="K99" i="19"/>
  <c r="J99" i="19"/>
  <c r="I99" i="19"/>
  <c r="H99" i="19"/>
  <c r="G99" i="19"/>
  <c r="F99" i="19"/>
  <c r="K98" i="19"/>
  <c r="J98" i="19"/>
  <c r="I98" i="19"/>
  <c r="H98" i="19"/>
  <c r="G98" i="19"/>
  <c r="F98" i="19"/>
  <c r="K97" i="19"/>
  <c r="J97" i="19"/>
  <c r="I97" i="19"/>
  <c r="H97" i="19"/>
  <c r="G97" i="19"/>
  <c r="F97" i="19"/>
  <c r="K96" i="19"/>
  <c r="J96" i="19"/>
  <c r="I96" i="19"/>
  <c r="H96" i="19"/>
  <c r="G96" i="19"/>
  <c r="F96" i="19"/>
  <c r="K95" i="19"/>
  <c r="J95" i="19"/>
  <c r="I95" i="19"/>
  <c r="H95" i="19"/>
  <c r="G95" i="19"/>
  <c r="F95" i="19"/>
  <c r="K94" i="19"/>
  <c r="J94" i="19"/>
  <c r="I94" i="19"/>
  <c r="H94" i="19"/>
  <c r="G94" i="19"/>
  <c r="F94" i="19"/>
  <c r="K93" i="19"/>
  <c r="J93" i="19"/>
  <c r="I93" i="19"/>
  <c r="H93" i="19"/>
  <c r="G93" i="19"/>
  <c r="F93" i="19"/>
  <c r="K92" i="19"/>
  <c r="J92" i="19"/>
  <c r="I92" i="19"/>
  <c r="H92" i="19"/>
  <c r="G92" i="19"/>
  <c r="F92" i="19"/>
  <c r="K91" i="19"/>
  <c r="J91" i="19"/>
  <c r="I91" i="19"/>
  <c r="H91" i="19"/>
  <c r="G91" i="19"/>
  <c r="F91" i="19"/>
  <c r="K90" i="19"/>
  <c r="J90" i="19"/>
  <c r="I90" i="19"/>
  <c r="H90" i="19"/>
  <c r="G90" i="19"/>
  <c r="F90" i="19"/>
  <c r="K89" i="19"/>
  <c r="J89" i="19"/>
  <c r="I89" i="19"/>
  <c r="H89" i="19"/>
  <c r="G89" i="19"/>
  <c r="F89" i="19"/>
  <c r="K88" i="19"/>
  <c r="J88" i="19"/>
  <c r="I88" i="19"/>
  <c r="H88" i="19"/>
  <c r="G88" i="19"/>
  <c r="F88" i="19"/>
  <c r="K87" i="19"/>
  <c r="J87" i="19"/>
  <c r="I87" i="19"/>
  <c r="H87" i="19"/>
  <c r="G87" i="19"/>
  <c r="F87" i="19"/>
  <c r="K86" i="19"/>
  <c r="J86" i="19"/>
  <c r="I86" i="19"/>
  <c r="H86" i="19"/>
  <c r="G86" i="19"/>
  <c r="F86" i="19"/>
  <c r="K85" i="19"/>
  <c r="J85" i="19"/>
  <c r="I85" i="19"/>
  <c r="H85" i="19"/>
  <c r="G85" i="19"/>
  <c r="F85" i="19"/>
  <c r="K84" i="19"/>
  <c r="J84" i="19"/>
  <c r="I84" i="19"/>
  <c r="H84" i="19"/>
  <c r="G84" i="19"/>
  <c r="F84" i="19"/>
  <c r="K83" i="19"/>
  <c r="J83" i="19"/>
  <c r="I83" i="19"/>
  <c r="H83" i="19"/>
  <c r="G83" i="19"/>
  <c r="F83" i="19"/>
  <c r="K82" i="19"/>
  <c r="J82" i="19"/>
  <c r="I82" i="19"/>
  <c r="H82" i="19"/>
  <c r="G82" i="19"/>
  <c r="F82" i="19"/>
  <c r="K81" i="19"/>
  <c r="J81" i="19"/>
  <c r="I81" i="19"/>
  <c r="H81" i="19"/>
  <c r="G81" i="19"/>
  <c r="F81" i="19"/>
  <c r="K80" i="19"/>
  <c r="J80" i="19"/>
  <c r="I80" i="19"/>
  <c r="H80" i="19"/>
  <c r="G80" i="19"/>
  <c r="F80" i="19"/>
  <c r="K79" i="19"/>
  <c r="J79" i="19"/>
  <c r="I79" i="19"/>
  <c r="H79" i="19"/>
  <c r="G79" i="19"/>
  <c r="F79" i="19"/>
  <c r="K78" i="19"/>
  <c r="J78" i="19"/>
  <c r="I78" i="19"/>
  <c r="H78" i="19"/>
  <c r="G78" i="19"/>
  <c r="F78" i="19"/>
  <c r="K77" i="19"/>
  <c r="J77" i="19"/>
  <c r="I77" i="19"/>
  <c r="H77" i="19"/>
  <c r="G77" i="19"/>
  <c r="F77" i="19"/>
  <c r="K76" i="19"/>
  <c r="J76" i="19"/>
  <c r="I76" i="19"/>
  <c r="H76" i="19"/>
  <c r="G76" i="19"/>
  <c r="F76" i="19"/>
  <c r="K75" i="19"/>
  <c r="J75" i="19"/>
  <c r="I75" i="19"/>
  <c r="H75" i="19"/>
  <c r="G75" i="19"/>
  <c r="F75" i="19"/>
  <c r="K74" i="19"/>
  <c r="J74" i="19"/>
  <c r="I74" i="19"/>
  <c r="H74" i="19"/>
  <c r="G74" i="19"/>
  <c r="F74" i="19"/>
  <c r="K73" i="19"/>
  <c r="J73" i="19"/>
  <c r="I73" i="19"/>
  <c r="H73" i="19"/>
  <c r="G73" i="19"/>
  <c r="F73" i="19"/>
  <c r="K72" i="19"/>
  <c r="J72" i="19"/>
  <c r="I72" i="19"/>
  <c r="H72" i="19"/>
  <c r="G72" i="19"/>
  <c r="F72" i="19"/>
  <c r="K71" i="19"/>
  <c r="J71" i="19"/>
  <c r="I71" i="19"/>
  <c r="H71" i="19"/>
  <c r="G71" i="19"/>
  <c r="F71" i="19"/>
  <c r="K70" i="19"/>
  <c r="J70" i="19"/>
  <c r="I70" i="19"/>
  <c r="H70" i="19"/>
  <c r="G70" i="19"/>
  <c r="F70" i="19"/>
  <c r="K69" i="19"/>
  <c r="J69" i="19"/>
  <c r="I69" i="19"/>
  <c r="H69" i="19"/>
  <c r="G69" i="19"/>
  <c r="F69" i="19"/>
  <c r="K68" i="19"/>
  <c r="J68" i="19"/>
  <c r="I68" i="19"/>
  <c r="H68" i="19"/>
  <c r="G68" i="19"/>
  <c r="F68" i="19"/>
  <c r="K67" i="19"/>
  <c r="J67" i="19"/>
  <c r="I67" i="19"/>
  <c r="H67" i="19"/>
  <c r="G67" i="19"/>
  <c r="F67" i="19"/>
  <c r="K66" i="19"/>
  <c r="J66" i="19"/>
  <c r="I66" i="19"/>
  <c r="H66" i="19"/>
  <c r="G66" i="19"/>
  <c r="F66" i="19"/>
  <c r="K65" i="19"/>
  <c r="J65" i="19"/>
  <c r="I65" i="19"/>
  <c r="H65" i="19"/>
  <c r="G65" i="19"/>
  <c r="F65" i="19"/>
  <c r="K64" i="19"/>
  <c r="J64" i="19"/>
  <c r="I64" i="19"/>
  <c r="H64" i="19"/>
  <c r="G64" i="19"/>
  <c r="F64" i="19"/>
  <c r="K63" i="19"/>
  <c r="J63" i="19"/>
  <c r="I63" i="19"/>
  <c r="H63" i="19"/>
  <c r="G63" i="19"/>
  <c r="F63" i="19"/>
  <c r="K62" i="19"/>
  <c r="J62" i="19"/>
  <c r="I62" i="19"/>
  <c r="H62" i="19"/>
  <c r="G62" i="19"/>
  <c r="F62" i="19"/>
  <c r="K61" i="19"/>
  <c r="J61" i="19"/>
  <c r="I61" i="19"/>
  <c r="H61" i="19"/>
  <c r="G61" i="19"/>
  <c r="F61" i="19"/>
  <c r="K60" i="19"/>
  <c r="J60" i="19"/>
  <c r="I60" i="19"/>
  <c r="H60" i="19"/>
  <c r="G60" i="19"/>
  <c r="F60" i="19"/>
  <c r="K59" i="19"/>
  <c r="J59" i="19"/>
  <c r="I59" i="19"/>
  <c r="H59" i="19"/>
  <c r="G59" i="19"/>
  <c r="F59" i="19"/>
  <c r="K58" i="19"/>
  <c r="J58" i="19"/>
  <c r="I58" i="19"/>
  <c r="H58" i="19"/>
  <c r="G58" i="19"/>
  <c r="F58" i="19"/>
  <c r="K57" i="19"/>
  <c r="J57" i="19"/>
  <c r="I57" i="19"/>
  <c r="H57" i="19"/>
  <c r="G57" i="19"/>
  <c r="F57" i="19"/>
  <c r="K56" i="19"/>
  <c r="J56" i="19"/>
  <c r="I56" i="19"/>
  <c r="H56" i="19"/>
  <c r="G56" i="19"/>
  <c r="F56" i="19"/>
  <c r="K55" i="19"/>
  <c r="J55" i="19"/>
  <c r="I55" i="19"/>
  <c r="H55" i="19"/>
  <c r="G55" i="19"/>
  <c r="F55" i="19"/>
  <c r="K54" i="19"/>
  <c r="J54" i="19"/>
  <c r="I54" i="19"/>
  <c r="H54" i="19"/>
  <c r="G54" i="19"/>
  <c r="F54" i="19"/>
  <c r="K53" i="19"/>
  <c r="J53" i="19"/>
  <c r="I53" i="19"/>
  <c r="H53" i="19"/>
  <c r="G53" i="19"/>
  <c r="F53" i="19"/>
  <c r="K52" i="19"/>
  <c r="J52" i="19"/>
  <c r="I52" i="19"/>
  <c r="H52" i="19"/>
  <c r="G52" i="19"/>
  <c r="F52" i="19"/>
  <c r="K51" i="19"/>
  <c r="J51" i="19"/>
  <c r="I51" i="19"/>
  <c r="H51" i="19"/>
  <c r="G51" i="19"/>
  <c r="F51" i="19"/>
  <c r="K50" i="19"/>
  <c r="J50" i="19"/>
  <c r="I50" i="19"/>
  <c r="H50" i="19"/>
  <c r="G50" i="19"/>
  <c r="F50" i="19"/>
  <c r="K49" i="19"/>
  <c r="J49" i="19"/>
  <c r="I49" i="19"/>
  <c r="H49" i="19"/>
  <c r="G49" i="19"/>
  <c r="F49" i="19"/>
  <c r="K48" i="19"/>
  <c r="J48" i="19"/>
  <c r="I48" i="19"/>
  <c r="H48" i="19"/>
  <c r="G48" i="19"/>
  <c r="F48" i="19"/>
  <c r="K47" i="19"/>
  <c r="J47" i="19"/>
  <c r="I47" i="19"/>
  <c r="H47" i="19"/>
  <c r="G47" i="19"/>
  <c r="F47" i="19"/>
  <c r="K46" i="19"/>
  <c r="J46" i="19"/>
  <c r="I46" i="19"/>
  <c r="H46" i="19"/>
  <c r="G46" i="19"/>
  <c r="F46" i="19"/>
  <c r="K45" i="19"/>
  <c r="J45" i="19"/>
  <c r="I45" i="19"/>
  <c r="H45" i="19"/>
  <c r="G45" i="19"/>
  <c r="F45" i="19"/>
  <c r="K44" i="19"/>
  <c r="J44" i="19"/>
  <c r="I44" i="19"/>
  <c r="H44" i="19"/>
  <c r="G44" i="19"/>
  <c r="F44" i="19"/>
  <c r="K43" i="19"/>
  <c r="J43" i="19"/>
  <c r="I43" i="19"/>
  <c r="H43" i="19"/>
  <c r="G43" i="19"/>
  <c r="F43" i="19"/>
  <c r="K42" i="19"/>
  <c r="J42" i="19"/>
  <c r="I42" i="19"/>
  <c r="H42" i="19"/>
  <c r="G42" i="19"/>
  <c r="F42" i="19"/>
  <c r="K41" i="19"/>
  <c r="J41" i="19"/>
  <c r="I41" i="19"/>
  <c r="H41" i="19"/>
  <c r="G41" i="19"/>
  <c r="F41" i="19"/>
  <c r="K40" i="19"/>
  <c r="J40" i="19"/>
  <c r="I40" i="19"/>
  <c r="H40" i="19"/>
  <c r="G40" i="19"/>
  <c r="F40" i="19"/>
  <c r="K39" i="19"/>
  <c r="J39" i="19"/>
  <c r="I39" i="19"/>
  <c r="H39" i="19"/>
  <c r="G39" i="19"/>
  <c r="F39" i="19"/>
  <c r="K38" i="19"/>
  <c r="J38" i="19"/>
  <c r="I38" i="19"/>
  <c r="H38" i="19"/>
  <c r="G38" i="19"/>
  <c r="F38" i="19"/>
  <c r="K37" i="19"/>
  <c r="J37" i="19"/>
  <c r="I37" i="19"/>
  <c r="H37" i="19"/>
  <c r="G37" i="19"/>
  <c r="F37" i="19"/>
  <c r="K36" i="19"/>
  <c r="J36" i="19"/>
  <c r="I36" i="19"/>
  <c r="H36" i="19"/>
  <c r="G36" i="19"/>
  <c r="F36" i="19"/>
  <c r="K35" i="19"/>
  <c r="J35" i="19"/>
  <c r="I35" i="19"/>
  <c r="H35" i="19"/>
  <c r="G35" i="19"/>
  <c r="F35" i="19"/>
  <c r="K34" i="19"/>
  <c r="J34" i="19"/>
  <c r="I34" i="19"/>
  <c r="H34" i="19"/>
  <c r="G34" i="19"/>
  <c r="F34" i="19"/>
  <c r="K33" i="19"/>
  <c r="J33" i="19"/>
  <c r="I33" i="19"/>
  <c r="H33" i="19"/>
  <c r="G33" i="19"/>
  <c r="F33" i="19"/>
  <c r="K32" i="19"/>
  <c r="J32" i="19"/>
  <c r="I32" i="19"/>
  <c r="H32" i="19"/>
  <c r="G32" i="19"/>
  <c r="F32" i="19"/>
  <c r="K31" i="19"/>
  <c r="J31" i="19"/>
  <c r="I31" i="19"/>
  <c r="H31" i="19"/>
  <c r="G31" i="19"/>
  <c r="F31" i="19"/>
  <c r="K30" i="19"/>
  <c r="J30" i="19"/>
  <c r="I30" i="19"/>
  <c r="H30" i="19"/>
  <c r="G30" i="19"/>
  <c r="F30" i="19"/>
  <c r="K29" i="19"/>
  <c r="J29" i="19"/>
  <c r="I29" i="19"/>
  <c r="H29" i="19"/>
  <c r="G29" i="19"/>
  <c r="F29" i="19"/>
  <c r="K28" i="19"/>
  <c r="J28" i="19"/>
  <c r="I28" i="19"/>
  <c r="H28" i="19"/>
  <c r="G28" i="19"/>
  <c r="F28" i="19"/>
  <c r="K27" i="19"/>
  <c r="J27" i="19"/>
  <c r="I27" i="19"/>
  <c r="H27" i="19"/>
  <c r="G27" i="19"/>
  <c r="F27" i="19"/>
  <c r="K26" i="19"/>
  <c r="J26" i="19"/>
  <c r="I26" i="19"/>
  <c r="H26" i="19"/>
  <c r="G26" i="19"/>
  <c r="F26" i="19"/>
  <c r="K25" i="19"/>
  <c r="J25" i="19"/>
  <c r="I25" i="19"/>
  <c r="H25" i="19"/>
  <c r="G25" i="19"/>
  <c r="F25" i="19"/>
  <c r="K24" i="19"/>
  <c r="J24" i="19"/>
  <c r="I24" i="19"/>
  <c r="H24" i="19"/>
  <c r="G24" i="19"/>
  <c r="F24" i="19"/>
  <c r="K23" i="19"/>
  <c r="J23" i="19"/>
  <c r="I23" i="19"/>
  <c r="H23" i="19"/>
  <c r="G23" i="19"/>
  <c r="F23" i="19"/>
  <c r="K22" i="19"/>
  <c r="J22" i="19"/>
  <c r="I22" i="19"/>
  <c r="H22" i="19"/>
  <c r="G22" i="19"/>
  <c r="F22" i="19"/>
  <c r="K21" i="19"/>
  <c r="J21" i="19"/>
  <c r="I21" i="19"/>
  <c r="H21" i="19"/>
  <c r="G21" i="19"/>
  <c r="F21" i="19"/>
  <c r="K20" i="19"/>
  <c r="J20" i="19"/>
  <c r="I20" i="19"/>
  <c r="H20" i="19"/>
  <c r="G20" i="19"/>
  <c r="F20" i="19"/>
  <c r="K19" i="19"/>
  <c r="J19" i="19"/>
  <c r="I19" i="19"/>
  <c r="H19" i="19"/>
  <c r="G19" i="19"/>
  <c r="F19" i="19"/>
  <c r="K18" i="19"/>
  <c r="J18" i="19"/>
  <c r="I18" i="19"/>
  <c r="H18" i="19"/>
  <c r="G18" i="19"/>
  <c r="F18" i="19"/>
  <c r="K17" i="19"/>
  <c r="J17" i="19"/>
  <c r="I17" i="19"/>
  <c r="H17" i="19"/>
  <c r="G17" i="19"/>
  <c r="F17" i="19"/>
  <c r="K16" i="19"/>
  <c r="J16" i="19"/>
  <c r="I16" i="19"/>
  <c r="H16" i="19"/>
  <c r="G16" i="19"/>
  <c r="F16" i="19"/>
  <c r="K15" i="19"/>
  <c r="J15" i="19"/>
  <c r="I15" i="19"/>
  <c r="H15" i="19"/>
  <c r="G15" i="19"/>
  <c r="F15" i="19"/>
  <c r="K14" i="19"/>
  <c r="J14" i="19"/>
  <c r="I14" i="19"/>
  <c r="H14" i="19"/>
  <c r="G14" i="19"/>
  <c r="F14" i="19"/>
  <c r="K13" i="19"/>
  <c r="J13" i="19"/>
  <c r="I13" i="19"/>
  <c r="H13" i="19"/>
  <c r="G13" i="19"/>
  <c r="F13" i="19"/>
  <c r="K12" i="19"/>
  <c r="J12" i="19"/>
  <c r="I12" i="19"/>
  <c r="H12" i="19"/>
  <c r="G12" i="19"/>
  <c r="F12" i="19"/>
  <c r="K11" i="19"/>
  <c r="J11" i="19"/>
  <c r="I11" i="19"/>
  <c r="H11" i="19"/>
  <c r="G11" i="19"/>
  <c r="F11" i="19"/>
  <c r="K10" i="19"/>
  <c r="J10" i="19"/>
  <c r="I10" i="19"/>
  <c r="H10" i="19"/>
  <c r="G10" i="19"/>
  <c r="F10" i="19"/>
  <c r="K9" i="19"/>
  <c r="J9" i="19"/>
  <c r="I9" i="19"/>
  <c r="H9" i="19"/>
  <c r="G9" i="19"/>
  <c r="F9" i="19"/>
  <c r="K8" i="19"/>
  <c r="J8" i="19"/>
  <c r="I8" i="19"/>
  <c r="H8" i="19"/>
  <c r="G8" i="19"/>
  <c r="F8" i="19"/>
  <c r="K7" i="19"/>
  <c r="J7" i="19"/>
  <c r="I7" i="19"/>
  <c r="H7" i="19"/>
  <c r="G7" i="19"/>
  <c r="F7" i="19"/>
  <c r="K6" i="19"/>
  <c r="J6" i="19"/>
  <c r="I6" i="19"/>
  <c r="H6" i="19"/>
  <c r="G6" i="19"/>
  <c r="F6" i="19"/>
  <c r="K5" i="19"/>
  <c r="J5" i="19"/>
  <c r="I5" i="19"/>
  <c r="H5" i="19"/>
  <c r="G5" i="19"/>
  <c r="K3" i="19"/>
  <c r="J3" i="19"/>
  <c r="I3" i="19"/>
  <c r="H3" i="19"/>
  <c r="G3" i="19"/>
  <c r="F5" i="19"/>
  <c r="F3" i="19"/>
  <c r="E205" i="19"/>
  <c r="E204" i="19"/>
  <c r="E203" i="19"/>
  <c r="E202" i="19"/>
  <c r="E201" i="19"/>
  <c r="E200" i="19"/>
  <c r="E199" i="19"/>
  <c r="E198" i="19"/>
  <c r="E197" i="19"/>
  <c r="E196" i="19"/>
  <c r="E195" i="19"/>
  <c r="E194" i="19"/>
  <c r="E193" i="19"/>
  <c r="E192" i="19"/>
  <c r="E191" i="19"/>
  <c r="E190" i="19"/>
  <c r="E189" i="19"/>
  <c r="E188" i="19"/>
  <c r="E187" i="19"/>
  <c r="E186" i="19"/>
  <c r="E185" i="19"/>
  <c r="E184" i="19"/>
  <c r="E183" i="19"/>
  <c r="E182" i="19"/>
  <c r="E181" i="19"/>
  <c r="E180" i="19"/>
  <c r="E179" i="19"/>
  <c r="E178" i="19"/>
  <c r="E177" i="19"/>
  <c r="E176" i="19"/>
  <c r="E175" i="19"/>
  <c r="E174" i="19"/>
  <c r="E173" i="19"/>
  <c r="E172" i="19"/>
  <c r="E171" i="19"/>
  <c r="E170" i="19"/>
  <c r="E169" i="19"/>
  <c r="E168" i="19"/>
  <c r="E167" i="19"/>
  <c r="E166" i="19"/>
  <c r="E165" i="19"/>
  <c r="E164" i="19"/>
  <c r="E163" i="19"/>
  <c r="E162" i="19"/>
  <c r="E161" i="19"/>
  <c r="E160" i="19"/>
  <c r="E159" i="19"/>
  <c r="E158" i="19"/>
  <c r="E157" i="19"/>
  <c r="E156" i="19"/>
  <c r="E155" i="19"/>
  <c r="E154" i="19"/>
  <c r="E153" i="19"/>
  <c r="E152" i="19"/>
  <c r="E151" i="19"/>
  <c r="E150" i="19"/>
  <c r="E149" i="19"/>
  <c r="E148" i="19"/>
  <c r="E147" i="19"/>
  <c r="E146" i="19"/>
  <c r="E145" i="19"/>
  <c r="E144" i="19"/>
  <c r="E143" i="19"/>
  <c r="E142" i="19"/>
  <c r="E141" i="19"/>
  <c r="E140" i="19"/>
  <c r="E139" i="19"/>
  <c r="E138" i="19"/>
  <c r="E137" i="19"/>
  <c r="E136" i="19"/>
  <c r="E135" i="19"/>
  <c r="E134" i="19"/>
  <c r="E133" i="19"/>
  <c r="E132" i="19"/>
  <c r="E131" i="19"/>
  <c r="E130" i="19"/>
  <c r="E129" i="19"/>
  <c r="E128" i="19"/>
  <c r="E127" i="19"/>
  <c r="E126" i="19"/>
  <c r="E125" i="19"/>
  <c r="E124" i="19"/>
  <c r="E123" i="19"/>
  <c r="E122" i="19"/>
  <c r="E121" i="19"/>
  <c r="E120" i="19"/>
  <c r="E119" i="19"/>
  <c r="E118" i="19"/>
  <c r="E117" i="19"/>
  <c r="E116" i="19"/>
  <c r="E115" i="19"/>
  <c r="E114" i="19"/>
  <c r="E113" i="19"/>
  <c r="E112" i="19"/>
  <c r="E111" i="19"/>
  <c r="E110" i="19"/>
  <c r="E109" i="19"/>
  <c r="E108" i="19"/>
  <c r="E107" i="19"/>
  <c r="E106" i="19"/>
  <c r="E105" i="19"/>
  <c r="E104" i="19"/>
  <c r="E103" i="19"/>
  <c r="E102" i="19"/>
  <c r="E101" i="19"/>
  <c r="E100" i="19"/>
  <c r="E99" i="19"/>
  <c r="E98" i="19"/>
  <c r="E97" i="19"/>
  <c r="E96" i="19"/>
  <c r="E95" i="19"/>
  <c r="E94" i="19"/>
  <c r="E93" i="19"/>
  <c r="E92" i="19"/>
  <c r="E91" i="19"/>
  <c r="E90" i="19"/>
  <c r="E89" i="19"/>
  <c r="E88" i="19"/>
  <c r="E87" i="19"/>
  <c r="E86" i="19"/>
  <c r="E85" i="19"/>
  <c r="E84" i="19"/>
  <c r="E83" i="19"/>
  <c r="E82" i="19"/>
  <c r="E81" i="19"/>
  <c r="E80" i="19"/>
  <c r="E79" i="19"/>
  <c r="E78" i="19"/>
  <c r="E77" i="19"/>
  <c r="E76" i="19"/>
  <c r="E75" i="19"/>
  <c r="E74" i="19"/>
  <c r="E73" i="19"/>
  <c r="E72" i="19"/>
  <c r="E71" i="19"/>
  <c r="E70" i="19"/>
  <c r="E69" i="19"/>
  <c r="E68" i="19"/>
  <c r="E67" i="19"/>
  <c r="E66" i="19"/>
  <c r="E65" i="19"/>
  <c r="E64" i="19"/>
  <c r="E63" i="19"/>
  <c r="E62" i="19"/>
  <c r="E61" i="19"/>
  <c r="E60" i="19"/>
  <c r="E59" i="19"/>
  <c r="E58" i="19"/>
  <c r="E57" i="19"/>
  <c r="E56" i="19"/>
  <c r="E55" i="19"/>
  <c r="E54" i="19"/>
  <c r="E53" i="19"/>
  <c r="E52" i="19"/>
  <c r="E51" i="19"/>
  <c r="E50" i="19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E36" i="19"/>
  <c r="E35" i="19"/>
  <c r="E34" i="19"/>
  <c r="E33" i="19"/>
  <c r="E32" i="19"/>
  <c r="E31" i="19"/>
  <c r="E30" i="19"/>
  <c r="E29" i="19"/>
  <c r="E28" i="19"/>
  <c r="E27" i="19"/>
  <c r="E26" i="19"/>
  <c r="E25" i="19"/>
  <c r="E24" i="19"/>
  <c r="E23" i="19"/>
  <c r="E22" i="19"/>
  <c r="E21" i="19"/>
  <c r="E20" i="19"/>
  <c r="E19" i="19"/>
  <c r="E18" i="19"/>
  <c r="E17" i="19"/>
  <c r="E16" i="19"/>
  <c r="E15" i="19"/>
  <c r="E14" i="19"/>
  <c r="E13" i="19"/>
  <c r="E12" i="19"/>
  <c r="E11" i="19"/>
  <c r="E10" i="19"/>
  <c r="E9" i="19"/>
  <c r="E8" i="19"/>
  <c r="E7" i="19"/>
  <c r="E6" i="19"/>
  <c r="E5" i="19"/>
  <c r="J1" i="4"/>
  <c r="V51" i="17" l="1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V3" i="17"/>
  <c r="H3" i="14"/>
  <c r="I3" i="14"/>
  <c r="J3" i="14"/>
  <c r="L3" i="14"/>
  <c r="M3" i="14"/>
  <c r="N3" i="14"/>
  <c r="P3" i="14"/>
  <c r="Q3" i="14"/>
  <c r="R3" i="14"/>
  <c r="T3" i="14"/>
  <c r="U3" i="14"/>
  <c r="H4" i="14"/>
  <c r="I4" i="14"/>
  <c r="J4" i="14"/>
  <c r="L4" i="14"/>
  <c r="M4" i="14"/>
  <c r="N4" i="14"/>
  <c r="P4" i="14"/>
  <c r="Q4" i="14"/>
  <c r="R4" i="14"/>
  <c r="T4" i="14"/>
  <c r="U4" i="14"/>
  <c r="H5" i="14"/>
  <c r="I5" i="14"/>
  <c r="J5" i="14"/>
  <c r="L5" i="14"/>
  <c r="M5" i="14"/>
  <c r="N5" i="14"/>
  <c r="P5" i="14"/>
  <c r="Q5" i="14"/>
  <c r="R5" i="14"/>
  <c r="T5" i="14"/>
  <c r="U5" i="14"/>
  <c r="H6" i="14"/>
  <c r="I6" i="14"/>
  <c r="J6" i="14"/>
  <c r="L6" i="14"/>
  <c r="M6" i="14"/>
  <c r="N6" i="14"/>
  <c r="P6" i="14"/>
  <c r="Q6" i="14"/>
  <c r="R6" i="14"/>
  <c r="T6" i="14"/>
  <c r="U6" i="14"/>
  <c r="H7" i="14"/>
  <c r="I7" i="14"/>
  <c r="J7" i="14"/>
  <c r="L7" i="14"/>
  <c r="M7" i="14"/>
  <c r="N7" i="14"/>
  <c r="P7" i="14"/>
  <c r="Q7" i="14"/>
  <c r="R7" i="14"/>
  <c r="T7" i="14"/>
  <c r="U7" i="14"/>
  <c r="H8" i="14"/>
  <c r="I8" i="14"/>
  <c r="J8" i="14"/>
  <c r="L8" i="14"/>
  <c r="M8" i="14"/>
  <c r="N8" i="14"/>
  <c r="P8" i="14"/>
  <c r="Q8" i="14"/>
  <c r="R8" i="14"/>
  <c r="T8" i="14"/>
  <c r="U8" i="14"/>
  <c r="H9" i="14"/>
  <c r="I9" i="14"/>
  <c r="J9" i="14"/>
  <c r="L9" i="14"/>
  <c r="M9" i="14"/>
  <c r="N9" i="14"/>
  <c r="P9" i="14"/>
  <c r="Q9" i="14"/>
  <c r="R9" i="14"/>
  <c r="T9" i="14"/>
  <c r="U9" i="14"/>
  <c r="H10" i="14"/>
  <c r="I10" i="14"/>
  <c r="J10" i="14"/>
  <c r="L10" i="14"/>
  <c r="M10" i="14"/>
  <c r="N10" i="14"/>
  <c r="P10" i="14"/>
  <c r="Q10" i="14"/>
  <c r="R10" i="14"/>
  <c r="T10" i="14"/>
  <c r="U10" i="14"/>
  <c r="H11" i="14"/>
  <c r="I11" i="14"/>
  <c r="J11" i="14"/>
  <c r="L11" i="14"/>
  <c r="M11" i="14"/>
  <c r="N11" i="14"/>
  <c r="P11" i="14"/>
  <c r="Q11" i="14"/>
  <c r="R11" i="14"/>
  <c r="T11" i="14"/>
  <c r="U11" i="14"/>
  <c r="H12" i="14"/>
  <c r="I12" i="14"/>
  <c r="J12" i="14"/>
  <c r="L12" i="14"/>
  <c r="M12" i="14"/>
  <c r="N12" i="14"/>
  <c r="P12" i="14"/>
  <c r="Q12" i="14"/>
  <c r="R12" i="14"/>
  <c r="T12" i="14"/>
  <c r="U12" i="14"/>
  <c r="H13" i="14"/>
  <c r="I13" i="14"/>
  <c r="J13" i="14"/>
  <c r="L13" i="14"/>
  <c r="M13" i="14"/>
  <c r="N13" i="14"/>
  <c r="P13" i="14"/>
  <c r="Q13" i="14"/>
  <c r="R13" i="14"/>
  <c r="T13" i="14"/>
  <c r="U13" i="14"/>
  <c r="H14" i="14"/>
  <c r="I14" i="14"/>
  <c r="J14" i="14"/>
  <c r="L14" i="14"/>
  <c r="M14" i="14"/>
  <c r="N14" i="14"/>
  <c r="P14" i="14"/>
  <c r="Q14" i="14"/>
  <c r="R14" i="14"/>
  <c r="T14" i="14"/>
  <c r="U14" i="14"/>
  <c r="H15" i="14"/>
  <c r="I15" i="14"/>
  <c r="J15" i="14"/>
  <c r="L15" i="14"/>
  <c r="M15" i="14"/>
  <c r="N15" i="14"/>
  <c r="P15" i="14"/>
  <c r="Q15" i="14"/>
  <c r="R15" i="14"/>
  <c r="T15" i="14"/>
  <c r="U15" i="14"/>
  <c r="H16" i="14"/>
  <c r="I16" i="14"/>
  <c r="J16" i="14"/>
  <c r="L16" i="14"/>
  <c r="M16" i="14"/>
  <c r="N16" i="14"/>
  <c r="P16" i="14"/>
  <c r="Q16" i="14"/>
  <c r="R16" i="14"/>
  <c r="T16" i="14"/>
  <c r="U16" i="14"/>
  <c r="H17" i="14"/>
  <c r="I17" i="14"/>
  <c r="J17" i="14"/>
  <c r="L17" i="14"/>
  <c r="M17" i="14"/>
  <c r="N17" i="14"/>
  <c r="P17" i="14"/>
  <c r="Q17" i="14"/>
  <c r="R17" i="14"/>
  <c r="T17" i="14"/>
  <c r="U17" i="14"/>
  <c r="H18" i="14"/>
  <c r="I18" i="14"/>
  <c r="J18" i="14"/>
  <c r="L18" i="14"/>
  <c r="M18" i="14"/>
  <c r="N18" i="14"/>
  <c r="P18" i="14"/>
  <c r="Q18" i="14"/>
  <c r="R18" i="14"/>
  <c r="T18" i="14"/>
  <c r="U18" i="14"/>
  <c r="H19" i="14"/>
  <c r="I19" i="14"/>
  <c r="J19" i="14"/>
  <c r="L19" i="14"/>
  <c r="M19" i="14"/>
  <c r="N19" i="14"/>
  <c r="P19" i="14"/>
  <c r="Q19" i="14"/>
  <c r="R19" i="14"/>
  <c r="T19" i="14"/>
  <c r="U19" i="14"/>
  <c r="H20" i="14"/>
  <c r="I20" i="14"/>
  <c r="J20" i="14"/>
  <c r="L20" i="14"/>
  <c r="M20" i="14"/>
  <c r="N20" i="14"/>
  <c r="P20" i="14"/>
  <c r="Q20" i="14"/>
  <c r="R20" i="14"/>
  <c r="T20" i="14"/>
  <c r="U20" i="14"/>
  <c r="H21" i="14"/>
  <c r="I21" i="14"/>
  <c r="J21" i="14"/>
  <c r="L21" i="14"/>
  <c r="M21" i="14"/>
  <c r="N21" i="14"/>
  <c r="P21" i="14"/>
  <c r="Q21" i="14"/>
  <c r="R21" i="14"/>
  <c r="T21" i="14"/>
  <c r="U21" i="14"/>
  <c r="H22" i="14"/>
  <c r="I22" i="14"/>
  <c r="J22" i="14"/>
  <c r="L22" i="14"/>
  <c r="M22" i="14"/>
  <c r="N22" i="14"/>
  <c r="P22" i="14"/>
  <c r="Q22" i="14"/>
  <c r="R22" i="14"/>
  <c r="T22" i="14"/>
  <c r="U22" i="14"/>
  <c r="H23" i="14"/>
  <c r="I23" i="14"/>
  <c r="J23" i="14"/>
  <c r="L23" i="14"/>
  <c r="M23" i="14"/>
  <c r="N23" i="14"/>
  <c r="P23" i="14"/>
  <c r="Q23" i="14"/>
  <c r="R23" i="14"/>
  <c r="T23" i="14"/>
  <c r="U23" i="14"/>
  <c r="H24" i="14"/>
  <c r="I24" i="14"/>
  <c r="J24" i="14"/>
  <c r="L24" i="14"/>
  <c r="M24" i="14"/>
  <c r="N24" i="14"/>
  <c r="P24" i="14"/>
  <c r="Q24" i="14"/>
  <c r="R24" i="14"/>
  <c r="T24" i="14"/>
  <c r="U24" i="14"/>
  <c r="H25" i="14"/>
  <c r="I25" i="14"/>
  <c r="J25" i="14"/>
  <c r="L25" i="14"/>
  <c r="M25" i="14"/>
  <c r="N25" i="14"/>
  <c r="P25" i="14"/>
  <c r="Q25" i="14"/>
  <c r="R25" i="14"/>
  <c r="T25" i="14"/>
  <c r="U25" i="14"/>
  <c r="H26" i="14"/>
  <c r="I26" i="14"/>
  <c r="J26" i="14"/>
  <c r="L26" i="14"/>
  <c r="M26" i="14"/>
  <c r="N26" i="14"/>
  <c r="P26" i="14"/>
  <c r="Q26" i="14"/>
  <c r="R26" i="14"/>
  <c r="T26" i="14"/>
  <c r="U26" i="14"/>
  <c r="H27" i="14"/>
  <c r="I27" i="14"/>
  <c r="J27" i="14"/>
  <c r="L27" i="14"/>
  <c r="M27" i="14"/>
  <c r="N27" i="14"/>
  <c r="P27" i="14"/>
  <c r="Q27" i="14"/>
  <c r="R27" i="14"/>
  <c r="T27" i="14"/>
  <c r="U27" i="14"/>
  <c r="H28" i="14"/>
  <c r="I28" i="14"/>
  <c r="J28" i="14"/>
  <c r="L28" i="14"/>
  <c r="M28" i="14"/>
  <c r="N28" i="14"/>
  <c r="P28" i="14"/>
  <c r="Q28" i="14"/>
  <c r="R28" i="14"/>
  <c r="T28" i="14"/>
  <c r="U28" i="14"/>
  <c r="H29" i="14"/>
  <c r="I29" i="14"/>
  <c r="J29" i="14"/>
  <c r="L29" i="14"/>
  <c r="M29" i="14"/>
  <c r="N29" i="14"/>
  <c r="P29" i="14"/>
  <c r="Q29" i="14"/>
  <c r="R29" i="14"/>
  <c r="T29" i="14"/>
  <c r="U29" i="14"/>
  <c r="H30" i="14"/>
  <c r="I30" i="14"/>
  <c r="J30" i="14"/>
  <c r="L30" i="14"/>
  <c r="M30" i="14"/>
  <c r="N30" i="14"/>
  <c r="P30" i="14"/>
  <c r="Q30" i="14"/>
  <c r="R30" i="14"/>
  <c r="T30" i="14"/>
  <c r="U30" i="14"/>
  <c r="H31" i="14"/>
  <c r="I31" i="14"/>
  <c r="J31" i="14"/>
  <c r="L31" i="14"/>
  <c r="M31" i="14"/>
  <c r="N31" i="14"/>
  <c r="P31" i="14"/>
  <c r="Q31" i="14"/>
  <c r="R31" i="14"/>
  <c r="T31" i="14"/>
  <c r="U31" i="14"/>
  <c r="H32" i="14"/>
  <c r="I32" i="14"/>
  <c r="J32" i="14"/>
  <c r="L32" i="14"/>
  <c r="M32" i="14"/>
  <c r="N32" i="14"/>
  <c r="P32" i="14"/>
  <c r="Q32" i="14"/>
  <c r="R32" i="14"/>
  <c r="T32" i="14"/>
  <c r="U32" i="14"/>
  <c r="H33" i="14"/>
  <c r="I33" i="14"/>
  <c r="J33" i="14"/>
  <c r="L33" i="14"/>
  <c r="M33" i="14"/>
  <c r="N33" i="14"/>
  <c r="P33" i="14"/>
  <c r="Q33" i="14"/>
  <c r="R33" i="14"/>
  <c r="T33" i="14"/>
  <c r="U33" i="14"/>
  <c r="H34" i="14"/>
  <c r="I34" i="14"/>
  <c r="J34" i="14"/>
  <c r="L34" i="14"/>
  <c r="M34" i="14"/>
  <c r="N34" i="14"/>
  <c r="P34" i="14"/>
  <c r="Q34" i="14"/>
  <c r="R34" i="14"/>
  <c r="T34" i="14"/>
  <c r="U34" i="14"/>
  <c r="H35" i="14"/>
  <c r="I35" i="14"/>
  <c r="J35" i="14"/>
  <c r="L35" i="14"/>
  <c r="M35" i="14"/>
  <c r="N35" i="14"/>
  <c r="P35" i="14"/>
  <c r="Q35" i="14"/>
  <c r="R35" i="14"/>
  <c r="T35" i="14"/>
  <c r="U35" i="14"/>
  <c r="H36" i="14"/>
  <c r="I36" i="14"/>
  <c r="J36" i="14"/>
  <c r="L36" i="14"/>
  <c r="M36" i="14"/>
  <c r="N36" i="14"/>
  <c r="P36" i="14"/>
  <c r="Q36" i="14"/>
  <c r="R36" i="14"/>
  <c r="T36" i="14"/>
  <c r="U36" i="14"/>
  <c r="H37" i="14"/>
  <c r="I37" i="14"/>
  <c r="J37" i="14"/>
  <c r="L37" i="14"/>
  <c r="M37" i="14"/>
  <c r="N37" i="14"/>
  <c r="P37" i="14"/>
  <c r="Q37" i="14"/>
  <c r="R37" i="14"/>
  <c r="T37" i="14"/>
  <c r="U37" i="14"/>
  <c r="H38" i="14"/>
  <c r="I38" i="14"/>
  <c r="J38" i="14"/>
  <c r="L38" i="14"/>
  <c r="M38" i="14"/>
  <c r="N38" i="14"/>
  <c r="P38" i="14"/>
  <c r="Q38" i="14"/>
  <c r="R38" i="14"/>
  <c r="T38" i="14"/>
  <c r="U38" i="14"/>
  <c r="H39" i="14"/>
  <c r="I39" i="14"/>
  <c r="J39" i="14"/>
  <c r="L39" i="14"/>
  <c r="M39" i="14"/>
  <c r="N39" i="14"/>
  <c r="P39" i="14"/>
  <c r="Q39" i="14"/>
  <c r="R39" i="14"/>
  <c r="T39" i="14"/>
  <c r="U39" i="14"/>
  <c r="H40" i="14"/>
  <c r="I40" i="14"/>
  <c r="J40" i="14"/>
  <c r="L40" i="14"/>
  <c r="M40" i="14"/>
  <c r="N40" i="14"/>
  <c r="P40" i="14"/>
  <c r="Q40" i="14"/>
  <c r="R40" i="14"/>
  <c r="T40" i="14"/>
  <c r="U40" i="14"/>
  <c r="H41" i="14"/>
  <c r="I41" i="14"/>
  <c r="J41" i="14"/>
  <c r="L41" i="14"/>
  <c r="M41" i="14"/>
  <c r="N41" i="14"/>
  <c r="P41" i="14"/>
  <c r="Q41" i="14"/>
  <c r="R41" i="14"/>
  <c r="T41" i="14"/>
  <c r="U41" i="14"/>
  <c r="H42" i="14"/>
  <c r="I42" i="14"/>
  <c r="J42" i="14"/>
  <c r="L42" i="14"/>
  <c r="M42" i="14"/>
  <c r="N42" i="14"/>
  <c r="P42" i="14"/>
  <c r="Q42" i="14"/>
  <c r="R42" i="14"/>
  <c r="T42" i="14"/>
  <c r="U42" i="14"/>
  <c r="H43" i="14"/>
  <c r="I43" i="14"/>
  <c r="J43" i="14"/>
  <c r="L43" i="14"/>
  <c r="M43" i="14"/>
  <c r="N43" i="14"/>
  <c r="P43" i="14"/>
  <c r="Q43" i="14"/>
  <c r="R43" i="14"/>
  <c r="T43" i="14"/>
  <c r="U43" i="14"/>
  <c r="H44" i="14"/>
  <c r="I44" i="14"/>
  <c r="J44" i="14"/>
  <c r="L44" i="14"/>
  <c r="M44" i="14"/>
  <c r="N44" i="14"/>
  <c r="P44" i="14"/>
  <c r="Q44" i="14"/>
  <c r="R44" i="14"/>
  <c r="T44" i="14"/>
  <c r="U44" i="14"/>
  <c r="H45" i="14"/>
  <c r="I45" i="14"/>
  <c r="J45" i="14"/>
  <c r="L45" i="14"/>
  <c r="M45" i="14"/>
  <c r="N45" i="14"/>
  <c r="P45" i="14"/>
  <c r="Q45" i="14"/>
  <c r="R45" i="14"/>
  <c r="T45" i="14"/>
  <c r="U45" i="14"/>
  <c r="H46" i="14"/>
  <c r="I46" i="14"/>
  <c r="J46" i="14"/>
  <c r="L46" i="14"/>
  <c r="M46" i="14"/>
  <c r="N46" i="14"/>
  <c r="P46" i="14"/>
  <c r="Q46" i="14"/>
  <c r="R46" i="14"/>
  <c r="T46" i="14"/>
  <c r="U46" i="14"/>
  <c r="H47" i="14"/>
  <c r="I47" i="14"/>
  <c r="J47" i="14"/>
  <c r="L47" i="14"/>
  <c r="M47" i="14"/>
  <c r="N47" i="14"/>
  <c r="P47" i="14"/>
  <c r="Q47" i="14"/>
  <c r="R47" i="14"/>
  <c r="T47" i="14"/>
  <c r="U47" i="14"/>
  <c r="H48" i="14"/>
  <c r="I48" i="14"/>
  <c r="J48" i="14"/>
  <c r="L48" i="14"/>
  <c r="M48" i="14"/>
  <c r="N48" i="14"/>
  <c r="P48" i="14"/>
  <c r="Q48" i="14"/>
  <c r="R48" i="14"/>
  <c r="T48" i="14"/>
  <c r="U48" i="14"/>
  <c r="H49" i="14"/>
  <c r="I49" i="14"/>
  <c r="J49" i="14"/>
  <c r="L49" i="14"/>
  <c r="M49" i="14"/>
  <c r="N49" i="14"/>
  <c r="P49" i="14"/>
  <c r="Q49" i="14"/>
  <c r="R49" i="14"/>
  <c r="T49" i="14"/>
  <c r="U49" i="14"/>
  <c r="H50" i="14"/>
  <c r="I50" i="14"/>
  <c r="J50" i="14"/>
  <c r="L50" i="14"/>
  <c r="M50" i="14"/>
  <c r="N50" i="14"/>
  <c r="P50" i="14"/>
  <c r="Q50" i="14"/>
  <c r="R50" i="14"/>
  <c r="T50" i="14"/>
  <c r="U50" i="14"/>
  <c r="H51" i="14"/>
  <c r="I51" i="14"/>
  <c r="J51" i="14"/>
  <c r="L51" i="14"/>
  <c r="M51" i="14"/>
  <c r="N51" i="14"/>
  <c r="P51" i="14"/>
  <c r="Q51" i="14"/>
  <c r="R51" i="14"/>
  <c r="T51" i="14"/>
  <c r="U51" i="14"/>
  <c r="G577" i="23"/>
  <c r="F577" i="23"/>
  <c r="G576" i="23"/>
  <c r="F576" i="23"/>
  <c r="G575" i="23"/>
  <c r="F575" i="23"/>
  <c r="G574" i="23"/>
  <c r="F574" i="23"/>
  <c r="G573" i="23"/>
  <c r="F573" i="23"/>
  <c r="G572" i="23"/>
  <c r="F572" i="23"/>
  <c r="G571" i="23"/>
  <c r="F571" i="23"/>
  <c r="G570" i="23"/>
  <c r="F570" i="23"/>
  <c r="G569" i="23"/>
  <c r="F569" i="23"/>
  <c r="G568" i="23"/>
  <c r="F568" i="23"/>
  <c r="G567" i="23"/>
  <c r="F567" i="23"/>
  <c r="G566" i="23"/>
  <c r="F566" i="23"/>
  <c r="G565" i="23"/>
  <c r="F565" i="23"/>
  <c r="G564" i="23"/>
  <c r="F564" i="23"/>
  <c r="G563" i="23"/>
  <c r="F563" i="23"/>
  <c r="G562" i="23"/>
  <c r="F562" i="23"/>
  <c r="G561" i="23"/>
  <c r="F561" i="23"/>
  <c r="G560" i="23"/>
  <c r="F560" i="23"/>
  <c r="G559" i="23"/>
  <c r="F559" i="23"/>
  <c r="G558" i="23"/>
  <c r="G553" i="23"/>
  <c r="F553" i="23"/>
  <c r="G552" i="23"/>
  <c r="F552" i="23"/>
  <c r="G551" i="23"/>
  <c r="F551" i="23"/>
  <c r="G550" i="23"/>
  <c r="F550" i="23"/>
  <c r="G549" i="23"/>
  <c r="F549" i="23"/>
  <c r="G548" i="23"/>
  <c r="F548" i="23"/>
  <c r="G547" i="23"/>
  <c r="F547" i="23"/>
  <c r="G546" i="23"/>
  <c r="F546" i="23"/>
  <c r="G545" i="23"/>
  <c r="F545" i="23"/>
  <c r="G544" i="23"/>
  <c r="F544" i="23"/>
  <c r="G543" i="23"/>
  <c r="F543" i="23"/>
  <c r="G542" i="23"/>
  <c r="F542" i="23"/>
  <c r="G541" i="23"/>
  <c r="F541" i="23"/>
  <c r="G540" i="23"/>
  <c r="F540" i="23"/>
  <c r="G539" i="23"/>
  <c r="F539" i="23"/>
  <c r="G538" i="23"/>
  <c r="F538" i="23"/>
  <c r="G537" i="23"/>
  <c r="F537" i="23"/>
  <c r="G536" i="23"/>
  <c r="F536" i="23"/>
  <c r="G535" i="23"/>
  <c r="F535" i="23"/>
  <c r="G534" i="23"/>
  <c r="G529" i="23"/>
  <c r="F529" i="23"/>
  <c r="G528" i="23"/>
  <c r="F528" i="23"/>
  <c r="G527" i="23"/>
  <c r="F527" i="23"/>
  <c r="G526" i="23"/>
  <c r="F526" i="23"/>
  <c r="G525" i="23"/>
  <c r="F525" i="23"/>
  <c r="G524" i="23"/>
  <c r="F524" i="23"/>
  <c r="G523" i="23"/>
  <c r="F523" i="23"/>
  <c r="G522" i="23"/>
  <c r="F522" i="23"/>
  <c r="G521" i="23"/>
  <c r="F521" i="23"/>
  <c r="G520" i="23"/>
  <c r="F520" i="23"/>
  <c r="G519" i="23"/>
  <c r="F519" i="23"/>
  <c r="G518" i="23"/>
  <c r="F518" i="23"/>
  <c r="G517" i="23"/>
  <c r="F517" i="23"/>
  <c r="G516" i="23"/>
  <c r="F516" i="23"/>
  <c r="G515" i="23"/>
  <c r="F515" i="23"/>
  <c r="G514" i="23"/>
  <c r="F514" i="23"/>
  <c r="G513" i="23"/>
  <c r="F513" i="23"/>
  <c r="G512" i="23"/>
  <c r="F512" i="23"/>
  <c r="G511" i="23"/>
  <c r="F511" i="23"/>
  <c r="G510" i="23"/>
  <c r="G505" i="23"/>
  <c r="F505" i="23"/>
  <c r="G504" i="23"/>
  <c r="F504" i="23"/>
  <c r="G503" i="23"/>
  <c r="F503" i="23"/>
  <c r="G502" i="23"/>
  <c r="F502" i="23"/>
  <c r="G501" i="23"/>
  <c r="F501" i="23"/>
  <c r="G500" i="23"/>
  <c r="F500" i="23"/>
  <c r="G499" i="23"/>
  <c r="F499" i="23"/>
  <c r="G498" i="23"/>
  <c r="F498" i="23"/>
  <c r="G497" i="23"/>
  <c r="F497" i="23"/>
  <c r="G496" i="23"/>
  <c r="F496" i="23"/>
  <c r="G495" i="23"/>
  <c r="F495" i="23"/>
  <c r="G494" i="23"/>
  <c r="F494" i="23"/>
  <c r="G493" i="23"/>
  <c r="F493" i="23"/>
  <c r="G492" i="23"/>
  <c r="F492" i="23"/>
  <c r="G491" i="23"/>
  <c r="F491" i="23"/>
  <c r="G490" i="23"/>
  <c r="F490" i="23"/>
  <c r="G489" i="23"/>
  <c r="F489" i="23"/>
  <c r="G488" i="23"/>
  <c r="F488" i="23"/>
  <c r="G487" i="23"/>
  <c r="F487" i="23"/>
  <c r="G486" i="23"/>
  <c r="G481" i="23"/>
  <c r="F481" i="23"/>
  <c r="G480" i="23"/>
  <c r="F480" i="23"/>
  <c r="G479" i="23"/>
  <c r="F479" i="23"/>
  <c r="G478" i="23"/>
  <c r="F478" i="23"/>
  <c r="G477" i="23"/>
  <c r="F477" i="23"/>
  <c r="G476" i="23"/>
  <c r="F476" i="23"/>
  <c r="G475" i="23"/>
  <c r="F475" i="23"/>
  <c r="G474" i="23"/>
  <c r="F474" i="23"/>
  <c r="G473" i="23"/>
  <c r="F473" i="23"/>
  <c r="G472" i="23"/>
  <c r="F472" i="23"/>
  <c r="G471" i="23"/>
  <c r="F471" i="23"/>
  <c r="G470" i="23"/>
  <c r="F470" i="23"/>
  <c r="G469" i="23"/>
  <c r="F469" i="23"/>
  <c r="G468" i="23"/>
  <c r="F468" i="23"/>
  <c r="G467" i="23"/>
  <c r="F467" i="23"/>
  <c r="G466" i="23"/>
  <c r="F466" i="23"/>
  <c r="G465" i="23"/>
  <c r="F465" i="23"/>
  <c r="G464" i="23"/>
  <c r="F464" i="23"/>
  <c r="G463" i="23"/>
  <c r="F463" i="23"/>
  <c r="G462" i="23"/>
  <c r="G457" i="23"/>
  <c r="F457" i="23"/>
  <c r="G456" i="23"/>
  <c r="F456" i="23"/>
  <c r="G455" i="23"/>
  <c r="F455" i="23"/>
  <c r="G454" i="23"/>
  <c r="F454" i="23"/>
  <c r="G453" i="23"/>
  <c r="F453" i="23"/>
  <c r="G452" i="23"/>
  <c r="F452" i="23"/>
  <c r="G451" i="23"/>
  <c r="F451" i="23"/>
  <c r="G450" i="23"/>
  <c r="F450" i="23"/>
  <c r="G449" i="23"/>
  <c r="F449" i="23"/>
  <c r="G448" i="23"/>
  <c r="F448" i="23"/>
  <c r="G447" i="23"/>
  <c r="F447" i="23"/>
  <c r="G446" i="23"/>
  <c r="F446" i="23"/>
  <c r="G445" i="23"/>
  <c r="F445" i="23"/>
  <c r="G444" i="23"/>
  <c r="F444" i="23"/>
  <c r="G443" i="23"/>
  <c r="F443" i="23"/>
  <c r="G442" i="23"/>
  <c r="F442" i="23"/>
  <c r="G441" i="23"/>
  <c r="F441" i="23"/>
  <c r="G440" i="23"/>
  <c r="F440" i="23"/>
  <c r="G439" i="23"/>
  <c r="F439" i="23"/>
  <c r="G438" i="23"/>
  <c r="G433" i="23"/>
  <c r="F433" i="23"/>
  <c r="G432" i="23"/>
  <c r="F432" i="23"/>
  <c r="G431" i="23"/>
  <c r="F431" i="23"/>
  <c r="G430" i="23"/>
  <c r="F430" i="23"/>
  <c r="G429" i="23"/>
  <c r="F429" i="23"/>
  <c r="G428" i="23"/>
  <c r="F428" i="23"/>
  <c r="G427" i="23"/>
  <c r="F427" i="23"/>
  <c r="G426" i="23"/>
  <c r="F426" i="23"/>
  <c r="G425" i="23"/>
  <c r="F425" i="23"/>
  <c r="G424" i="23"/>
  <c r="F424" i="23"/>
  <c r="G423" i="23"/>
  <c r="F423" i="23"/>
  <c r="G422" i="23"/>
  <c r="F422" i="23"/>
  <c r="G421" i="23"/>
  <c r="F421" i="23"/>
  <c r="G420" i="23"/>
  <c r="F420" i="23"/>
  <c r="G419" i="23"/>
  <c r="F419" i="23"/>
  <c r="G418" i="23"/>
  <c r="F418" i="23"/>
  <c r="G417" i="23"/>
  <c r="F417" i="23"/>
  <c r="G416" i="23"/>
  <c r="F416" i="23"/>
  <c r="G415" i="23"/>
  <c r="F415" i="23"/>
  <c r="G414" i="23"/>
  <c r="G409" i="23"/>
  <c r="F409" i="23"/>
  <c r="G408" i="23"/>
  <c r="F408" i="23"/>
  <c r="G407" i="23"/>
  <c r="F407" i="23"/>
  <c r="G406" i="23"/>
  <c r="F406" i="23"/>
  <c r="G405" i="23"/>
  <c r="F405" i="23"/>
  <c r="G404" i="23"/>
  <c r="F404" i="23"/>
  <c r="G403" i="23"/>
  <c r="F403" i="23"/>
  <c r="G402" i="23"/>
  <c r="F402" i="23"/>
  <c r="G401" i="23"/>
  <c r="F401" i="23"/>
  <c r="G400" i="23"/>
  <c r="F400" i="23"/>
  <c r="G399" i="23"/>
  <c r="F399" i="23"/>
  <c r="G398" i="23"/>
  <c r="F398" i="23"/>
  <c r="G397" i="23"/>
  <c r="F397" i="23"/>
  <c r="G396" i="23"/>
  <c r="F396" i="23"/>
  <c r="G395" i="23"/>
  <c r="F395" i="23"/>
  <c r="G394" i="23"/>
  <c r="F394" i="23"/>
  <c r="G393" i="23"/>
  <c r="F393" i="23"/>
  <c r="G392" i="23"/>
  <c r="F392" i="23"/>
  <c r="G391" i="23"/>
  <c r="F391" i="23"/>
  <c r="G390" i="23"/>
  <c r="G385" i="23"/>
  <c r="F385" i="23"/>
  <c r="G384" i="23"/>
  <c r="F384" i="23"/>
  <c r="G383" i="23"/>
  <c r="F383" i="23"/>
  <c r="G382" i="23"/>
  <c r="F382" i="23"/>
  <c r="G381" i="23"/>
  <c r="F381" i="23"/>
  <c r="G380" i="23"/>
  <c r="F380" i="23"/>
  <c r="G379" i="23"/>
  <c r="F379" i="23"/>
  <c r="G378" i="23"/>
  <c r="F378" i="23"/>
  <c r="G377" i="23"/>
  <c r="F377" i="23"/>
  <c r="G376" i="23"/>
  <c r="F376" i="23"/>
  <c r="G375" i="23"/>
  <c r="F375" i="23"/>
  <c r="G374" i="23"/>
  <c r="F374" i="23"/>
  <c r="G373" i="23"/>
  <c r="F373" i="23"/>
  <c r="G372" i="23"/>
  <c r="F372" i="23"/>
  <c r="G371" i="23"/>
  <c r="F371" i="23"/>
  <c r="G370" i="23"/>
  <c r="F370" i="23"/>
  <c r="G369" i="23"/>
  <c r="F369" i="23"/>
  <c r="G368" i="23"/>
  <c r="F368" i="23"/>
  <c r="G367" i="23"/>
  <c r="F367" i="23"/>
  <c r="G366" i="23"/>
  <c r="G361" i="23"/>
  <c r="F361" i="23"/>
  <c r="G360" i="23"/>
  <c r="F360" i="23"/>
  <c r="G359" i="23"/>
  <c r="F359" i="23"/>
  <c r="G358" i="23"/>
  <c r="F358" i="23"/>
  <c r="G357" i="23"/>
  <c r="F357" i="23"/>
  <c r="G356" i="23"/>
  <c r="F356" i="23"/>
  <c r="G355" i="23"/>
  <c r="F355" i="23"/>
  <c r="G354" i="23"/>
  <c r="F354" i="23"/>
  <c r="G353" i="23"/>
  <c r="F353" i="23"/>
  <c r="G352" i="23"/>
  <c r="F352" i="23"/>
  <c r="G351" i="23"/>
  <c r="F351" i="23"/>
  <c r="G350" i="23"/>
  <c r="F350" i="23"/>
  <c r="G349" i="23"/>
  <c r="F349" i="23"/>
  <c r="G348" i="23"/>
  <c r="F348" i="23"/>
  <c r="G347" i="23"/>
  <c r="F347" i="23"/>
  <c r="G346" i="23"/>
  <c r="F346" i="23"/>
  <c r="G345" i="23"/>
  <c r="F345" i="23"/>
  <c r="G344" i="23"/>
  <c r="F344" i="23"/>
  <c r="G343" i="23"/>
  <c r="F343" i="23"/>
  <c r="G342" i="23"/>
  <c r="G337" i="23"/>
  <c r="F337" i="23"/>
  <c r="G336" i="23"/>
  <c r="F336" i="23"/>
  <c r="G335" i="23"/>
  <c r="F335" i="23"/>
  <c r="G334" i="23"/>
  <c r="F334" i="23"/>
  <c r="G333" i="23"/>
  <c r="F333" i="23"/>
  <c r="G332" i="23"/>
  <c r="F332" i="23"/>
  <c r="G331" i="23"/>
  <c r="F331" i="23"/>
  <c r="G330" i="23"/>
  <c r="F330" i="23"/>
  <c r="G329" i="23"/>
  <c r="F329" i="23"/>
  <c r="G328" i="23"/>
  <c r="F328" i="23"/>
  <c r="G327" i="23"/>
  <c r="F327" i="23"/>
  <c r="G326" i="23"/>
  <c r="F326" i="23"/>
  <c r="G325" i="23"/>
  <c r="F325" i="23"/>
  <c r="G324" i="23"/>
  <c r="F324" i="23"/>
  <c r="G323" i="23"/>
  <c r="F323" i="23"/>
  <c r="G322" i="23"/>
  <c r="F322" i="23"/>
  <c r="G321" i="23"/>
  <c r="F321" i="23"/>
  <c r="G320" i="23"/>
  <c r="F320" i="23"/>
  <c r="G319" i="23"/>
  <c r="F319" i="23"/>
  <c r="G318" i="23"/>
  <c r="G313" i="23"/>
  <c r="F313" i="23"/>
  <c r="G312" i="23"/>
  <c r="F312" i="23"/>
  <c r="G311" i="23"/>
  <c r="F311" i="23"/>
  <c r="G310" i="23"/>
  <c r="F310" i="23"/>
  <c r="G309" i="23"/>
  <c r="F309" i="23"/>
  <c r="G308" i="23"/>
  <c r="F308" i="23"/>
  <c r="G307" i="23"/>
  <c r="F307" i="23"/>
  <c r="G306" i="23"/>
  <c r="F306" i="23"/>
  <c r="G305" i="23"/>
  <c r="F305" i="23"/>
  <c r="G304" i="23"/>
  <c r="F304" i="23"/>
  <c r="G303" i="23"/>
  <c r="F303" i="23"/>
  <c r="G302" i="23"/>
  <c r="F302" i="23"/>
  <c r="G301" i="23"/>
  <c r="F301" i="23"/>
  <c r="G300" i="23"/>
  <c r="F300" i="23"/>
  <c r="G299" i="23"/>
  <c r="F299" i="23"/>
  <c r="G298" i="23"/>
  <c r="F298" i="23"/>
  <c r="G297" i="23"/>
  <c r="F297" i="23"/>
  <c r="G296" i="23"/>
  <c r="F296" i="23"/>
  <c r="G295" i="23"/>
  <c r="F295" i="23"/>
  <c r="G294" i="23"/>
  <c r="G289" i="23"/>
  <c r="F289" i="23"/>
  <c r="G288" i="23"/>
  <c r="F288" i="23"/>
  <c r="G287" i="23"/>
  <c r="F287" i="23"/>
  <c r="G286" i="23"/>
  <c r="F286" i="23"/>
  <c r="G285" i="23"/>
  <c r="F285" i="23"/>
  <c r="G284" i="23"/>
  <c r="F284" i="23"/>
  <c r="G283" i="23"/>
  <c r="F283" i="23"/>
  <c r="G282" i="23"/>
  <c r="F282" i="23"/>
  <c r="G281" i="23"/>
  <c r="F281" i="23"/>
  <c r="G280" i="23"/>
  <c r="F280" i="23"/>
  <c r="G279" i="23"/>
  <c r="F279" i="23"/>
  <c r="G278" i="23"/>
  <c r="F278" i="23"/>
  <c r="G277" i="23"/>
  <c r="F277" i="23"/>
  <c r="G276" i="23"/>
  <c r="F276" i="23"/>
  <c r="G275" i="23"/>
  <c r="F275" i="23"/>
  <c r="G274" i="23"/>
  <c r="F274" i="23"/>
  <c r="G273" i="23"/>
  <c r="F273" i="23"/>
  <c r="G272" i="23"/>
  <c r="F272" i="23"/>
  <c r="G271" i="23"/>
  <c r="F271" i="23"/>
  <c r="G270" i="23"/>
  <c r="G265" i="23"/>
  <c r="F265" i="23"/>
  <c r="G264" i="23"/>
  <c r="F264" i="23"/>
  <c r="G263" i="23"/>
  <c r="F263" i="23"/>
  <c r="G262" i="23"/>
  <c r="F262" i="23"/>
  <c r="G261" i="23"/>
  <c r="F261" i="23"/>
  <c r="G260" i="23"/>
  <c r="F260" i="23"/>
  <c r="G259" i="23"/>
  <c r="F259" i="23"/>
  <c r="G258" i="23"/>
  <c r="F258" i="23"/>
  <c r="G257" i="23"/>
  <c r="F257" i="23"/>
  <c r="G256" i="23"/>
  <c r="F256" i="23"/>
  <c r="G255" i="23"/>
  <c r="F255" i="23"/>
  <c r="G254" i="23"/>
  <c r="F254" i="23"/>
  <c r="G253" i="23"/>
  <c r="F253" i="23"/>
  <c r="G252" i="23"/>
  <c r="F252" i="23"/>
  <c r="G251" i="23"/>
  <c r="F251" i="23"/>
  <c r="G250" i="23"/>
  <c r="F250" i="23"/>
  <c r="G249" i="23"/>
  <c r="F249" i="23"/>
  <c r="G248" i="23"/>
  <c r="F248" i="23"/>
  <c r="G247" i="23"/>
  <c r="F247" i="23"/>
  <c r="G246" i="23"/>
  <c r="G241" i="23"/>
  <c r="F241" i="23"/>
  <c r="G240" i="23"/>
  <c r="F240" i="23"/>
  <c r="G239" i="23"/>
  <c r="F239" i="23"/>
  <c r="G238" i="23"/>
  <c r="F238" i="23"/>
  <c r="G237" i="23"/>
  <c r="F237" i="23"/>
  <c r="G236" i="23"/>
  <c r="F236" i="23"/>
  <c r="G235" i="23"/>
  <c r="F235" i="23"/>
  <c r="G234" i="23"/>
  <c r="F234" i="23"/>
  <c r="G233" i="23"/>
  <c r="F233" i="23"/>
  <c r="G232" i="23"/>
  <c r="F232" i="23"/>
  <c r="G231" i="23"/>
  <c r="F231" i="23"/>
  <c r="G230" i="23"/>
  <c r="F230" i="23"/>
  <c r="G229" i="23"/>
  <c r="F229" i="23"/>
  <c r="G228" i="23"/>
  <c r="F228" i="23"/>
  <c r="G227" i="23"/>
  <c r="F227" i="23"/>
  <c r="G226" i="23"/>
  <c r="F226" i="23"/>
  <c r="G225" i="23"/>
  <c r="F225" i="23"/>
  <c r="G224" i="23"/>
  <c r="F224" i="23"/>
  <c r="G223" i="23"/>
  <c r="F223" i="23"/>
  <c r="G222" i="23"/>
  <c r="G217" i="23"/>
  <c r="F217" i="23"/>
  <c r="G216" i="23"/>
  <c r="F216" i="23"/>
  <c r="G215" i="23"/>
  <c r="F215" i="23"/>
  <c r="G214" i="23"/>
  <c r="F214" i="23"/>
  <c r="G213" i="23"/>
  <c r="F213" i="23"/>
  <c r="G212" i="23"/>
  <c r="F212" i="23"/>
  <c r="G211" i="23"/>
  <c r="F211" i="23"/>
  <c r="G210" i="23"/>
  <c r="F210" i="23"/>
  <c r="G209" i="23"/>
  <c r="F209" i="23"/>
  <c r="G208" i="23"/>
  <c r="F208" i="23"/>
  <c r="G207" i="23"/>
  <c r="F207" i="23"/>
  <c r="G206" i="23"/>
  <c r="F206" i="23"/>
  <c r="G205" i="23"/>
  <c r="F205" i="23"/>
  <c r="G204" i="23"/>
  <c r="F204" i="23"/>
  <c r="G203" i="23"/>
  <c r="F203" i="23"/>
  <c r="G202" i="23"/>
  <c r="F202" i="23"/>
  <c r="G201" i="23"/>
  <c r="F201" i="23"/>
  <c r="G200" i="23"/>
  <c r="F200" i="23"/>
  <c r="G199" i="23"/>
  <c r="F199" i="23"/>
  <c r="G198" i="23"/>
  <c r="G193" i="23"/>
  <c r="F193" i="23"/>
  <c r="G192" i="23"/>
  <c r="F192" i="23"/>
  <c r="G191" i="23"/>
  <c r="F191" i="23"/>
  <c r="G190" i="23"/>
  <c r="F190" i="23"/>
  <c r="G189" i="23"/>
  <c r="F189" i="23"/>
  <c r="G188" i="23"/>
  <c r="F188" i="23"/>
  <c r="G187" i="23"/>
  <c r="F187" i="23"/>
  <c r="G186" i="23"/>
  <c r="F186" i="23"/>
  <c r="G185" i="23"/>
  <c r="F185" i="23"/>
  <c r="G184" i="23"/>
  <c r="F184" i="23"/>
  <c r="G183" i="23"/>
  <c r="F183" i="23"/>
  <c r="G182" i="23"/>
  <c r="F182" i="23"/>
  <c r="G181" i="23"/>
  <c r="F181" i="23"/>
  <c r="G180" i="23"/>
  <c r="F180" i="23"/>
  <c r="G179" i="23"/>
  <c r="F179" i="23"/>
  <c r="G178" i="23"/>
  <c r="F178" i="23"/>
  <c r="G177" i="23"/>
  <c r="F177" i="23"/>
  <c r="G176" i="23"/>
  <c r="F176" i="23"/>
  <c r="G175" i="23"/>
  <c r="F175" i="23"/>
  <c r="G174" i="23"/>
  <c r="G169" i="23"/>
  <c r="F169" i="23"/>
  <c r="G168" i="23"/>
  <c r="F168" i="23"/>
  <c r="G167" i="23"/>
  <c r="F167" i="23"/>
  <c r="G166" i="23"/>
  <c r="F166" i="23"/>
  <c r="G165" i="23"/>
  <c r="F165" i="23"/>
  <c r="G164" i="23"/>
  <c r="F164" i="23"/>
  <c r="G163" i="23"/>
  <c r="F163" i="23"/>
  <c r="G162" i="23"/>
  <c r="F162" i="23"/>
  <c r="G161" i="23"/>
  <c r="F161" i="23"/>
  <c r="G160" i="23"/>
  <c r="F160" i="23"/>
  <c r="G159" i="23"/>
  <c r="F159" i="23"/>
  <c r="G158" i="23"/>
  <c r="F158" i="23"/>
  <c r="G157" i="23"/>
  <c r="F157" i="23"/>
  <c r="G156" i="23"/>
  <c r="F156" i="23"/>
  <c r="G155" i="23"/>
  <c r="F155" i="23"/>
  <c r="G154" i="23"/>
  <c r="F154" i="23"/>
  <c r="G153" i="23"/>
  <c r="F153" i="23"/>
  <c r="G152" i="23"/>
  <c r="F152" i="23"/>
  <c r="G151" i="23"/>
  <c r="F151" i="23"/>
  <c r="G150" i="23"/>
  <c r="G145" i="23"/>
  <c r="F145" i="23"/>
  <c r="G144" i="23"/>
  <c r="F144" i="23"/>
  <c r="G143" i="23"/>
  <c r="F143" i="23"/>
  <c r="G142" i="23"/>
  <c r="F142" i="23"/>
  <c r="G141" i="23"/>
  <c r="F141" i="23"/>
  <c r="G140" i="23"/>
  <c r="F140" i="23"/>
  <c r="G139" i="23"/>
  <c r="F139" i="23"/>
  <c r="G138" i="23"/>
  <c r="F138" i="23"/>
  <c r="G137" i="23"/>
  <c r="F137" i="23"/>
  <c r="G136" i="23"/>
  <c r="F136" i="23"/>
  <c r="G135" i="23"/>
  <c r="F135" i="23"/>
  <c r="G134" i="23"/>
  <c r="F134" i="23"/>
  <c r="G133" i="23"/>
  <c r="F133" i="23"/>
  <c r="G132" i="23"/>
  <c r="F132" i="23"/>
  <c r="G131" i="23"/>
  <c r="F131" i="23"/>
  <c r="G130" i="23"/>
  <c r="F130" i="23"/>
  <c r="G129" i="23"/>
  <c r="F129" i="23"/>
  <c r="G128" i="23"/>
  <c r="F128" i="23"/>
  <c r="G127" i="23"/>
  <c r="F127" i="23"/>
  <c r="G126" i="23"/>
  <c r="G121" i="23"/>
  <c r="F121" i="23"/>
  <c r="G120" i="23"/>
  <c r="F120" i="23"/>
  <c r="G119" i="23"/>
  <c r="F119" i="23"/>
  <c r="G118" i="23"/>
  <c r="F118" i="23"/>
  <c r="G117" i="23"/>
  <c r="F117" i="23"/>
  <c r="G116" i="23"/>
  <c r="F116" i="23"/>
  <c r="G115" i="23"/>
  <c r="F115" i="23"/>
  <c r="G114" i="23"/>
  <c r="F114" i="23"/>
  <c r="G113" i="23"/>
  <c r="F113" i="23"/>
  <c r="G112" i="23"/>
  <c r="F112" i="23"/>
  <c r="G111" i="23"/>
  <c r="F111" i="23"/>
  <c r="G110" i="23"/>
  <c r="F110" i="23"/>
  <c r="G109" i="23"/>
  <c r="F109" i="23"/>
  <c r="G108" i="23"/>
  <c r="F108" i="23"/>
  <c r="G107" i="23"/>
  <c r="F107" i="23"/>
  <c r="G106" i="23"/>
  <c r="F106" i="23"/>
  <c r="G105" i="23"/>
  <c r="F105" i="23"/>
  <c r="G104" i="23"/>
  <c r="F104" i="23"/>
  <c r="G103" i="23"/>
  <c r="F103" i="23"/>
  <c r="G102" i="23"/>
  <c r="G97" i="23"/>
  <c r="F97" i="23"/>
  <c r="G96" i="23"/>
  <c r="F96" i="23"/>
  <c r="G95" i="23"/>
  <c r="F95" i="23"/>
  <c r="G94" i="23"/>
  <c r="F94" i="23"/>
  <c r="G93" i="23"/>
  <c r="F93" i="23"/>
  <c r="G92" i="23"/>
  <c r="F92" i="23"/>
  <c r="G91" i="23"/>
  <c r="F91" i="23"/>
  <c r="G90" i="23"/>
  <c r="F90" i="23"/>
  <c r="G89" i="23"/>
  <c r="F89" i="23"/>
  <c r="G88" i="23"/>
  <c r="F88" i="23"/>
  <c r="G87" i="23"/>
  <c r="F87" i="23"/>
  <c r="G86" i="23"/>
  <c r="F86" i="23"/>
  <c r="G85" i="23"/>
  <c r="F85" i="23"/>
  <c r="G84" i="23"/>
  <c r="F84" i="23"/>
  <c r="G83" i="23"/>
  <c r="F83" i="23"/>
  <c r="G82" i="23"/>
  <c r="F82" i="23"/>
  <c r="G81" i="23"/>
  <c r="F81" i="23"/>
  <c r="G80" i="23"/>
  <c r="F80" i="23"/>
  <c r="G79" i="23"/>
  <c r="F79" i="23"/>
  <c r="G78" i="23"/>
  <c r="G73" i="23"/>
  <c r="F73" i="23"/>
  <c r="G72" i="23"/>
  <c r="F72" i="23"/>
  <c r="G71" i="23"/>
  <c r="F71" i="23"/>
  <c r="G70" i="23"/>
  <c r="F70" i="23"/>
  <c r="G69" i="23"/>
  <c r="F69" i="23"/>
  <c r="G68" i="23"/>
  <c r="F68" i="23"/>
  <c r="G67" i="23"/>
  <c r="F67" i="23"/>
  <c r="G66" i="23"/>
  <c r="F66" i="23"/>
  <c r="G65" i="23"/>
  <c r="F65" i="23"/>
  <c r="G64" i="23"/>
  <c r="F64" i="23"/>
  <c r="G63" i="23"/>
  <c r="F63" i="23"/>
  <c r="G62" i="23"/>
  <c r="F62" i="23"/>
  <c r="G61" i="23"/>
  <c r="F61" i="23"/>
  <c r="G60" i="23"/>
  <c r="F60" i="23"/>
  <c r="G59" i="23"/>
  <c r="F59" i="23"/>
  <c r="G58" i="23"/>
  <c r="F58" i="23"/>
  <c r="G57" i="23"/>
  <c r="F57" i="23"/>
  <c r="G56" i="23"/>
  <c r="F56" i="23"/>
  <c r="G55" i="23"/>
  <c r="F55" i="23"/>
  <c r="G54" i="23"/>
  <c r="G49" i="23"/>
  <c r="F49" i="23"/>
  <c r="G48" i="23"/>
  <c r="F48" i="23"/>
  <c r="G47" i="23"/>
  <c r="F47" i="23"/>
  <c r="G46" i="23"/>
  <c r="F46" i="23"/>
  <c r="G45" i="23"/>
  <c r="F45" i="23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G36" i="23"/>
  <c r="F36" i="23"/>
  <c r="G35" i="23"/>
  <c r="F35" i="23"/>
  <c r="G34" i="23"/>
  <c r="F34" i="23"/>
  <c r="G33" i="23"/>
  <c r="F33" i="23"/>
  <c r="G32" i="23"/>
  <c r="F32" i="23"/>
  <c r="G31" i="23"/>
  <c r="F31" i="23"/>
  <c r="G30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G11" i="23"/>
  <c r="F11" i="23"/>
  <c r="G10" i="23"/>
  <c r="F10" i="23"/>
  <c r="G9" i="23"/>
  <c r="F9" i="23"/>
  <c r="G8" i="23"/>
  <c r="F8" i="23"/>
  <c r="G7" i="23"/>
  <c r="F7" i="23"/>
  <c r="G6" i="23"/>
  <c r="O577" i="21"/>
  <c r="N577" i="21"/>
  <c r="O576" i="21"/>
  <c r="N576" i="21"/>
  <c r="O575" i="21"/>
  <c r="N575" i="21"/>
  <c r="O574" i="21"/>
  <c r="N574" i="21"/>
  <c r="O573" i="21"/>
  <c r="N573" i="21"/>
  <c r="O572" i="21"/>
  <c r="N572" i="21"/>
  <c r="O571" i="21"/>
  <c r="N571" i="21"/>
  <c r="O570" i="21"/>
  <c r="N570" i="21"/>
  <c r="O569" i="21"/>
  <c r="N569" i="21"/>
  <c r="O568" i="21"/>
  <c r="N568" i="21"/>
  <c r="O567" i="21"/>
  <c r="N567" i="21"/>
  <c r="O566" i="21"/>
  <c r="N566" i="21"/>
  <c r="O565" i="21"/>
  <c r="N565" i="21"/>
  <c r="O564" i="21"/>
  <c r="N564" i="21"/>
  <c r="O563" i="21"/>
  <c r="N563" i="21"/>
  <c r="O562" i="21"/>
  <c r="N562" i="21"/>
  <c r="O561" i="21"/>
  <c r="N561" i="21"/>
  <c r="O560" i="21"/>
  <c r="N560" i="21"/>
  <c r="O559" i="21"/>
  <c r="N559" i="21"/>
  <c r="O558" i="21"/>
  <c r="O553" i="21"/>
  <c r="N553" i="21"/>
  <c r="O552" i="21"/>
  <c r="N552" i="21"/>
  <c r="O551" i="21"/>
  <c r="N551" i="21"/>
  <c r="O550" i="21"/>
  <c r="N550" i="21"/>
  <c r="O549" i="21"/>
  <c r="N549" i="21"/>
  <c r="O548" i="21"/>
  <c r="N548" i="21"/>
  <c r="O547" i="21"/>
  <c r="N547" i="21"/>
  <c r="O546" i="21"/>
  <c r="N546" i="21"/>
  <c r="O545" i="21"/>
  <c r="N545" i="21"/>
  <c r="O544" i="21"/>
  <c r="N544" i="21"/>
  <c r="O543" i="21"/>
  <c r="N543" i="21"/>
  <c r="O542" i="21"/>
  <c r="N542" i="21"/>
  <c r="O541" i="21"/>
  <c r="N541" i="21"/>
  <c r="O540" i="21"/>
  <c r="N540" i="21"/>
  <c r="O539" i="21"/>
  <c r="N539" i="21"/>
  <c r="O538" i="21"/>
  <c r="N538" i="21"/>
  <c r="O537" i="21"/>
  <c r="N537" i="21"/>
  <c r="O536" i="21"/>
  <c r="N536" i="21"/>
  <c r="O535" i="21"/>
  <c r="P535" i="21" s="1"/>
  <c r="N535" i="21"/>
  <c r="O534" i="21"/>
  <c r="O529" i="21"/>
  <c r="N529" i="21"/>
  <c r="O528" i="21"/>
  <c r="N528" i="21"/>
  <c r="O527" i="21"/>
  <c r="N527" i="21"/>
  <c r="O526" i="21"/>
  <c r="N526" i="21"/>
  <c r="O525" i="21"/>
  <c r="N525" i="21"/>
  <c r="O524" i="21"/>
  <c r="N524" i="21"/>
  <c r="O523" i="21"/>
  <c r="N523" i="21"/>
  <c r="O522" i="21"/>
  <c r="N522" i="21"/>
  <c r="O521" i="21"/>
  <c r="N521" i="21"/>
  <c r="O520" i="21"/>
  <c r="N520" i="21"/>
  <c r="O519" i="21"/>
  <c r="N519" i="21"/>
  <c r="O518" i="21"/>
  <c r="N518" i="21"/>
  <c r="O517" i="21"/>
  <c r="N517" i="21"/>
  <c r="O516" i="21"/>
  <c r="N516" i="21"/>
  <c r="O515" i="21"/>
  <c r="N515" i="21"/>
  <c r="O514" i="21"/>
  <c r="N514" i="21"/>
  <c r="O513" i="21"/>
  <c r="N513" i="21"/>
  <c r="O512" i="21"/>
  <c r="N512" i="21"/>
  <c r="O511" i="21"/>
  <c r="N511" i="21"/>
  <c r="O510" i="21"/>
  <c r="O505" i="21"/>
  <c r="N505" i="21"/>
  <c r="O504" i="21"/>
  <c r="N504" i="21"/>
  <c r="O503" i="21"/>
  <c r="N503" i="21"/>
  <c r="O502" i="21"/>
  <c r="N502" i="21"/>
  <c r="O501" i="21"/>
  <c r="N501" i="21"/>
  <c r="O500" i="21"/>
  <c r="N500" i="21"/>
  <c r="O499" i="21"/>
  <c r="N499" i="21"/>
  <c r="O498" i="21"/>
  <c r="N498" i="21"/>
  <c r="O497" i="21"/>
  <c r="N497" i="21"/>
  <c r="O496" i="21"/>
  <c r="N496" i="21"/>
  <c r="O495" i="21"/>
  <c r="N495" i="21"/>
  <c r="O494" i="21"/>
  <c r="N494" i="21"/>
  <c r="O493" i="21"/>
  <c r="N493" i="21"/>
  <c r="O492" i="21"/>
  <c r="N492" i="21"/>
  <c r="O491" i="21"/>
  <c r="N491" i="21"/>
  <c r="O490" i="21"/>
  <c r="N490" i="21"/>
  <c r="O489" i="21"/>
  <c r="N489" i="21"/>
  <c r="O488" i="21"/>
  <c r="N488" i="21"/>
  <c r="O487" i="21"/>
  <c r="N487" i="21"/>
  <c r="O486" i="21"/>
  <c r="O481" i="21"/>
  <c r="N481" i="21"/>
  <c r="O480" i="21"/>
  <c r="N480" i="21"/>
  <c r="O479" i="21"/>
  <c r="N479" i="21"/>
  <c r="O478" i="21"/>
  <c r="N478" i="21"/>
  <c r="O477" i="21"/>
  <c r="N477" i="21"/>
  <c r="O476" i="21"/>
  <c r="N476" i="21"/>
  <c r="O475" i="21"/>
  <c r="N475" i="21"/>
  <c r="O474" i="21"/>
  <c r="N474" i="21"/>
  <c r="O473" i="21"/>
  <c r="N473" i="21"/>
  <c r="O472" i="21"/>
  <c r="N472" i="21"/>
  <c r="O471" i="21"/>
  <c r="N471" i="21"/>
  <c r="O470" i="21"/>
  <c r="N470" i="21"/>
  <c r="O469" i="21"/>
  <c r="N469" i="21"/>
  <c r="O468" i="21"/>
  <c r="N468" i="21"/>
  <c r="O467" i="21"/>
  <c r="N467" i="21"/>
  <c r="O466" i="21"/>
  <c r="N466" i="21"/>
  <c r="O465" i="21"/>
  <c r="N465" i="21"/>
  <c r="O464" i="21"/>
  <c r="N464" i="21"/>
  <c r="O463" i="21"/>
  <c r="N463" i="21"/>
  <c r="O462" i="21"/>
  <c r="O457" i="21"/>
  <c r="N457" i="21"/>
  <c r="O456" i="21"/>
  <c r="N456" i="21"/>
  <c r="O455" i="21"/>
  <c r="N455" i="21"/>
  <c r="O454" i="21"/>
  <c r="N454" i="21"/>
  <c r="O453" i="21"/>
  <c r="N453" i="21"/>
  <c r="O452" i="21"/>
  <c r="N452" i="21"/>
  <c r="O451" i="21"/>
  <c r="N451" i="21"/>
  <c r="O450" i="21"/>
  <c r="N450" i="21"/>
  <c r="O449" i="21"/>
  <c r="N449" i="21"/>
  <c r="O448" i="21"/>
  <c r="N448" i="21"/>
  <c r="O447" i="21"/>
  <c r="N447" i="21"/>
  <c r="O446" i="21"/>
  <c r="N446" i="21"/>
  <c r="O445" i="21"/>
  <c r="N445" i="21"/>
  <c r="O444" i="21"/>
  <c r="N444" i="21"/>
  <c r="O443" i="21"/>
  <c r="N443" i="21"/>
  <c r="O442" i="21"/>
  <c r="N442" i="21"/>
  <c r="O441" i="21"/>
  <c r="N441" i="21"/>
  <c r="O440" i="21"/>
  <c r="N440" i="21"/>
  <c r="O439" i="21"/>
  <c r="P439" i="21" s="1"/>
  <c r="N439" i="21"/>
  <c r="O438" i="21"/>
  <c r="O433" i="21"/>
  <c r="N433" i="21"/>
  <c r="O432" i="21"/>
  <c r="N432" i="21"/>
  <c r="O431" i="21"/>
  <c r="N431" i="21"/>
  <c r="O430" i="21"/>
  <c r="N430" i="21"/>
  <c r="O429" i="21"/>
  <c r="N429" i="21"/>
  <c r="O428" i="21"/>
  <c r="N428" i="21"/>
  <c r="O427" i="21"/>
  <c r="N427" i="21"/>
  <c r="O426" i="21"/>
  <c r="N426" i="21"/>
  <c r="O425" i="21"/>
  <c r="N425" i="21"/>
  <c r="O424" i="21"/>
  <c r="N424" i="21"/>
  <c r="O423" i="21"/>
  <c r="N423" i="21"/>
  <c r="O422" i="21"/>
  <c r="N422" i="21"/>
  <c r="O421" i="21"/>
  <c r="N421" i="21"/>
  <c r="O420" i="21"/>
  <c r="N420" i="21"/>
  <c r="O419" i="21"/>
  <c r="N419" i="21"/>
  <c r="O418" i="21"/>
  <c r="N418" i="21"/>
  <c r="O417" i="21"/>
  <c r="N417" i="21"/>
  <c r="O416" i="21"/>
  <c r="N416" i="21"/>
  <c r="O415" i="21"/>
  <c r="N415" i="21"/>
  <c r="O414" i="21"/>
  <c r="O409" i="21"/>
  <c r="N409" i="21"/>
  <c r="O408" i="21"/>
  <c r="N408" i="21"/>
  <c r="O407" i="21"/>
  <c r="N407" i="21"/>
  <c r="O406" i="21"/>
  <c r="N406" i="21"/>
  <c r="O405" i="21"/>
  <c r="N405" i="21"/>
  <c r="O404" i="21"/>
  <c r="N404" i="21"/>
  <c r="O403" i="21"/>
  <c r="N403" i="21"/>
  <c r="O402" i="21"/>
  <c r="N402" i="21"/>
  <c r="O401" i="21"/>
  <c r="N401" i="21"/>
  <c r="O400" i="21"/>
  <c r="N400" i="21"/>
  <c r="O399" i="21"/>
  <c r="N399" i="21"/>
  <c r="O398" i="21"/>
  <c r="N398" i="21"/>
  <c r="O397" i="21"/>
  <c r="N397" i="21"/>
  <c r="O396" i="21"/>
  <c r="N396" i="21"/>
  <c r="O395" i="21"/>
  <c r="N395" i="21"/>
  <c r="O394" i="21"/>
  <c r="N394" i="21"/>
  <c r="O393" i="21"/>
  <c r="N393" i="21"/>
  <c r="O392" i="21"/>
  <c r="N392" i="21"/>
  <c r="O391" i="21"/>
  <c r="N391" i="21"/>
  <c r="O390" i="21"/>
  <c r="O385" i="21"/>
  <c r="N385" i="21"/>
  <c r="O384" i="21"/>
  <c r="N384" i="21"/>
  <c r="O383" i="21"/>
  <c r="N383" i="21"/>
  <c r="O382" i="21"/>
  <c r="N382" i="21"/>
  <c r="O381" i="21"/>
  <c r="N381" i="21"/>
  <c r="O380" i="21"/>
  <c r="N380" i="21"/>
  <c r="O379" i="21"/>
  <c r="N379" i="21"/>
  <c r="O378" i="21"/>
  <c r="N378" i="21"/>
  <c r="O377" i="21"/>
  <c r="N377" i="21"/>
  <c r="O376" i="21"/>
  <c r="N376" i="21"/>
  <c r="O375" i="21"/>
  <c r="N375" i="21"/>
  <c r="O374" i="21"/>
  <c r="N374" i="21"/>
  <c r="O373" i="21"/>
  <c r="N373" i="21"/>
  <c r="O372" i="21"/>
  <c r="N372" i="21"/>
  <c r="O371" i="21"/>
  <c r="N371" i="21"/>
  <c r="O370" i="21"/>
  <c r="N370" i="21"/>
  <c r="O369" i="21"/>
  <c r="N369" i="21"/>
  <c r="O368" i="21"/>
  <c r="N368" i="21"/>
  <c r="O367" i="21"/>
  <c r="N367" i="21"/>
  <c r="O366" i="21"/>
  <c r="O361" i="21"/>
  <c r="N361" i="21"/>
  <c r="O360" i="21"/>
  <c r="N360" i="21"/>
  <c r="O359" i="21"/>
  <c r="N359" i="21"/>
  <c r="O358" i="21"/>
  <c r="N358" i="21"/>
  <c r="O357" i="21"/>
  <c r="N357" i="21"/>
  <c r="O356" i="21"/>
  <c r="N356" i="21"/>
  <c r="O355" i="21"/>
  <c r="N355" i="21"/>
  <c r="O354" i="21"/>
  <c r="N354" i="21"/>
  <c r="O353" i="21"/>
  <c r="N353" i="21"/>
  <c r="O352" i="21"/>
  <c r="N352" i="21"/>
  <c r="O351" i="21"/>
  <c r="N351" i="21"/>
  <c r="O350" i="21"/>
  <c r="N350" i="21"/>
  <c r="O349" i="21"/>
  <c r="N349" i="21"/>
  <c r="O348" i="21"/>
  <c r="N348" i="21"/>
  <c r="O347" i="21"/>
  <c r="N347" i="21"/>
  <c r="O346" i="21"/>
  <c r="N346" i="21"/>
  <c r="O345" i="21"/>
  <c r="N345" i="21"/>
  <c r="O344" i="21"/>
  <c r="N344" i="21"/>
  <c r="O343" i="21"/>
  <c r="P343" i="21" s="1"/>
  <c r="N343" i="21"/>
  <c r="O342" i="21"/>
  <c r="N337" i="21"/>
  <c r="N336" i="21"/>
  <c r="N335" i="21"/>
  <c r="N334" i="21"/>
  <c r="N333" i="21"/>
  <c r="N332" i="21"/>
  <c r="N331" i="21"/>
  <c r="N330" i="21"/>
  <c r="N329" i="21"/>
  <c r="N328" i="21"/>
  <c r="N327" i="21"/>
  <c r="N326" i="21"/>
  <c r="N325" i="21"/>
  <c r="N324" i="21"/>
  <c r="N323" i="21"/>
  <c r="N322" i="21"/>
  <c r="N321" i="21"/>
  <c r="N320" i="21"/>
  <c r="O319" i="21"/>
  <c r="P319" i="21" s="1"/>
  <c r="N319" i="21"/>
  <c r="O318" i="21"/>
  <c r="O313" i="21"/>
  <c r="N313" i="21"/>
  <c r="O312" i="21"/>
  <c r="N312" i="21"/>
  <c r="O311" i="21"/>
  <c r="N311" i="21"/>
  <c r="O310" i="21"/>
  <c r="N310" i="21"/>
  <c r="O309" i="21"/>
  <c r="N309" i="21"/>
  <c r="O308" i="21"/>
  <c r="N308" i="21"/>
  <c r="O307" i="21"/>
  <c r="N307" i="21"/>
  <c r="O306" i="21"/>
  <c r="N306" i="21"/>
  <c r="O305" i="21"/>
  <c r="N305" i="21"/>
  <c r="O304" i="21"/>
  <c r="N304" i="21"/>
  <c r="O303" i="21"/>
  <c r="N303" i="21"/>
  <c r="O302" i="21"/>
  <c r="N302" i="21"/>
  <c r="O301" i="21"/>
  <c r="N301" i="21"/>
  <c r="O300" i="21"/>
  <c r="N300" i="21"/>
  <c r="O299" i="21"/>
  <c r="N299" i="21"/>
  <c r="O298" i="21"/>
  <c r="N298" i="21"/>
  <c r="O297" i="21"/>
  <c r="N297" i="21"/>
  <c r="O296" i="21"/>
  <c r="N296" i="21"/>
  <c r="O295" i="21"/>
  <c r="N295" i="21"/>
  <c r="O294" i="21"/>
  <c r="O289" i="21"/>
  <c r="N289" i="21"/>
  <c r="O288" i="21"/>
  <c r="N288" i="21"/>
  <c r="O287" i="21"/>
  <c r="N287" i="21"/>
  <c r="O286" i="21"/>
  <c r="N286" i="21"/>
  <c r="O285" i="21"/>
  <c r="N285" i="21"/>
  <c r="O284" i="21"/>
  <c r="N284" i="21"/>
  <c r="O283" i="21"/>
  <c r="N283" i="21"/>
  <c r="O282" i="21"/>
  <c r="N282" i="21"/>
  <c r="O281" i="21"/>
  <c r="N281" i="21"/>
  <c r="O280" i="21"/>
  <c r="N280" i="21"/>
  <c r="O279" i="21"/>
  <c r="N279" i="21"/>
  <c r="O278" i="21"/>
  <c r="N278" i="21"/>
  <c r="O277" i="21"/>
  <c r="N277" i="21"/>
  <c r="O276" i="21"/>
  <c r="N276" i="21"/>
  <c r="O275" i="21"/>
  <c r="N275" i="21"/>
  <c r="O274" i="21"/>
  <c r="N274" i="21"/>
  <c r="O273" i="21"/>
  <c r="N273" i="21"/>
  <c r="O272" i="21"/>
  <c r="N272" i="21"/>
  <c r="O271" i="21"/>
  <c r="N271" i="21"/>
  <c r="O270" i="21"/>
  <c r="O265" i="21"/>
  <c r="N265" i="21"/>
  <c r="O264" i="21"/>
  <c r="N264" i="21"/>
  <c r="O263" i="21"/>
  <c r="N263" i="21"/>
  <c r="O262" i="21"/>
  <c r="N262" i="21"/>
  <c r="O261" i="21"/>
  <c r="N261" i="21"/>
  <c r="O260" i="21"/>
  <c r="N260" i="21"/>
  <c r="O259" i="21"/>
  <c r="N259" i="21"/>
  <c r="O258" i="21"/>
  <c r="N258" i="21"/>
  <c r="O257" i="21"/>
  <c r="N257" i="21"/>
  <c r="O256" i="21"/>
  <c r="N256" i="21"/>
  <c r="O255" i="21"/>
  <c r="N255" i="21"/>
  <c r="O254" i="21"/>
  <c r="N254" i="21"/>
  <c r="O253" i="21"/>
  <c r="N253" i="21"/>
  <c r="O252" i="21"/>
  <c r="N252" i="21"/>
  <c r="O251" i="21"/>
  <c r="N251" i="21"/>
  <c r="O250" i="21"/>
  <c r="N250" i="21"/>
  <c r="O249" i="21"/>
  <c r="N249" i="21"/>
  <c r="O248" i="21"/>
  <c r="N248" i="21"/>
  <c r="O247" i="21"/>
  <c r="N247" i="21"/>
  <c r="O246" i="21"/>
  <c r="O241" i="21"/>
  <c r="N241" i="21"/>
  <c r="O240" i="21"/>
  <c r="N240" i="21"/>
  <c r="O239" i="21"/>
  <c r="N239" i="21"/>
  <c r="O238" i="21"/>
  <c r="N238" i="21"/>
  <c r="O237" i="21"/>
  <c r="N237" i="21"/>
  <c r="O236" i="21"/>
  <c r="N236" i="21"/>
  <c r="O235" i="21"/>
  <c r="N235" i="21"/>
  <c r="O234" i="21"/>
  <c r="N234" i="21"/>
  <c r="O233" i="21"/>
  <c r="N233" i="21"/>
  <c r="O232" i="21"/>
  <c r="N232" i="21"/>
  <c r="O231" i="21"/>
  <c r="N231" i="21"/>
  <c r="O230" i="21"/>
  <c r="N230" i="21"/>
  <c r="O229" i="21"/>
  <c r="N229" i="21"/>
  <c r="O228" i="21"/>
  <c r="N228" i="21"/>
  <c r="O227" i="21"/>
  <c r="N227" i="21"/>
  <c r="O226" i="21"/>
  <c r="N226" i="21"/>
  <c r="O225" i="21"/>
  <c r="N225" i="21"/>
  <c r="O224" i="21"/>
  <c r="N224" i="21"/>
  <c r="O223" i="21"/>
  <c r="N223" i="21"/>
  <c r="O222" i="21"/>
  <c r="O217" i="21"/>
  <c r="N217" i="21"/>
  <c r="O216" i="21"/>
  <c r="N216" i="21"/>
  <c r="O215" i="21"/>
  <c r="N215" i="21"/>
  <c r="O214" i="21"/>
  <c r="N214" i="21"/>
  <c r="O213" i="21"/>
  <c r="N213" i="21"/>
  <c r="O212" i="21"/>
  <c r="N212" i="21"/>
  <c r="O211" i="21"/>
  <c r="N211" i="21"/>
  <c r="O210" i="21"/>
  <c r="N210" i="21"/>
  <c r="O209" i="21"/>
  <c r="N209" i="21"/>
  <c r="O208" i="21"/>
  <c r="N208" i="21"/>
  <c r="O207" i="21"/>
  <c r="N207" i="21"/>
  <c r="O206" i="21"/>
  <c r="N206" i="21"/>
  <c r="O205" i="21"/>
  <c r="N205" i="21"/>
  <c r="O204" i="21"/>
  <c r="N204" i="21"/>
  <c r="O203" i="21"/>
  <c r="N203" i="21"/>
  <c r="O202" i="21"/>
  <c r="N202" i="21"/>
  <c r="O201" i="21"/>
  <c r="N201" i="21"/>
  <c r="O200" i="21"/>
  <c r="N200" i="21"/>
  <c r="O199" i="21"/>
  <c r="P199" i="21" s="1"/>
  <c r="N199" i="21"/>
  <c r="O198" i="21"/>
  <c r="O193" i="21"/>
  <c r="N193" i="21"/>
  <c r="O192" i="21"/>
  <c r="N192" i="21"/>
  <c r="O191" i="21"/>
  <c r="N191" i="21"/>
  <c r="O190" i="21"/>
  <c r="N190" i="21"/>
  <c r="O189" i="21"/>
  <c r="N189" i="21"/>
  <c r="O188" i="21"/>
  <c r="N188" i="21"/>
  <c r="O187" i="21"/>
  <c r="N187" i="21"/>
  <c r="O186" i="21"/>
  <c r="N186" i="21"/>
  <c r="O185" i="21"/>
  <c r="N185" i="21"/>
  <c r="O184" i="21"/>
  <c r="N184" i="21"/>
  <c r="O183" i="21"/>
  <c r="N183" i="21"/>
  <c r="O182" i="21"/>
  <c r="N182" i="21"/>
  <c r="O181" i="21"/>
  <c r="N181" i="21"/>
  <c r="O180" i="21"/>
  <c r="N180" i="21"/>
  <c r="O179" i="21"/>
  <c r="N179" i="21"/>
  <c r="O178" i="21"/>
  <c r="N178" i="21"/>
  <c r="O177" i="21"/>
  <c r="N177" i="21"/>
  <c r="O176" i="21"/>
  <c r="N176" i="21"/>
  <c r="O175" i="21"/>
  <c r="N175" i="21"/>
  <c r="O174" i="21"/>
  <c r="O169" i="21"/>
  <c r="N169" i="21"/>
  <c r="O168" i="21"/>
  <c r="N168" i="21"/>
  <c r="O167" i="21"/>
  <c r="N167" i="21"/>
  <c r="O166" i="21"/>
  <c r="N166" i="21"/>
  <c r="O165" i="21"/>
  <c r="N165" i="21"/>
  <c r="O164" i="21"/>
  <c r="N164" i="21"/>
  <c r="O163" i="21"/>
  <c r="N163" i="21"/>
  <c r="O162" i="21"/>
  <c r="N162" i="21"/>
  <c r="O161" i="21"/>
  <c r="N161" i="21"/>
  <c r="O160" i="21"/>
  <c r="N160" i="21"/>
  <c r="O159" i="21"/>
  <c r="N159" i="21"/>
  <c r="O158" i="21"/>
  <c r="N158" i="21"/>
  <c r="O157" i="21"/>
  <c r="N157" i="21"/>
  <c r="O156" i="21"/>
  <c r="N156" i="21"/>
  <c r="O155" i="21"/>
  <c r="N155" i="21"/>
  <c r="O154" i="21"/>
  <c r="N154" i="21"/>
  <c r="O153" i="21"/>
  <c r="N153" i="21"/>
  <c r="O152" i="21"/>
  <c r="N152" i="21"/>
  <c r="O151" i="21"/>
  <c r="N151" i="21"/>
  <c r="O150" i="21"/>
  <c r="O145" i="21"/>
  <c r="N145" i="21"/>
  <c r="O144" i="21"/>
  <c r="N144" i="21"/>
  <c r="O143" i="21"/>
  <c r="N143" i="21"/>
  <c r="O142" i="21"/>
  <c r="N142" i="21"/>
  <c r="O141" i="21"/>
  <c r="N141" i="21"/>
  <c r="O140" i="21"/>
  <c r="N140" i="21"/>
  <c r="O139" i="21"/>
  <c r="N139" i="21"/>
  <c r="O138" i="21"/>
  <c r="N138" i="21"/>
  <c r="O137" i="21"/>
  <c r="N137" i="21"/>
  <c r="O136" i="21"/>
  <c r="N136" i="21"/>
  <c r="O135" i="21"/>
  <c r="N135" i="21"/>
  <c r="O134" i="21"/>
  <c r="N134" i="21"/>
  <c r="O133" i="21"/>
  <c r="N133" i="21"/>
  <c r="O132" i="21"/>
  <c r="N132" i="21"/>
  <c r="O131" i="21"/>
  <c r="N131" i="21"/>
  <c r="O130" i="21"/>
  <c r="N130" i="21"/>
  <c r="O129" i="21"/>
  <c r="N129" i="21"/>
  <c r="O128" i="21"/>
  <c r="N128" i="21"/>
  <c r="O127" i="21"/>
  <c r="N127" i="21"/>
  <c r="O126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O109" i="21"/>
  <c r="N109" i="21"/>
  <c r="O108" i="21"/>
  <c r="N108" i="21"/>
  <c r="O107" i="21"/>
  <c r="N107" i="21"/>
  <c r="O106" i="21"/>
  <c r="N106" i="21"/>
  <c r="O105" i="21"/>
  <c r="N105" i="21"/>
  <c r="O104" i="21"/>
  <c r="N104" i="21"/>
  <c r="O103" i="21"/>
  <c r="P103" i="21" s="1"/>
  <c r="N103" i="21"/>
  <c r="O102" i="21"/>
  <c r="O97" i="21"/>
  <c r="N97" i="21"/>
  <c r="O96" i="21"/>
  <c r="N96" i="21"/>
  <c r="O95" i="21"/>
  <c r="N95" i="21"/>
  <c r="O94" i="21"/>
  <c r="N94" i="21"/>
  <c r="O93" i="21"/>
  <c r="N93" i="21"/>
  <c r="O92" i="21"/>
  <c r="N92" i="21"/>
  <c r="O91" i="21"/>
  <c r="N91" i="21"/>
  <c r="O90" i="21"/>
  <c r="N90" i="21"/>
  <c r="O89" i="21"/>
  <c r="N89" i="21"/>
  <c r="O88" i="21"/>
  <c r="N88" i="21"/>
  <c r="O87" i="21"/>
  <c r="N87" i="21"/>
  <c r="O86" i="21"/>
  <c r="N86" i="21"/>
  <c r="O85" i="21"/>
  <c r="N85" i="21"/>
  <c r="O84" i="21"/>
  <c r="N84" i="21"/>
  <c r="O83" i="21"/>
  <c r="N83" i="21"/>
  <c r="O82" i="21"/>
  <c r="N82" i="21"/>
  <c r="O81" i="21"/>
  <c r="N81" i="21"/>
  <c r="O80" i="21"/>
  <c r="N80" i="21"/>
  <c r="O79" i="21"/>
  <c r="N79" i="21"/>
  <c r="O78" i="21"/>
  <c r="O73" i="21"/>
  <c r="N73" i="21"/>
  <c r="O72" i="21"/>
  <c r="N72" i="21"/>
  <c r="O71" i="21"/>
  <c r="N71" i="21"/>
  <c r="O70" i="21"/>
  <c r="N70" i="21"/>
  <c r="O69" i="21"/>
  <c r="N69" i="21"/>
  <c r="O68" i="21"/>
  <c r="N68" i="21"/>
  <c r="O67" i="21"/>
  <c r="N67" i="21"/>
  <c r="O66" i="21"/>
  <c r="N66" i="21"/>
  <c r="O65" i="21"/>
  <c r="N65" i="21"/>
  <c r="O64" i="21"/>
  <c r="N64" i="21"/>
  <c r="O63" i="21"/>
  <c r="N63" i="21"/>
  <c r="O62" i="21"/>
  <c r="N62" i="21"/>
  <c r="O61" i="21"/>
  <c r="N61" i="21"/>
  <c r="O60" i="21"/>
  <c r="N60" i="21"/>
  <c r="O59" i="21"/>
  <c r="N59" i="21"/>
  <c r="O58" i="21"/>
  <c r="N58" i="21"/>
  <c r="O57" i="21"/>
  <c r="N57" i="21"/>
  <c r="O56" i="21"/>
  <c r="N56" i="21"/>
  <c r="O55" i="21"/>
  <c r="N55" i="21"/>
  <c r="O54" i="21"/>
  <c r="O49" i="21"/>
  <c r="N49" i="21"/>
  <c r="O48" i="21"/>
  <c r="N48" i="21"/>
  <c r="O47" i="21"/>
  <c r="N47" i="21"/>
  <c r="O46" i="21"/>
  <c r="N46" i="21"/>
  <c r="O45" i="21"/>
  <c r="N45" i="21"/>
  <c r="O44" i="21"/>
  <c r="N44" i="21"/>
  <c r="O43" i="21"/>
  <c r="N43" i="21"/>
  <c r="O42" i="21"/>
  <c r="N42" i="21"/>
  <c r="O41" i="21"/>
  <c r="N41" i="21"/>
  <c r="O40" i="21"/>
  <c r="N40" i="21"/>
  <c r="O39" i="21"/>
  <c r="N39" i="21"/>
  <c r="O38" i="21"/>
  <c r="N38" i="21"/>
  <c r="O37" i="21"/>
  <c r="N37" i="21"/>
  <c r="O36" i="21"/>
  <c r="N36" i="21"/>
  <c r="O35" i="21"/>
  <c r="N35" i="21"/>
  <c r="O34" i="21"/>
  <c r="N34" i="21"/>
  <c r="O33" i="21"/>
  <c r="N33" i="21"/>
  <c r="O32" i="21"/>
  <c r="N32" i="21"/>
  <c r="O31" i="21"/>
  <c r="N31" i="21"/>
  <c r="O30" i="21"/>
  <c r="O25" i="21"/>
  <c r="N25" i="21"/>
  <c r="O24" i="21"/>
  <c r="N24" i="21"/>
  <c r="O23" i="21"/>
  <c r="N23" i="21"/>
  <c r="O22" i="21"/>
  <c r="N22" i="21"/>
  <c r="O21" i="21"/>
  <c r="N21" i="21"/>
  <c r="O20" i="21"/>
  <c r="N20" i="21"/>
  <c r="O19" i="21"/>
  <c r="N19" i="21"/>
  <c r="O18" i="21"/>
  <c r="N18" i="21"/>
  <c r="O17" i="21"/>
  <c r="N17" i="21"/>
  <c r="O16" i="21"/>
  <c r="N16" i="21"/>
  <c r="O15" i="21"/>
  <c r="N15" i="21"/>
  <c r="O14" i="21"/>
  <c r="N14" i="21"/>
  <c r="O13" i="21"/>
  <c r="N13" i="21"/>
  <c r="O12" i="21"/>
  <c r="N12" i="21"/>
  <c r="O11" i="21"/>
  <c r="N11" i="21"/>
  <c r="O10" i="21"/>
  <c r="N10" i="21"/>
  <c r="O9" i="21"/>
  <c r="N9" i="21"/>
  <c r="O8" i="21"/>
  <c r="N8" i="21"/>
  <c r="O7" i="21"/>
  <c r="N7" i="21"/>
  <c r="O6" i="21"/>
  <c r="F577" i="21"/>
  <c r="F576" i="21"/>
  <c r="F575" i="21"/>
  <c r="F574" i="21"/>
  <c r="F573" i="21"/>
  <c r="F572" i="21"/>
  <c r="F571" i="21"/>
  <c r="F570" i="21"/>
  <c r="F569" i="21"/>
  <c r="F568" i="21"/>
  <c r="F567" i="21"/>
  <c r="F566" i="21"/>
  <c r="F565" i="21"/>
  <c r="F564" i="21"/>
  <c r="F563" i="21"/>
  <c r="F562" i="21"/>
  <c r="F561" i="21"/>
  <c r="F560" i="21"/>
  <c r="F559" i="21"/>
  <c r="F553" i="21"/>
  <c r="F552" i="21"/>
  <c r="F551" i="21"/>
  <c r="F550" i="21"/>
  <c r="F549" i="21"/>
  <c r="F548" i="21"/>
  <c r="F547" i="21"/>
  <c r="F546" i="21"/>
  <c r="F545" i="21"/>
  <c r="F544" i="21"/>
  <c r="F543" i="21"/>
  <c r="F542" i="21"/>
  <c r="F541" i="21"/>
  <c r="F540" i="21"/>
  <c r="F539" i="21"/>
  <c r="F538" i="21"/>
  <c r="F537" i="21"/>
  <c r="F536" i="21"/>
  <c r="F535" i="21"/>
  <c r="F529" i="21"/>
  <c r="F528" i="21"/>
  <c r="F527" i="21"/>
  <c r="F526" i="21"/>
  <c r="F525" i="21"/>
  <c r="F524" i="21"/>
  <c r="F523" i="21"/>
  <c r="F522" i="21"/>
  <c r="F521" i="21"/>
  <c r="F520" i="21"/>
  <c r="F519" i="21"/>
  <c r="F518" i="21"/>
  <c r="F517" i="21"/>
  <c r="F516" i="21"/>
  <c r="F515" i="21"/>
  <c r="F514" i="21"/>
  <c r="F513" i="21"/>
  <c r="F512" i="21"/>
  <c r="F511" i="21"/>
  <c r="F505" i="21"/>
  <c r="F504" i="21"/>
  <c r="F503" i="21"/>
  <c r="F502" i="21"/>
  <c r="F501" i="21"/>
  <c r="F500" i="21"/>
  <c r="F499" i="21"/>
  <c r="F498" i="21"/>
  <c r="F497" i="21"/>
  <c r="F496" i="21"/>
  <c r="F495" i="21"/>
  <c r="F494" i="21"/>
  <c r="F493" i="21"/>
  <c r="F492" i="21"/>
  <c r="F491" i="21"/>
  <c r="F490" i="21"/>
  <c r="F489" i="21"/>
  <c r="F488" i="21"/>
  <c r="F487" i="21"/>
  <c r="F481" i="21"/>
  <c r="F480" i="21"/>
  <c r="F479" i="21"/>
  <c r="F478" i="21"/>
  <c r="F477" i="21"/>
  <c r="F476" i="21"/>
  <c r="F475" i="21"/>
  <c r="F474" i="21"/>
  <c r="F473" i="21"/>
  <c r="F472" i="21"/>
  <c r="F471" i="21"/>
  <c r="F470" i="21"/>
  <c r="F469" i="21"/>
  <c r="F468" i="21"/>
  <c r="F467" i="21"/>
  <c r="F466" i="21"/>
  <c r="F465" i="21"/>
  <c r="F464" i="21"/>
  <c r="F463" i="21"/>
  <c r="F457" i="21"/>
  <c r="F456" i="21"/>
  <c r="F455" i="21"/>
  <c r="F454" i="21"/>
  <c r="F453" i="21"/>
  <c r="F452" i="21"/>
  <c r="F451" i="21"/>
  <c r="F450" i="21"/>
  <c r="F449" i="21"/>
  <c r="F448" i="21"/>
  <c r="F447" i="21"/>
  <c r="F446" i="21"/>
  <c r="F445" i="21"/>
  <c r="F444" i="21"/>
  <c r="F443" i="21"/>
  <c r="F442" i="21"/>
  <c r="F441" i="21"/>
  <c r="F440" i="21"/>
  <c r="F439" i="21"/>
  <c r="F433" i="21"/>
  <c r="F432" i="21"/>
  <c r="F431" i="21"/>
  <c r="F430" i="21"/>
  <c r="F429" i="21"/>
  <c r="F428" i="21"/>
  <c r="F427" i="21"/>
  <c r="F426" i="21"/>
  <c r="F425" i="21"/>
  <c r="F424" i="21"/>
  <c r="F423" i="21"/>
  <c r="F422" i="21"/>
  <c r="F421" i="21"/>
  <c r="F420" i="21"/>
  <c r="F419" i="21"/>
  <c r="F418" i="21"/>
  <c r="F417" i="21"/>
  <c r="F416" i="21"/>
  <c r="F415" i="21"/>
  <c r="F409" i="21"/>
  <c r="F408" i="21"/>
  <c r="F407" i="21"/>
  <c r="F406" i="21"/>
  <c r="F405" i="21"/>
  <c r="F404" i="21"/>
  <c r="F403" i="21"/>
  <c r="F402" i="21"/>
  <c r="F401" i="21"/>
  <c r="F400" i="21"/>
  <c r="F399" i="21"/>
  <c r="F398" i="21"/>
  <c r="F397" i="21"/>
  <c r="F396" i="21"/>
  <c r="F395" i="21"/>
  <c r="F394" i="21"/>
  <c r="F393" i="21"/>
  <c r="F392" i="21"/>
  <c r="F391" i="21"/>
  <c r="F385" i="21"/>
  <c r="F384" i="21"/>
  <c r="F383" i="21"/>
  <c r="F382" i="21"/>
  <c r="F381" i="21"/>
  <c r="F380" i="21"/>
  <c r="F379" i="21"/>
  <c r="F378" i="21"/>
  <c r="F377" i="21"/>
  <c r="F376" i="21"/>
  <c r="F375" i="21"/>
  <c r="F374" i="21"/>
  <c r="F373" i="21"/>
  <c r="F372" i="21"/>
  <c r="F371" i="21"/>
  <c r="F370" i="21"/>
  <c r="F369" i="21"/>
  <c r="F368" i="21"/>
  <c r="F367" i="21"/>
  <c r="F361" i="21"/>
  <c r="F360" i="21"/>
  <c r="F359" i="21"/>
  <c r="F358" i="21"/>
  <c r="F357" i="21"/>
  <c r="F356" i="21"/>
  <c r="F355" i="21"/>
  <c r="F354" i="21"/>
  <c r="F353" i="21"/>
  <c r="F352" i="21"/>
  <c r="F351" i="21"/>
  <c r="F350" i="21"/>
  <c r="F349" i="21"/>
  <c r="F348" i="21"/>
  <c r="F347" i="21"/>
  <c r="F346" i="21"/>
  <c r="F345" i="21"/>
  <c r="F344" i="21"/>
  <c r="F343" i="21"/>
  <c r="F337" i="21"/>
  <c r="F336" i="21"/>
  <c r="F335" i="21"/>
  <c r="F334" i="21"/>
  <c r="F333" i="21"/>
  <c r="F332" i="21"/>
  <c r="F331" i="21"/>
  <c r="F330" i="21"/>
  <c r="F329" i="21"/>
  <c r="F328" i="21"/>
  <c r="F327" i="21"/>
  <c r="F326" i="21"/>
  <c r="F325" i="21"/>
  <c r="F324" i="21"/>
  <c r="F323" i="21"/>
  <c r="F322" i="21"/>
  <c r="F321" i="21"/>
  <c r="F320" i="21"/>
  <c r="F319" i="21"/>
  <c r="F313" i="21"/>
  <c r="F312" i="21"/>
  <c r="F311" i="21"/>
  <c r="F310" i="21"/>
  <c r="F309" i="21"/>
  <c r="F308" i="21"/>
  <c r="F307" i="21"/>
  <c r="F306" i="21"/>
  <c r="F305" i="21"/>
  <c r="F304" i="21"/>
  <c r="F303" i="21"/>
  <c r="F302" i="21"/>
  <c r="F301" i="21"/>
  <c r="F300" i="21"/>
  <c r="F299" i="21"/>
  <c r="F298" i="21"/>
  <c r="F297" i="21"/>
  <c r="F296" i="21"/>
  <c r="F295" i="21"/>
  <c r="F289" i="21"/>
  <c r="F288" i="21"/>
  <c r="F287" i="21"/>
  <c r="F286" i="21"/>
  <c r="F285" i="21"/>
  <c r="F284" i="21"/>
  <c r="F283" i="21"/>
  <c r="F282" i="21"/>
  <c r="F281" i="21"/>
  <c r="F280" i="21"/>
  <c r="F279" i="21"/>
  <c r="F278" i="21"/>
  <c r="F277" i="21"/>
  <c r="F276" i="21"/>
  <c r="F275" i="21"/>
  <c r="F274" i="21"/>
  <c r="F273" i="21"/>
  <c r="F272" i="21"/>
  <c r="F271" i="21"/>
  <c r="F265" i="21"/>
  <c r="F264" i="21"/>
  <c r="F263" i="21"/>
  <c r="F262" i="21"/>
  <c r="F261" i="21"/>
  <c r="F260" i="21"/>
  <c r="F259" i="21"/>
  <c r="F258" i="21"/>
  <c r="F257" i="21"/>
  <c r="F256" i="21"/>
  <c r="F255" i="21"/>
  <c r="F254" i="21"/>
  <c r="F253" i="21"/>
  <c r="F252" i="21"/>
  <c r="F251" i="21"/>
  <c r="F250" i="21"/>
  <c r="F249" i="21"/>
  <c r="F248" i="21"/>
  <c r="F247" i="21"/>
  <c r="F241" i="21"/>
  <c r="F240" i="21"/>
  <c r="F239" i="21"/>
  <c r="F238" i="21"/>
  <c r="F237" i="21"/>
  <c r="F236" i="21"/>
  <c r="F235" i="21"/>
  <c r="F234" i="21"/>
  <c r="F233" i="21"/>
  <c r="F232" i="21"/>
  <c r="F231" i="21"/>
  <c r="F230" i="21"/>
  <c r="F229" i="21"/>
  <c r="F228" i="21"/>
  <c r="F227" i="21"/>
  <c r="F226" i="21"/>
  <c r="F225" i="21"/>
  <c r="F224" i="21"/>
  <c r="F223" i="21"/>
  <c r="F217" i="21"/>
  <c r="F216" i="21"/>
  <c r="F215" i="21"/>
  <c r="F214" i="21"/>
  <c r="F213" i="21"/>
  <c r="F212" i="21"/>
  <c r="F211" i="21"/>
  <c r="F210" i="21"/>
  <c r="F209" i="21"/>
  <c r="F208" i="21"/>
  <c r="F207" i="21"/>
  <c r="F206" i="21"/>
  <c r="F205" i="21"/>
  <c r="F204" i="21"/>
  <c r="F203" i="21"/>
  <c r="F202" i="21"/>
  <c r="F201" i="21"/>
  <c r="F200" i="21"/>
  <c r="F199" i="21"/>
  <c r="F193" i="21"/>
  <c r="F192" i="21"/>
  <c r="F191" i="21"/>
  <c r="F190" i="21"/>
  <c r="F189" i="21"/>
  <c r="F188" i="21"/>
  <c r="F187" i="21"/>
  <c r="F186" i="21"/>
  <c r="F185" i="21"/>
  <c r="F184" i="21"/>
  <c r="F183" i="21"/>
  <c r="F182" i="21"/>
  <c r="F181" i="21"/>
  <c r="F180" i="21"/>
  <c r="F179" i="21"/>
  <c r="F178" i="21"/>
  <c r="F177" i="21"/>
  <c r="F176" i="21"/>
  <c r="F175" i="21"/>
  <c r="F169" i="21"/>
  <c r="F168" i="21"/>
  <c r="F167" i="21"/>
  <c r="F166" i="21"/>
  <c r="F165" i="21"/>
  <c r="F164" i="21"/>
  <c r="F163" i="21"/>
  <c r="F162" i="21"/>
  <c r="F161" i="21"/>
  <c r="F160" i="21"/>
  <c r="F159" i="21"/>
  <c r="F158" i="21"/>
  <c r="F157" i="21"/>
  <c r="F156" i="21"/>
  <c r="F155" i="21"/>
  <c r="F154" i="21"/>
  <c r="F153" i="21"/>
  <c r="F152" i="21"/>
  <c r="F151" i="21"/>
  <c r="F145" i="21"/>
  <c r="F144" i="21"/>
  <c r="F143" i="21"/>
  <c r="F142" i="21"/>
  <c r="F141" i="21"/>
  <c r="F140" i="21"/>
  <c r="F139" i="21"/>
  <c r="F138" i="21"/>
  <c r="F137" i="21"/>
  <c r="F136" i="21"/>
  <c r="F135" i="21"/>
  <c r="F134" i="21"/>
  <c r="F133" i="21"/>
  <c r="F132" i="21"/>
  <c r="F131" i="21"/>
  <c r="F130" i="21"/>
  <c r="F129" i="21"/>
  <c r="F128" i="21"/>
  <c r="F127" i="21"/>
  <c r="F121" i="21"/>
  <c r="F120" i="21"/>
  <c r="F119" i="21"/>
  <c r="F118" i="21"/>
  <c r="F117" i="21"/>
  <c r="F116" i="21"/>
  <c r="F115" i="21"/>
  <c r="F114" i="21"/>
  <c r="F113" i="21"/>
  <c r="F112" i="21"/>
  <c r="F111" i="21"/>
  <c r="F110" i="21"/>
  <c r="F109" i="21"/>
  <c r="F108" i="21"/>
  <c r="F107" i="21"/>
  <c r="F106" i="21"/>
  <c r="F105" i="21"/>
  <c r="F104" i="21"/>
  <c r="F103" i="21"/>
  <c r="F97" i="21"/>
  <c r="F96" i="21"/>
  <c r="F95" i="21"/>
  <c r="F94" i="21"/>
  <c r="F93" i="21"/>
  <c r="F92" i="21"/>
  <c r="F91" i="21"/>
  <c r="F90" i="21"/>
  <c r="F89" i="21"/>
  <c r="F88" i="21"/>
  <c r="F87" i="21"/>
  <c r="F86" i="21"/>
  <c r="F85" i="21"/>
  <c r="F84" i="21"/>
  <c r="F83" i="21"/>
  <c r="F82" i="21"/>
  <c r="F81" i="21"/>
  <c r="F80" i="21"/>
  <c r="F79" i="21"/>
  <c r="F73" i="21"/>
  <c r="F72" i="21"/>
  <c r="F71" i="21"/>
  <c r="F70" i="21"/>
  <c r="F69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49" i="21"/>
  <c r="F48" i="21"/>
  <c r="F47" i="21"/>
  <c r="F46" i="21"/>
  <c r="F45" i="21"/>
  <c r="F44" i="21"/>
  <c r="F43" i="21"/>
  <c r="F42" i="21"/>
  <c r="F41" i="21"/>
  <c r="F40" i="21"/>
  <c r="F39" i="21"/>
  <c r="F38" i="21"/>
  <c r="F37" i="21"/>
  <c r="F36" i="21"/>
  <c r="F35" i="21"/>
  <c r="F34" i="21"/>
  <c r="F33" i="21"/>
  <c r="F32" i="21"/>
  <c r="F31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G577" i="21"/>
  <c r="G576" i="21"/>
  <c r="G575" i="21"/>
  <c r="G574" i="21"/>
  <c r="G573" i="21"/>
  <c r="G572" i="21"/>
  <c r="G571" i="21"/>
  <c r="G570" i="21"/>
  <c r="G569" i="21"/>
  <c r="G568" i="21"/>
  <c r="G567" i="21"/>
  <c r="G566" i="21"/>
  <c r="G565" i="21"/>
  <c r="G564" i="21"/>
  <c r="G563" i="21"/>
  <c r="G562" i="21"/>
  <c r="G561" i="21"/>
  <c r="G560" i="21"/>
  <c r="G559" i="21"/>
  <c r="G558" i="21"/>
  <c r="G553" i="21"/>
  <c r="G552" i="21"/>
  <c r="G551" i="21"/>
  <c r="G550" i="21"/>
  <c r="G549" i="21"/>
  <c r="G548" i="21"/>
  <c r="G547" i="21"/>
  <c r="G546" i="21"/>
  <c r="G545" i="21"/>
  <c r="G544" i="21"/>
  <c r="G543" i="21"/>
  <c r="G542" i="21"/>
  <c r="G541" i="21"/>
  <c r="G540" i="21"/>
  <c r="G539" i="21"/>
  <c r="G538" i="21"/>
  <c r="G537" i="21"/>
  <c r="G536" i="21"/>
  <c r="G535" i="21"/>
  <c r="G534" i="21"/>
  <c r="G529" i="21"/>
  <c r="G528" i="21"/>
  <c r="G527" i="21"/>
  <c r="G526" i="21"/>
  <c r="G525" i="21"/>
  <c r="G524" i="21"/>
  <c r="G523" i="21"/>
  <c r="G522" i="21"/>
  <c r="G521" i="21"/>
  <c r="G520" i="21"/>
  <c r="G519" i="21"/>
  <c r="G518" i="21"/>
  <c r="G517" i="21"/>
  <c r="G516" i="21"/>
  <c r="G515" i="21"/>
  <c r="G514" i="21"/>
  <c r="G513" i="21"/>
  <c r="G512" i="21"/>
  <c r="G511" i="21"/>
  <c r="G510" i="21"/>
  <c r="G505" i="21"/>
  <c r="G504" i="21"/>
  <c r="G503" i="21"/>
  <c r="G502" i="21"/>
  <c r="G501" i="21"/>
  <c r="G500" i="21"/>
  <c r="G499" i="21"/>
  <c r="G498" i="21"/>
  <c r="G497" i="21"/>
  <c r="G496" i="21"/>
  <c r="G495" i="21"/>
  <c r="G494" i="21"/>
  <c r="G493" i="21"/>
  <c r="G492" i="21"/>
  <c r="G491" i="21"/>
  <c r="G490" i="21"/>
  <c r="G489" i="21"/>
  <c r="G488" i="21"/>
  <c r="G487" i="21"/>
  <c r="G486" i="21"/>
  <c r="G481" i="21"/>
  <c r="G480" i="21"/>
  <c r="G479" i="21"/>
  <c r="G478" i="21"/>
  <c r="G477" i="21"/>
  <c r="G476" i="21"/>
  <c r="G475" i="21"/>
  <c r="G474" i="21"/>
  <c r="G473" i="21"/>
  <c r="G472" i="21"/>
  <c r="G471" i="21"/>
  <c r="G470" i="21"/>
  <c r="G469" i="21"/>
  <c r="G468" i="21"/>
  <c r="G467" i="21"/>
  <c r="G466" i="21"/>
  <c r="G465" i="21"/>
  <c r="G464" i="21"/>
  <c r="G463" i="21"/>
  <c r="G462" i="21"/>
  <c r="G457" i="21"/>
  <c r="G456" i="21"/>
  <c r="G455" i="21"/>
  <c r="G454" i="21"/>
  <c r="G453" i="21"/>
  <c r="G452" i="21"/>
  <c r="G451" i="21"/>
  <c r="G450" i="21"/>
  <c r="G449" i="21"/>
  <c r="G448" i="21"/>
  <c r="G447" i="21"/>
  <c r="G446" i="21"/>
  <c r="G445" i="21"/>
  <c r="G444" i="21"/>
  <c r="G443" i="21"/>
  <c r="G442" i="21"/>
  <c r="G441" i="21"/>
  <c r="G440" i="21"/>
  <c r="G439" i="21"/>
  <c r="G438" i="21"/>
  <c r="G433" i="21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1" i="21"/>
  <c r="G360" i="21"/>
  <c r="G359" i="21"/>
  <c r="G358" i="21"/>
  <c r="G357" i="21"/>
  <c r="G356" i="21"/>
  <c r="G355" i="21"/>
  <c r="G354" i="21"/>
  <c r="G353" i="21"/>
  <c r="G352" i="21"/>
  <c r="G351" i="21"/>
  <c r="G350" i="21"/>
  <c r="G349" i="21"/>
  <c r="G348" i="21"/>
  <c r="G347" i="21"/>
  <c r="G346" i="21"/>
  <c r="G345" i="21"/>
  <c r="G344" i="21"/>
  <c r="G343" i="21"/>
  <c r="G342" i="21"/>
  <c r="G337" i="21"/>
  <c r="G336" i="21"/>
  <c r="G335" i="21"/>
  <c r="G334" i="21"/>
  <c r="G333" i="21"/>
  <c r="G332" i="21"/>
  <c r="G331" i="21"/>
  <c r="G330" i="21"/>
  <c r="G329" i="21"/>
  <c r="G328" i="21"/>
  <c r="G327" i="21"/>
  <c r="G326" i="21"/>
  <c r="G325" i="21"/>
  <c r="G324" i="21"/>
  <c r="G323" i="21"/>
  <c r="G322" i="21"/>
  <c r="G321" i="21"/>
  <c r="G320" i="21"/>
  <c r="G319" i="21"/>
  <c r="G318" i="21"/>
  <c r="G313" i="21"/>
  <c r="G312" i="21"/>
  <c r="G311" i="21"/>
  <c r="G310" i="21"/>
  <c r="G309" i="21"/>
  <c r="G308" i="21"/>
  <c r="G307" i="21"/>
  <c r="G306" i="21"/>
  <c r="G305" i="21"/>
  <c r="G304" i="21"/>
  <c r="G303" i="21"/>
  <c r="G302" i="21"/>
  <c r="G301" i="21"/>
  <c r="G300" i="21"/>
  <c r="G299" i="21"/>
  <c r="G298" i="21"/>
  <c r="G297" i="21"/>
  <c r="G296" i="21"/>
  <c r="G295" i="21"/>
  <c r="G294" i="21"/>
  <c r="G289" i="21"/>
  <c r="G288" i="21"/>
  <c r="G287" i="21"/>
  <c r="G286" i="21"/>
  <c r="G285" i="21"/>
  <c r="G284" i="21"/>
  <c r="G283" i="21"/>
  <c r="G282" i="21"/>
  <c r="G281" i="21"/>
  <c r="G280" i="21"/>
  <c r="G279" i="21"/>
  <c r="G278" i="21"/>
  <c r="G277" i="21"/>
  <c r="G276" i="21"/>
  <c r="G275" i="21"/>
  <c r="G274" i="21"/>
  <c r="G273" i="21"/>
  <c r="G272" i="21"/>
  <c r="G271" i="21"/>
  <c r="G270" i="21"/>
  <c r="G265" i="21"/>
  <c r="G264" i="21"/>
  <c r="G263" i="21"/>
  <c r="G262" i="21"/>
  <c r="G261" i="21"/>
  <c r="G260" i="21"/>
  <c r="G259" i="21"/>
  <c r="G258" i="21"/>
  <c r="G257" i="21"/>
  <c r="G256" i="21"/>
  <c r="G255" i="21"/>
  <c r="G254" i="21"/>
  <c r="G253" i="21"/>
  <c r="G252" i="21"/>
  <c r="G251" i="21"/>
  <c r="G250" i="21"/>
  <c r="G249" i="21"/>
  <c r="G248" i="21"/>
  <c r="G247" i="21"/>
  <c r="G246" i="21"/>
  <c r="G241" i="21"/>
  <c r="G240" i="21"/>
  <c r="G239" i="21"/>
  <c r="G238" i="21"/>
  <c r="G237" i="21"/>
  <c r="G236" i="21"/>
  <c r="G235" i="21"/>
  <c r="G234" i="21"/>
  <c r="G233" i="21"/>
  <c r="G232" i="21"/>
  <c r="G231" i="21"/>
  <c r="G230" i="21"/>
  <c r="G229" i="21"/>
  <c r="G228" i="21"/>
  <c r="G227" i="21"/>
  <c r="G226" i="21"/>
  <c r="G225" i="21"/>
  <c r="G224" i="21"/>
  <c r="G223" i="21"/>
  <c r="G222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G133" i="21"/>
  <c r="G132" i="21"/>
  <c r="G131" i="21"/>
  <c r="G130" i="21"/>
  <c r="G129" i="21"/>
  <c r="G128" i="21"/>
  <c r="G127" i="21"/>
  <c r="G126" i="21"/>
  <c r="G121" i="21"/>
  <c r="G120" i="21"/>
  <c r="G119" i="21"/>
  <c r="G118" i="21"/>
  <c r="G117" i="21"/>
  <c r="G116" i="21"/>
  <c r="G115" i="21"/>
  <c r="G114" i="21"/>
  <c r="G113" i="21"/>
  <c r="G112" i="21"/>
  <c r="G111" i="21"/>
  <c r="G110" i="21"/>
  <c r="G109" i="21"/>
  <c r="G108" i="21"/>
  <c r="G107" i="21"/>
  <c r="G106" i="21"/>
  <c r="G105" i="21"/>
  <c r="G104" i="21"/>
  <c r="G103" i="21"/>
  <c r="G102" i="21"/>
  <c r="G97" i="21"/>
  <c r="G96" i="21"/>
  <c r="G95" i="21"/>
  <c r="G94" i="21"/>
  <c r="G93" i="21"/>
  <c r="G92" i="21"/>
  <c r="G91" i="21"/>
  <c r="G90" i="21"/>
  <c r="G89" i="21"/>
  <c r="G88" i="21"/>
  <c r="G87" i="21"/>
  <c r="G86" i="21"/>
  <c r="G85" i="21"/>
  <c r="G84" i="21"/>
  <c r="G83" i="21"/>
  <c r="G82" i="21"/>
  <c r="G81" i="21"/>
  <c r="G80" i="21"/>
  <c r="G79" i="21"/>
  <c r="H79" i="21" s="1"/>
  <c r="G78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36" i="21"/>
  <c r="G35" i="21"/>
  <c r="G34" i="21"/>
  <c r="G33" i="21"/>
  <c r="G32" i="21"/>
  <c r="G31" i="21"/>
  <c r="G30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O121" i="22"/>
  <c r="N121" i="22"/>
  <c r="G121" i="22"/>
  <c r="F121" i="22"/>
  <c r="O120" i="22"/>
  <c r="N120" i="22"/>
  <c r="G120" i="22"/>
  <c r="F120" i="22"/>
  <c r="O119" i="22"/>
  <c r="N119" i="22"/>
  <c r="G119" i="22"/>
  <c r="F119" i="22"/>
  <c r="O118" i="22"/>
  <c r="N118" i="22"/>
  <c r="G118" i="22"/>
  <c r="F118" i="22"/>
  <c r="O117" i="22"/>
  <c r="N117" i="22"/>
  <c r="G117" i="22"/>
  <c r="F117" i="22"/>
  <c r="O116" i="22"/>
  <c r="N116" i="22"/>
  <c r="G116" i="22"/>
  <c r="F116" i="22"/>
  <c r="O115" i="22"/>
  <c r="N115" i="22"/>
  <c r="G115" i="22"/>
  <c r="F115" i="22"/>
  <c r="O114" i="22"/>
  <c r="N114" i="22"/>
  <c r="G114" i="22"/>
  <c r="F114" i="22"/>
  <c r="O113" i="22"/>
  <c r="N113" i="22"/>
  <c r="G113" i="22"/>
  <c r="F113" i="22"/>
  <c r="O112" i="22"/>
  <c r="N112" i="22"/>
  <c r="G112" i="22"/>
  <c r="F112" i="22"/>
  <c r="O111" i="22"/>
  <c r="N111" i="22"/>
  <c r="G111" i="22"/>
  <c r="F111" i="22"/>
  <c r="O110" i="22"/>
  <c r="N110" i="22"/>
  <c r="G110" i="22"/>
  <c r="F110" i="22"/>
  <c r="O109" i="22"/>
  <c r="N109" i="22"/>
  <c r="G109" i="22"/>
  <c r="F109" i="22"/>
  <c r="O108" i="22"/>
  <c r="N108" i="22"/>
  <c r="G108" i="22"/>
  <c r="F108" i="22"/>
  <c r="O107" i="22"/>
  <c r="N107" i="22"/>
  <c r="G107" i="22"/>
  <c r="F107" i="22"/>
  <c r="O106" i="22"/>
  <c r="N106" i="22"/>
  <c r="G106" i="22"/>
  <c r="F106" i="22"/>
  <c r="O105" i="22"/>
  <c r="N105" i="22"/>
  <c r="G105" i="22"/>
  <c r="F105" i="22"/>
  <c r="O104" i="22"/>
  <c r="N104" i="22"/>
  <c r="G104" i="22"/>
  <c r="F104" i="22"/>
  <c r="O103" i="22"/>
  <c r="N103" i="22"/>
  <c r="G103" i="22"/>
  <c r="F103" i="22"/>
  <c r="O102" i="22"/>
  <c r="G102" i="22"/>
  <c r="O97" i="22"/>
  <c r="N97" i="22"/>
  <c r="G97" i="22"/>
  <c r="F97" i="22"/>
  <c r="O96" i="22"/>
  <c r="N96" i="22"/>
  <c r="G96" i="22"/>
  <c r="F96" i="22"/>
  <c r="O95" i="22"/>
  <c r="N95" i="22"/>
  <c r="G95" i="22"/>
  <c r="F95" i="22"/>
  <c r="O94" i="22"/>
  <c r="N94" i="22"/>
  <c r="G94" i="22"/>
  <c r="F94" i="22"/>
  <c r="O93" i="22"/>
  <c r="N93" i="22"/>
  <c r="G93" i="22"/>
  <c r="F93" i="22"/>
  <c r="O92" i="22"/>
  <c r="N92" i="22"/>
  <c r="G92" i="22"/>
  <c r="F92" i="22"/>
  <c r="O91" i="22"/>
  <c r="N91" i="22"/>
  <c r="G91" i="22"/>
  <c r="F91" i="22"/>
  <c r="O90" i="22"/>
  <c r="N90" i="22"/>
  <c r="G90" i="22"/>
  <c r="F90" i="22"/>
  <c r="O89" i="22"/>
  <c r="N89" i="22"/>
  <c r="G89" i="22"/>
  <c r="F89" i="22"/>
  <c r="O88" i="22"/>
  <c r="N88" i="22"/>
  <c r="G88" i="22"/>
  <c r="F88" i="22"/>
  <c r="O87" i="22"/>
  <c r="N87" i="22"/>
  <c r="G87" i="22"/>
  <c r="F87" i="22"/>
  <c r="O86" i="22"/>
  <c r="N86" i="22"/>
  <c r="G86" i="22"/>
  <c r="F86" i="22"/>
  <c r="O85" i="22"/>
  <c r="N85" i="22"/>
  <c r="G85" i="22"/>
  <c r="F85" i="22"/>
  <c r="O84" i="22"/>
  <c r="N84" i="22"/>
  <c r="G84" i="22"/>
  <c r="F84" i="22"/>
  <c r="O83" i="22"/>
  <c r="N83" i="22"/>
  <c r="G83" i="22"/>
  <c r="F83" i="22"/>
  <c r="O82" i="22"/>
  <c r="N82" i="22"/>
  <c r="G82" i="22"/>
  <c r="F82" i="22"/>
  <c r="O81" i="22"/>
  <c r="N81" i="22"/>
  <c r="G81" i="22"/>
  <c r="F81" i="22"/>
  <c r="O80" i="22"/>
  <c r="N80" i="22"/>
  <c r="G80" i="22"/>
  <c r="F80" i="22"/>
  <c r="O79" i="22"/>
  <c r="N79" i="22"/>
  <c r="G79" i="22"/>
  <c r="F79" i="22"/>
  <c r="O78" i="22"/>
  <c r="G78" i="22"/>
  <c r="O55" i="22"/>
  <c r="P55" i="22" s="1"/>
  <c r="N55" i="22"/>
  <c r="G55" i="22"/>
  <c r="H55" i="22" s="1"/>
  <c r="F55" i="22"/>
  <c r="O54" i="22"/>
  <c r="G54" i="22"/>
  <c r="O49" i="22"/>
  <c r="N49" i="22"/>
  <c r="G49" i="22"/>
  <c r="F49" i="22"/>
  <c r="O48" i="22"/>
  <c r="N48" i="22"/>
  <c r="G48" i="22"/>
  <c r="F48" i="22"/>
  <c r="O47" i="22"/>
  <c r="N47" i="22"/>
  <c r="G47" i="22"/>
  <c r="F47" i="22"/>
  <c r="O46" i="22"/>
  <c r="N46" i="22"/>
  <c r="G46" i="22"/>
  <c r="F46" i="22"/>
  <c r="O45" i="22"/>
  <c r="N45" i="22"/>
  <c r="G45" i="22"/>
  <c r="F45" i="22"/>
  <c r="O44" i="22"/>
  <c r="N44" i="22"/>
  <c r="G44" i="22"/>
  <c r="F44" i="22"/>
  <c r="O43" i="22"/>
  <c r="N43" i="22"/>
  <c r="G43" i="22"/>
  <c r="F43" i="22"/>
  <c r="O42" i="22"/>
  <c r="N42" i="22"/>
  <c r="G42" i="22"/>
  <c r="F42" i="22"/>
  <c r="O41" i="22"/>
  <c r="N41" i="22"/>
  <c r="G41" i="22"/>
  <c r="F41" i="22"/>
  <c r="O40" i="22"/>
  <c r="N40" i="22"/>
  <c r="G40" i="22"/>
  <c r="F40" i="22"/>
  <c r="O39" i="22"/>
  <c r="N39" i="22"/>
  <c r="G39" i="22"/>
  <c r="F39" i="22"/>
  <c r="O38" i="22"/>
  <c r="N38" i="22"/>
  <c r="G38" i="22"/>
  <c r="F38" i="22"/>
  <c r="O37" i="22"/>
  <c r="N37" i="22"/>
  <c r="G37" i="22"/>
  <c r="F37" i="22"/>
  <c r="O36" i="22"/>
  <c r="N36" i="22"/>
  <c r="G36" i="22"/>
  <c r="F36" i="22"/>
  <c r="O35" i="22"/>
  <c r="N35" i="22"/>
  <c r="G35" i="22"/>
  <c r="F35" i="22"/>
  <c r="O34" i="22"/>
  <c r="N34" i="22"/>
  <c r="G34" i="22"/>
  <c r="F34" i="22"/>
  <c r="O33" i="22"/>
  <c r="N33" i="22"/>
  <c r="G33" i="22"/>
  <c r="F33" i="22"/>
  <c r="O32" i="22"/>
  <c r="N32" i="22"/>
  <c r="G32" i="22"/>
  <c r="F32" i="22"/>
  <c r="O31" i="22"/>
  <c r="N31" i="22"/>
  <c r="G31" i="22"/>
  <c r="F31" i="22"/>
  <c r="O30" i="22"/>
  <c r="G30" i="22"/>
  <c r="O25" i="22"/>
  <c r="N25" i="22"/>
  <c r="G25" i="22"/>
  <c r="F25" i="22"/>
  <c r="O24" i="22"/>
  <c r="N24" i="22"/>
  <c r="G24" i="22"/>
  <c r="F24" i="22"/>
  <c r="O23" i="22"/>
  <c r="N23" i="22"/>
  <c r="G23" i="22"/>
  <c r="F23" i="22"/>
  <c r="O22" i="22"/>
  <c r="N22" i="22"/>
  <c r="G22" i="22"/>
  <c r="F22" i="22"/>
  <c r="O21" i="22"/>
  <c r="N21" i="22"/>
  <c r="G21" i="22"/>
  <c r="F21" i="22"/>
  <c r="O20" i="22"/>
  <c r="N20" i="22"/>
  <c r="G20" i="22"/>
  <c r="F20" i="22"/>
  <c r="O19" i="22"/>
  <c r="N19" i="22"/>
  <c r="G19" i="22"/>
  <c r="F19" i="22"/>
  <c r="O18" i="22"/>
  <c r="N18" i="22"/>
  <c r="G18" i="22"/>
  <c r="F18" i="22"/>
  <c r="O17" i="22"/>
  <c r="N17" i="22"/>
  <c r="G17" i="22"/>
  <c r="F17" i="22"/>
  <c r="O16" i="22"/>
  <c r="N16" i="22"/>
  <c r="G16" i="22"/>
  <c r="F16" i="22"/>
  <c r="O15" i="22"/>
  <c r="N15" i="22"/>
  <c r="G15" i="22"/>
  <c r="F15" i="22"/>
  <c r="O14" i="22"/>
  <c r="N14" i="22"/>
  <c r="G14" i="22"/>
  <c r="F14" i="22"/>
  <c r="O13" i="22"/>
  <c r="N13" i="22"/>
  <c r="G13" i="22"/>
  <c r="F13" i="22"/>
  <c r="O12" i="22"/>
  <c r="N12" i="22"/>
  <c r="G12" i="22"/>
  <c r="F12" i="22"/>
  <c r="O11" i="22"/>
  <c r="N11" i="22"/>
  <c r="G11" i="22"/>
  <c r="F11" i="22"/>
  <c r="O10" i="22"/>
  <c r="N10" i="22"/>
  <c r="G10" i="22"/>
  <c r="F10" i="22"/>
  <c r="O9" i="22"/>
  <c r="N9" i="22"/>
  <c r="G9" i="22"/>
  <c r="F9" i="22"/>
  <c r="O8" i="22"/>
  <c r="N8" i="22"/>
  <c r="G8" i="22"/>
  <c r="F8" i="22"/>
  <c r="O7" i="22"/>
  <c r="N7" i="22"/>
  <c r="G7" i="22"/>
  <c r="F7" i="22"/>
  <c r="O6" i="22"/>
  <c r="G6" i="22"/>
  <c r="O102" i="20"/>
  <c r="O78" i="20"/>
  <c r="O54" i="20"/>
  <c r="O30" i="20"/>
  <c r="O6" i="20"/>
  <c r="G102" i="20"/>
  <c r="G78" i="20"/>
  <c r="G54" i="20"/>
  <c r="G30" i="20"/>
  <c r="G6" i="20"/>
  <c r="P1" i="16"/>
  <c r="H1" i="16"/>
  <c r="P1" i="15"/>
  <c r="H1" i="15"/>
  <c r="AK1" i="7"/>
  <c r="AJ1" i="7"/>
  <c r="K1" i="7"/>
  <c r="J1" i="7"/>
  <c r="T1" i="6"/>
  <c r="R1" i="6"/>
  <c r="P1" i="6"/>
  <c r="N1" i="6"/>
  <c r="J1" i="6"/>
  <c r="H1" i="6"/>
  <c r="F1" i="6"/>
  <c r="D1" i="6"/>
  <c r="T1" i="4"/>
  <c r="R1" i="4"/>
  <c r="P1" i="4"/>
  <c r="N1" i="4"/>
  <c r="H1" i="4"/>
  <c r="F1" i="4"/>
  <c r="D1" i="4"/>
  <c r="T1" i="8"/>
  <c r="S1" i="8"/>
  <c r="J1" i="8"/>
  <c r="I1" i="8"/>
  <c r="O121" i="20"/>
  <c r="N121" i="20"/>
  <c r="O120" i="20"/>
  <c r="N120" i="20"/>
  <c r="O119" i="20"/>
  <c r="N119" i="20"/>
  <c r="O118" i="20"/>
  <c r="N118" i="20"/>
  <c r="O117" i="20"/>
  <c r="N117" i="20"/>
  <c r="O116" i="20"/>
  <c r="N116" i="20"/>
  <c r="O115" i="20"/>
  <c r="N115" i="20"/>
  <c r="O114" i="20"/>
  <c r="N114" i="20"/>
  <c r="O113" i="20"/>
  <c r="N113" i="20"/>
  <c r="O112" i="20"/>
  <c r="N112" i="20"/>
  <c r="O111" i="20"/>
  <c r="N111" i="20"/>
  <c r="O110" i="20"/>
  <c r="N110" i="20"/>
  <c r="O109" i="20"/>
  <c r="N109" i="20"/>
  <c r="O108" i="20"/>
  <c r="N108" i="20"/>
  <c r="O107" i="20"/>
  <c r="N107" i="20"/>
  <c r="O106" i="20"/>
  <c r="N106" i="20"/>
  <c r="O105" i="20"/>
  <c r="N105" i="20"/>
  <c r="O104" i="20"/>
  <c r="N104" i="20"/>
  <c r="O103" i="20"/>
  <c r="N103" i="20"/>
  <c r="O97" i="20"/>
  <c r="N97" i="20"/>
  <c r="O96" i="20"/>
  <c r="N96" i="20"/>
  <c r="O95" i="20"/>
  <c r="N95" i="20"/>
  <c r="O94" i="20"/>
  <c r="N94" i="20"/>
  <c r="O93" i="20"/>
  <c r="N93" i="20"/>
  <c r="O92" i="20"/>
  <c r="N92" i="20"/>
  <c r="O91" i="20"/>
  <c r="N91" i="20"/>
  <c r="O90" i="20"/>
  <c r="N90" i="20"/>
  <c r="O89" i="20"/>
  <c r="N89" i="20"/>
  <c r="O88" i="20"/>
  <c r="N88" i="20"/>
  <c r="O87" i="20"/>
  <c r="N87" i="20"/>
  <c r="O86" i="20"/>
  <c r="N86" i="20"/>
  <c r="O85" i="20"/>
  <c r="N85" i="20"/>
  <c r="O84" i="20"/>
  <c r="N84" i="20"/>
  <c r="O83" i="20"/>
  <c r="N83" i="20"/>
  <c r="O82" i="20"/>
  <c r="N82" i="20"/>
  <c r="O81" i="20"/>
  <c r="N81" i="20"/>
  <c r="O80" i="20"/>
  <c r="N80" i="20"/>
  <c r="O79" i="20"/>
  <c r="N79" i="20"/>
  <c r="O55" i="20"/>
  <c r="P55" i="20" s="1"/>
  <c r="N55" i="20"/>
  <c r="O49" i="20"/>
  <c r="N49" i="20"/>
  <c r="O48" i="20"/>
  <c r="N48" i="20"/>
  <c r="O47" i="20"/>
  <c r="N47" i="20"/>
  <c r="O46" i="20"/>
  <c r="N46" i="20"/>
  <c r="O45" i="20"/>
  <c r="N45" i="20"/>
  <c r="O44" i="20"/>
  <c r="N44" i="20"/>
  <c r="O43" i="20"/>
  <c r="N43" i="20"/>
  <c r="O42" i="20"/>
  <c r="N42" i="20"/>
  <c r="O41" i="20"/>
  <c r="N41" i="20"/>
  <c r="O40" i="20"/>
  <c r="N40" i="20"/>
  <c r="O39" i="20"/>
  <c r="N39" i="20"/>
  <c r="O38" i="20"/>
  <c r="N38" i="20"/>
  <c r="O37" i="20"/>
  <c r="N37" i="20"/>
  <c r="O36" i="20"/>
  <c r="N36" i="20"/>
  <c r="O35" i="20"/>
  <c r="N35" i="20"/>
  <c r="O34" i="20"/>
  <c r="N34" i="20"/>
  <c r="O33" i="20"/>
  <c r="N33" i="20"/>
  <c r="O32" i="20"/>
  <c r="N32" i="20"/>
  <c r="O31" i="20"/>
  <c r="N31" i="20"/>
  <c r="O25" i="20"/>
  <c r="N25" i="20"/>
  <c r="O24" i="20"/>
  <c r="N24" i="20"/>
  <c r="O23" i="20"/>
  <c r="N23" i="20"/>
  <c r="O22" i="20"/>
  <c r="N22" i="20"/>
  <c r="O21" i="20"/>
  <c r="N21" i="20"/>
  <c r="O20" i="20"/>
  <c r="N20" i="20"/>
  <c r="O19" i="20"/>
  <c r="N19" i="20"/>
  <c r="O18" i="20"/>
  <c r="N18" i="20"/>
  <c r="O17" i="20"/>
  <c r="N17" i="20"/>
  <c r="O16" i="20"/>
  <c r="N16" i="20"/>
  <c r="O15" i="20"/>
  <c r="N15" i="20"/>
  <c r="O14" i="20"/>
  <c r="N14" i="20"/>
  <c r="O13" i="20"/>
  <c r="N13" i="20"/>
  <c r="O12" i="20"/>
  <c r="N12" i="20"/>
  <c r="O11" i="20"/>
  <c r="N11" i="20"/>
  <c r="O10" i="20"/>
  <c r="N10" i="20"/>
  <c r="O9" i="20"/>
  <c r="N9" i="20"/>
  <c r="O8" i="20"/>
  <c r="N8" i="20"/>
  <c r="O7" i="20"/>
  <c r="N7" i="20"/>
  <c r="G121" i="20"/>
  <c r="F121" i="20"/>
  <c r="G120" i="20"/>
  <c r="F120" i="20"/>
  <c r="G119" i="20"/>
  <c r="F119" i="20"/>
  <c r="G118" i="20"/>
  <c r="F118" i="20"/>
  <c r="G117" i="20"/>
  <c r="F117" i="20"/>
  <c r="G116" i="20"/>
  <c r="F116" i="20"/>
  <c r="G115" i="20"/>
  <c r="F115" i="20"/>
  <c r="G114" i="20"/>
  <c r="F114" i="20"/>
  <c r="G113" i="20"/>
  <c r="F113" i="20"/>
  <c r="G112" i="20"/>
  <c r="F112" i="20"/>
  <c r="G111" i="20"/>
  <c r="F111" i="20"/>
  <c r="G110" i="20"/>
  <c r="F110" i="20"/>
  <c r="G109" i="20"/>
  <c r="F109" i="20"/>
  <c r="G108" i="20"/>
  <c r="F108" i="20"/>
  <c r="G107" i="20"/>
  <c r="F107" i="20"/>
  <c r="G106" i="20"/>
  <c r="F106" i="20"/>
  <c r="G105" i="20"/>
  <c r="F105" i="20"/>
  <c r="G104" i="20"/>
  <c r="F104" i="20"/>
  <c r="G103" i="20"/>
  <c r="F103" i="20"/>
  <c r="G97" i="20"/>
  <c r="F97" i="20"/>
  <c r="G96" i="20"/>
  <c r="F96" i="20"/>
  <c r="G95" i="20"/>
  <c r="F95" i="20"/>
  <c r="G94" i="20"/>
  <c r="F94" i="20"/>
  <c r="G93" i="20"/>
  <c r="F93" i="20"/>
  <c r="G92" i="20"/>
  <c r="F92" i="20"/>
  <c r="G91" i="20"/>
  <c r="F91" i="20"/>
  <c r="G90" i="20"/>
  <c r="F90" i="20"/>
  <c r="G89" i="20"/>
  <c r="F89" i="20"/>
  <c r="G88" i="20"/>
  <c r="F88" i="20"/>
  <c r="G87" i="20"/>
  <c r="F87" i="20"/>
  <c r="G86" i="20"/>
  <c r="F86" i="20"/>
  <c r="G85" i="20"/>
  <c r="F85" i="20"/>
  <c r="G84" i="20"/>
  <c r="F84" i="20"/>
  <c r="G83" i="20"/>
  <c r="F83" i="20"/>
  <c r="G82" i="20"/>
  <c r="F82" i="20"/>
  <c r="G81" i="20"/>
  <c r="F81" i="20"/>
  <c r="G80" i="20"/>
  <c r="F80" i="20"/>
  <c r="G79" i="20"/>
  <c r="F79" i="20"/>
  <c r="G55" i="20"/>
  <c r="H55" i="20" s="1"/>
  <c r="F55" i="20"/>
  <c r="G49" i="20"/>
  <c r="F49" i="20"/>
  <c r="G48" i="20"/>
  <c r="F48" i="20"/>
  <c r="G47" i="20"/>
  <c r="F47" i="20"/>
  <c r="G46" i="20"/>
  <c r="F46" i="20"/>
  <c r="G45" i="20"/>
  <c r="F45" i="20"/>
  <c r="G44" i="20"/>
  <c r="F44" i="20"/>
  <c r="G43" i="20"/>
  <c r="F43" i="20"/>
  <c r="G42" i="20"/>
  <c r="F42" i="20"/>
  <c r="G41" i="20"/>
  <c r="F41" i="20"/>
  <c r="G40" i="20"/>
  <c r="F40" i="20"/>
  <c r="G39" i="20"/>
  <c r="F39" i="20"/>
  <c r="G38" i="20"/>
  <c r="F38" i="20"/>
  <c r="G37" i="20"/>
  <c r="F37" i="20"/>
  <c r="G36" i="20"/>
  <c r="F36" i="20"/>
  <c r="G35" i="20"/>
  <c r="F35" i="20"/>
  <c r="G34" i="20"/>
  <c r="F34" i="20"/>
  <c r="G33" i="20"/>
  <c r="F33" i="20"/>
  <c r="G32" i="20"/>
  <c r="F32" i="20"/>
  <c r="G31" i="20"/>
  <c r="F31" i="20"/>
  <c r="G25" i="20"/>
  <c r="F25" i="20"/>
  <c r="G24" i="20"/>
  <c r="F24" i="20"/>
  <c r="G23" i="20"/>
  <c r="F23" i="20"/>
  <c r="G22" i="20"/>
  <c r="F22" i="20"/>
  <c r="G21" i="20"/>
  <c r="F21" i="20"/>
  <c r="G20" i="20"/>
  <c r="F20" i="20"/>
  <c r="G19" i="20"/>
  <c r="F19" i="20"/>
  <c r="G18" i="20"/>
  <c r="F18" i="20"/>
  <c r="G17" i="20"/>
  <c r="F17" i="20"/>
  <c r="G16" i="20"/>
  <c r="F16" i="20"/>
  <c r="G15" i="20"/>
  <c r="F15" i="20"/>
  <c r="G14" i="20"/>
  <c r="F14" i="20"/>
  <c r="G13" i="20"/>
  <c r="F13" i="20"/>
  <c r="G12" i="20"/>
  <c r="F12" i="20"/>
  <c r="G11" i="20"/>
  <c r="F11" i="20"/>
  <c r="G10" i="20"/>
  <c r="F10" i="20"/>
  <c r="G9" i="20"/>
  <c r="F9" i="20"/>
  <c r="G8" i="20"/>
  <c r="F8" i="20"/>
  <c r="G7" i="20"/>
  <c r="F7" i="20"/>
  <c r="P103" i="16"/>
  <c r="O103" i="16" s="1"/>
  <c r="N103" i="16"/>
  <c r="H103" i="16"/>
  <c r="G103" i="16" s="1"/>
  <c r="F103" i="16"/>
  <c r="P102" i="16"/>
  <c r="O102" i="16" s="1"/>
  <c r="N102" i="16"/>
  <c r="H102" i="16"/>
  <c r="G102" i="16" s="1"/>
  <c r="F102" i="16"/>
  <c r="P101" i="16"/>
  <c r="O101" i="16" s="1"/>
  <c r="N101" i="16"/>
  <c r="H101" i="16"/>
  <c r="G101" i="16" s="1"/>
  <c r="F101" i="16"/>
  <c r="P100" i="16"/>
  <c r="O100" i="16" s="1"/>
  <c r="N100" i="16"/>
  <c r="H100" i="16"/>
  <c r="G100" i="16" s="1"/>
  <c r="F100" i="16"/>
  <c r="P99" i="16"/>
  <c r="O99" i="16" s="1"/>
  <c r="N99" i="16"/>
  <c r="H99" i="16"/>
  <c r="G99" i="16" s="1"/>
  <c r="F99" i="16"/>
  <c r="P98" i="16"/>
  <c r="O98" i="16" s="1"/>
  <c r="N98" i="16"/>
  <c r="H98" i="16"/>
  <c r="G98" i="16" s="1"/>
  <c r="F98" i="16"/>
  <c r="P97" i="16"/>
  <c r="O97" i="16" s="1"/>
  <c r="N97" i="16"/>
  <c r="H97" i="16"/>
  <c r="G97" i="16" s="1"/>
  <c r="F97" i="16"/>
  <c r="P96" i="16"/>
  <c r="O96" i="16" s="1"/>
  <c r="N96" i="16"/>
  <c r="H96" i="16"/>
  <c r="G96" i="16" s="1"/>
  <c r="F96" i="16"/>
  <c r="P95" i="16"/>
  <c r="O95" i="16" s="1"/>
  <c r="N95" i="16"/>
  <c r="H95" i="16"/>
  <c r="G95" i="16" s="1"/>
  <c r="F95" i="16"/>
  <c r="P94" i="16"/>
  <c r="O94" i="16" s="1"/>
  <c r="N94" i="16"/>
  <c r="H94" i="16"/>
  <c r="G94" i="16" s="1"/>
  <c r="F94" i="16"/>
  <c r="P93" i="16"/>
  <c r="O93" i="16" s="1"/>
  <c r="N93" i="16"/>
  <c r="H93" i="16"/>
  <c r="G93" i="16" s="1"/>
  <c r="F93" i="16"/>
  <c r="P92" i="16"/>
  <c r="O92" i="16" s="1"/>
  <c r="N92" i="16"/>
  <c r="H92" i="16"/>
  <c r="G92" i="16" s="1"/>
  <c r="F92" i="16"/>
  <c r="P91" i="16"/>
  <c r="O91" i="16" s="1"/>
  <c r="N91" i="16"/>
  <c r="H91" i="16"/>
  <c r="G91" i="16" s="1"/>
  <c r="F91" i="16"/>
  <c r="P90" i="16"/>
  <c r="O90" i="16" s="1"/>
  <c r="N90" i="16"/>
  <c r="H90" i="16"/>
  <c r="G90" i="16" s="1"/>
  <c r="F90" i="16"/>
  <c r="P89" i="16"/>
  <c r="O89" i="16" s="1"/>
  <c r="N89" i="16"/>
  <c r="H89" i="16"/>
  <c r="G89" i="16" s="1"/>
  <c r="F89" i="16"/>
  <c r="P88" i="16"/>
  <c r="O88" i="16" s="1"/>
  <c r="N88" i="16"/>
  <c r="H88" i="16"/>
  <c r="G88" i="16" s="1"/>
  <c r="F88" i="16"/>
  <c r="P87" i="16"/>
  <c r="O87" i="16" s="1"/>
  <c r="N87" i="16"/>
  <c r="H87" i="16"/>
  <c r="G87" i="16" s="1"/>
  <c r="F87" i="16"/>
  <c r="P86" i="16"/>
  <c r="O86" i="16" s="1"/>
  <c r="N86" i="16"/>
  <c r="H86" i="16"/>
  <c r="G86" i="16" s="1"/>
  <c r="F86" i="16"/>
  <c r="P85" i="16"/>
  <c r="O85" i="16" s="1"/>
  <c r="N85" i="16"/>
  <c r="H85" i="16"/>
  <c r="G85" i="16" s="1"/>
  <c r="F85" i="16"/>
  <c r="P84" i="16"/>
  <c r="O84" i="16" s="1"/>
  <c r="N84" i="16"/>
  <c r="H84" i="16"/>
  <c r="G84" i="16" s="1"/>
  <c r="F84" i="16"/>
  <c r="P83" i="16"/>
  <c r="O83" i="16" s="1"/>
  <c r="N83" i="16"/>
  <c r="H83" i="16"/>
  <c r="G83" i="16" s="1"/>
  <c r="F83" i="16"/>
  <c r="P82" i="16"/>
  <c r="O82" i="16" s="1"/>
  <c r="N82" i="16"/>
  <c r="H82" i="16"/>
  <c r="G82" i="16" s="1"/>
  <c r="F82" i="16"/>
  <c r="P81" i="16"/>
  <c r="O81" i="16" s="1"/>
  <c r="N81" i="16"/>
  <c r="H81" i="16"/>
  <c r="G81" i="16" s="1"/>
  <c r="F81" i="16"/>
  <c r="P80" i="16"/>
  <c r="O80" i="16" s="1"/>
  <c r="N80" i="16"/>
  <c r="H80" i="16"/>
  <c r="G80" i="16" s="1"/>
  <c r="F80" i="16"/>
  <c r="P79" i="16"/>
  <c r="O79" i="16" s="1"/>
  <c r="N79" i="16"/>
  <c r="H79" i="16"/>
  <c r="G79" i="16" s="1"/>
  <c r="F79" i="16"/>
  <c r="P78" i="16"/>
  <c r="O78" i="16" s="1"/>
  <c r="N78" i="16"/>
  <c r="H78" i="16"/>
  <c r="G78" i="16" s="1"/>
  <c r="F78" i="16"/>
  <c r="P77" i="16"/>
  <c r="O77" i="16" s="1"/>
  <c r="N77" i="16"/>
  <c r="H77" i="16"/>
  <c r="G77" i="16" s="1"/>
  <c r="F77" i="16"/>
  <c r="P76" i="16"/>
  <c r="O76" i="16" s="1"/>
  <c r="N76" i="16"/>
  <c r="H76" i="16"/>
  <c r="G76" i="16" s="1"/>
  <c r="F76" i="16"/>
  <c r="P75" i="16"/>
  <c r="O75" i="16" s="1"/>
  <c r="N75" i="16"/>
  <c r="H75" i="16"/>
  <c r="G75" i="16" s="1"/>
  <c r="F75" i="16"/>
  <c r="P74" i="16"/>
  <c r="O74" i="16" s="1"/>
  <c r="N74" i="16"/>
  <c r="H74" i="16"/>
  <c r="G74" i="16" s="1"/>
  <c r="F74" i="16"/>
  <c r="P73" i="16"/>
  <c r="O73" i="16" s="1"/>
  <c r="N73" i="16"/>
  <c r="H73" i="16"/>
  <c r="G73" i="16" s="1"/>
  <c r="F73" i="16"/>
  <c r="P72" i="16"/>
  <c r="O72" i="16" s="1"/>
  <c r="N72" i="16"/>
  <c r="H72" i="16"/>
  <c r="G72" i="16" s="1"/>
  <c r="F72" i="16"/>
  <c r="P71" i="16"/>
  <c r="O71" i="16" s="1"/>
  <c r="N71" i="16"/>
  <c r="H71" i="16"/>
  <c r="G71" i="16" s="1"/>
  <c r="F71" i="16"/>
  <c r="P70" i="16"/>
  <c r="O70" i="16" s="1"/>
  <c r="N70" i="16"/>
  <c r="H70" i="16"/>
  <c r="G70" i="16" s="1"/>
  <c r="F70" i="16"/>
  <c r="P69" i="16"/>
  <c r="O69" i="16" s="1"/>
  <c r="N69" i="16"/>
  <c r="H69" i="16"/>
  <c r="G69" i="16" s="1"/>
  <c r="F69" i="16"/>
  <c r="P68" i="16"/>
  <c r="O68" i="16" s="1"/>
  <c r="N68" i="16"/>
  <c r="H68" i="16"/>
  <c r="G68" i="16" s="1"/>
  <c r="F68" i="16"/>
  <c r="P67" i="16"/>
  <c r="O67" i="16" s="1"/>
  <c r="N67" i="16"/>
  <c r="H67" i="16"/>
  <c r="G67" i="16" s="1"/>
  <c r="F67" i="16"/>
  <c r="P66" i="16"/>
  <c r="O66" i="16" s="1"/>
  <c r="N66" i="16"/>
  <c r="H66" i="16"/>
  <c r="G66" i="16" s="1"/>
  <c r="F66" i="16"/>
  <c r="P65" i="16"/>
  <c r="O65" i="16" s="1"/>
  <c r="N65" i="16"/>
  <c r="H65" i="16"/>
  <c r="G65" i="16" s="1"/>
  <c r="F65" i="16"/>
  <c r="P64" i="16"/>
  <c r="O64" i="16" s="1"/>
  <c r="N64" i="16"/>
  <c r="H64" i="16"/>
  <c r="G64" i="16" s="1"/>
  <c r="F64" i="16"/>
  <c r="P63" i="16"/>
  <c r="O63" i="16" s="1"/>
  <c r="N63" i="16"/>
  <c r="H63" i="16"/>
  <c r="G63" i="16" s="1"/>
  <c r="F63" i="16"/>
  <c r="P62" i="16"/>
  <c r="O62" i="16" s="1"/>
  <c r="N62" i="16"/>
  <c r="H62" i="16"/>
  <c r="G62" i="16" s="1"/>
  <c r="F62" i="16"/>
  <c r="P61" i="16"/>
  <c r="O61" i="16" s="1"/>
  <c r="N61" i="16"/>
  <c r="H61" i="16"/>
  <c r="G61" i="16" s="1"/>
  <c r="F61" i="16"/>
  <c r="P60" i="16"/>
  <c r="O60" i="16" s="1"/>
  <c r="N60" i="16"/>
  <c r="H60" i="16"/>
  <c r="G60" i="16" s="1"/>
  <c r="F60" i="16"/>
  <c r="P59" i="16"/>
  <c r="O59" i="16" s="1"/>
  <c r="N59" i="16"/>
  <c r="H59" i="16"/>
  <c r="G59" i="16" s="1"/>
  <c r="F59" i="16"/>
  <c r="P58" i="16"/>
  <c r="O58" i="16" s="1"/>
  <c r="N58" i="16"/>
  <c r="H58" i="16"/>
  <c r="G58" i="16" s="1"/>
  <c r="F58" i="16"/>
  <c r="P57" i="16"/>
  <c r="O57" i="16" s="1"/>
  <c r="N57" i="16"/>
  <c r="H57" i="16"/>
  <c r="G57" i="16" s="1"/>
  <c r="F57" i="16"/>
  <c r="P56" i="16"/>
  <c r="O56" i="16" s="1"/>
  <c r="N56" i="16"/>
  <c r="H56" i="16"/>
  <c r="G56" i="16" s="1"/>
  <c r="F56" i="16"/>
  <c r="P55" i="16"/>
  <c r="O55" i="16" s="1"/>
  <c r="N55" i="16"/>
  <c r="H55" i="16"/>
  <c r="G55" i="16" s="1"/>
  <c r="F55" i="16"/>
  <c r="P54" i="16"/>
  <c r="O54" i="16" s="1"/>
  <c r="N54" i="16"/>
  <c r="H54" i="16"/>
  <c r="G54" i="16" s="1"/>
  <c r="F54" i="16"/>
  <c r="P53" i="16"/>
  <c r="O53" i="16" s="1"/>
  <c r="N53" i="16"/>
  <c r="H53" i="16"/>
  <c r="G53" i="16" s="1"/>
  <c r="F53" i="16"/>
  <c r="P52" i="16"/>
  <c r="O52" i="16" s="1"/>
  <c r="N52" i="16"/>
  <c r="H52" i="16"/>
  <c r="G52" i="16" s="1"/>
  <c r="F52" i="16"/>
  <c r="P51" i="16"/>
  <c r="O51" i="16" s="1"/>
  <c r="N51" i="16"/>
  <c r="H51" i="16"/>
  <c r="G51" i="16" s="1"/>
  <c r="F51" i="16"/>
  <c r="P50" i="16"/>
  <c r="O50" i="16" s="1"/>
  <c r="N50" i="16"/>
  <c r="H50" i="16"/>
  <c r="G50" i="16" s="1"/>
  <c r="F50" i="16"/>
  <c r="P49" i="16"/>
  <c r="O49" i="16" s="1"/>
  <c r="N49" i="16"/>
  <c r="H49" i="16"/>
  <c r="G49" i="16" s="1"/>
  <c r="F49" i="16"/>
  <c r="P48" i="16"/>
  <c r="O48" i="16" s="1"/>
  <c r="N48" i="16"/>
  <c r="H48" i="16"/>
  <c r="G48" i="16" s="1"/>
  <c r="F48" i="16"/>
  <c r="P47" i="16"/>
  <c r="O47" i="16" s="1"/>
  <c r="N47" i="16"/>
  <c r="H47" i="16"/>
  <c r="G47" i="16" s="1"/>
  <c r="F47" i="16"/>
  <c r="P46" i="16"/>
  <c r="O46" i="16" s="1"/>
  <c r="N46" i="16"/>
  <c r="H46" i="16"/>
  <c r="G46" i="16" s="1"/>
  <c r="F46" i="16"/>
  <c r="P45" i="16"/>
  <c r="O45" i="16" s="1"/>
  <c r="N45" i="16"/>
  <c r="H45" i="16"/>
  <c r="G45" i="16" s="1"/>
  <c r="F45" i="16"/>
  <c r="P44" i="16"/>
  <c r="O44" i="16" s="1"/>
  <c r="N44" i="16"/>
  <c r="H44" i="16"/>
  <c r="G44" i="16" s="1"/>
  <c r="F44" i="16"/>
  <c r="P43" i="16"/>
  <c r="O43" i="16" s="1"/>
  <c r="N43" i="16"/>
  <c r="H43" i="16"/>
  <c r="G43" i="16" s="1"/>
  <c r="F43" i="16"/>
  <c r="P42" i="16"/>
  <c r="O42" i="16" s="1"/>
  <c r="N42" i="16"/>
  <c r="H42" i="16"/>
  <c r="G42" i="16" s="1"/>
  <c r="F42" i="16"/>
  <c r="P41" i="16"/>
  <c r="O41" i="16" s="1"/>
  <c r="N41" i="16"/>
  <c r="H41" i="16"/>
  <c r="G41" i="16" s="1"/>
  <c r="F41" i="16"/>
  <c r="P40" i="16"/>
  <c r="O40" i="16" s="1"/>
  <c r="N40" i="16"/>
  <c r="H40" i="16"/>
  <c r="G40" i="16" s="1"/>
  <c r="F40" i="16"/>
  <c r="P39" i="16"/>
  <c r="O39" i="16" s="1"/>
  <c r="N39" i="16"/>
  <c r="H39" i="16"/>
  <c r="G39" i="16" s="1"/>
  <c r="F39" i="16"/>
  <c r="P38" i="16"/>
  <c r="O38" i="16" s="1"/>
  <c r="N38" i="16"/>
  <c r="H38" i="16"/>
  <c r="G38" i="16" s="1"/>
  <c r="F38" i="16"/>
  <c r="P37" i="16"/>
  <c r="O37" i="16" s="1"/>
  <c r="N37" i="16"/>
  <c r="H37" i="16"/>
  <c r="G37" i="16" s="1"/>
  <c r="F37" i="16"/>
  <c r="P36" i="16"/>
  <c r="O36" i="16" s="1"/>
  <c r="N36" i="16"/>
  <c r="H36" i="16"/>
  <c r="G36" i="16" s="1"/>
  <c r="F36" i="16"/>
  <c r="P35" i="16"/>
  <c r="O35" i="16" s="1"/>
  <c r="N35" i="16"/>
  <c r="H35" i="16"/>
  <c r="G35" i="16" s="1"/>
  <c r="F35" i="16"/>
  <c r="P34" i="16"/>
  <c r="O34" i="16" s="1"/>
  <c r="N34" i="16"/>
  <c r="H34" i="16"/>
  <c r="G34" i="16" s="1"/>
  <c r="F34" i="16"/>
  <c r="P33" i="16"/>
  <c r="O33" i="16" s="1"/>
  <c r="N33" i="16"/>
  <c r="H33" i="16"/>
  <c r="G33" i="16" s="1"/>
  <c r="F33" i="16"/>
  <c r="P32" i="16"/>
  <c r="O32" i="16" s="1"/>
  <c r="N32" i="16"/>
  <c r="H32" i="16"/>
  <c r="G32" i="16" s="1"/>
  <c r="F32" i="16"/>
  <c r="P31" i="16"/>
  <c r="O31" i="16" s="1"/>
  <c r="N31" i="16"/>
  <c r="H31" i="16"/>
  <c r="G31" i="16" s="1"/>
  <c r="F31" i="16"/>
  <c r="P30" i="16"/>
  <c r="O30" i="16" s="1"/>
  <c r="N30" i="16"/>
  <c r="H30" i="16"/>
  <c r="G30" i="16" s="1"/>
  <c r="F30" i="16"/>
  <c r="P29" i="16"/>
  <c r="O29" i="16" s="1"/>
  <c r="N29" i="16"/>
  <c r="H29" i="16"/>
  <c r="G29" i="16" s="1"/>
  <c r="F29" i="16"/>
  <c r="P28" i="16"/>
  <c r="O28" i="16" s="1"/>
  <c r="N28" i="16"/>
  <c r="H28" i="16"/>
  <c r="G28" i="16" s="1"/>
  <c r="F28" i="16"/>
  <c r="P27" i="16"/>
  <c r="O27" i="16" s="1"/>
  <c r="N27" i="16"/>
  <c r="H27" i="16"/>
  <c r="G27" i="16" s="1"/>
  <c r="F27" i="16"/>
  <c r="P26" i="16"/>
  <c r="O26" i="16" s="1"/>
  <c r="N26" i="16"/>
  <c r="H26" i="16"/>
  <c r="G26" i="16" s="1"/>
  <c r="F26" i="16"/>
  <c r="P25" i="16"/>
  <c r="O25" i="16" s="1"/>
  <c r="N25" i="16"/>
  <c r="H25" i="16"/>
  <c r="G25" i="16" s="1"/>
  <c r="F25" i="16"/>
  <c r="P24" i="16"/>
  <c r="O24" i="16" s="1"/>
  <c r="N24" i="16"/>
  <c r="H24" i="16"/>
  <c r="G24" i="16" s="1"/>
  <c r="F24" i="16"/>
  <c r="P23" i="16"/>
  <c r="O23" i="16" s="1"/>
  <c r="N23" i="16"/>
  <c r="H23" i="16"/>
  <c r="G23" i="16" s="1"/>
  <c r="F23" i="16"/>
  <c r="P22" i="16"/>
  <c r="O22" i="16" s="1"/>
  <c r="N22" i="16"/>
  <c r="H22" i="16"/>
  <c r="G22" i="16" s="1"/>
  <c r="F22" i="16"/>
  <c r="P21" i="16"/>
  <c r="O21" i="16" s="1"/>
  <c r="N21" i="16"/>
  <c r="H21" i="16"/>
  <c r="G21" i="16" s="1"/>
  <c r="F21" i="16"/>
  <c r="P20" i="16"/>
  <c r="O20" i="16" s="1"/>
  <c r="N20" i="16"/>
  <c r="H20" i="16"/>
  <c r="G20" i="16" s="1"/>
  <c r="F20" i="16"/>
  <c r="P19" i="16"/>
  <c r="O19" i="16" s="1"/>
  <c r="N19" i="16"/>
  <c r="H19" i="16"/>
  <c r="G19" i="16" s="1"/>
  <c r="F19" i="16"/>
  <c r="P18" i="16"/>
  <c r="O18" i="16" s="1"/>
  <c r="N18" i="16"/>
  <c r="H18" i="16"/>
  <c r="G18" i="16" s="1"/>
  <c r="F18" i="16"/>
  <c r="P17" i="16"/>
  <c r="O17" i="16" s="1"/>
  <c r="N17" i="16"/>
  <c r="H17" i="16"/>
  <c r="G17" i="16" s="1"/>
  <c r="F17" i="16"/>
  <c r="P16" i="16"/>
  <c r="O16" i="16" s="1"/>
  <c r="N16" i="16"/>
  <c r="H16" i="16"/>
  <c r="G16" i="16" s="1"/>
  <c r="F16" i="16"/>
  <c r="P15" i="16"/>
  <c r="O15" i="16" s="1"/>
  <c r="N15" i="16"/>
  <c r="H15" i="16"/>
  <c r="G15" i="16" s="1"/>
  <c r="F15" i="16"/>
  <c r="P14" i="16"/>
  <c r="O14" i="16" s="1"/>
  <c r="N14" i="16"/>
  <c r="H14" i="16"/>
  <c r="G14" i="16" s="1"/>
  <c r="F14" i="16"/>
  <c r="P13" i="16"/>
  <c r="O13" i="16" s="1"/>
  <c r="N13" i="16"/>
  <c r="H13" i="16"/>
  <c r="G13" i="16" s="1"/>
  <c r="F13" i="16"/>
  <c r="P12" i="16"/>
  <c r="O12" i="16" s="1"/>
  <c r="N12" i="16"/>
  <c r="H12" i="16"/>
  <c r="G12" i="16" s="1"/>
  <c r="F12" i="16"/>
  <c r="P11" i="16"/>
  <c r="O11" i="16" s="1"/>
  <c r="N11" i="16"/>
  <c r="H11" i="16"/>
  <c r="G11" i="16" s="1"/>
  <c r="F11" i="16"/>
  <c r="P10" i="16"/>
  <c r="O10" i="16" s="1"/>
  <c r="N10" i="16"/>
  <c r="H10" i="16"/>
  <c r="G10" i="16" s="1"/>
  <c r="F10" i="16"/>
  <c r="P9" i="16"/>
  <c r="O9" i="16" s="1"/>
  <c r="N9" i="16"/>
  <c r="H9" i="16"/>
  <c r="G9" i="16" s="1"/>
  <c r="F9" i="16"/>
  <c r="P8" i="16"/>
  <c r="O8" i="16" s="1"/>
  <c r="N8" i="16"/>
  <c r="H8" i="16"/>
  <c r="G8" i="16" s="1"/>
  <c r="F8" i="16"/>
  <c r="P7" i="16"/>
  <c r="O7" i="16" s="1"/>
  <c r="N7" i="16"/>
  <c r="H7" i="16"/>
  <c r="G7" i="16" s="1"/>
  <c r="F7" i="16"/>
  <c r="P6" i="16"/>
  <c r="O6" i="16" s="1"/>
  <c r="N6" i="16"/>
  <c r="H6" i="16"/>
  <c r="G6" i="16" s="1"/>
  <c r="F6" i="16"/>
  <c r="P5" i="16"/>
  <c r="O5" i="16" s="1"/>
  <c r="N5" i="16"/>
  <c r="H5" i="16"/>
  <c r="G5" i="16" s="1"/>
  <c r="F5" i="16"/>
  <c r="P103" i="15"/>
  <c r="O103" i="15" s="1"/>
  <c r="N103" i="15"/>
  <c r="P102" i="15"/>
  <c r="O102" i="15" s="1"/>
  <c r="N102" i="15"/>
  <c r="P101" i="15"/>
  <c r="O101" i="15" s="1"/>
  <c r="N101" i="15"/>
  <c r="P100" i="15"/>
  <c r="O100" i="15" s="1"/>
  <c r="N100" i="15"/>
  <c r="P99" i="15"/>
  <c r="O99" i="15" s="1"/>
  <c r="N99" i="15"/>
  <c r="P98" i="15"/>
  <c r="O98" i="15" s="1"/>
  <c r="N98" i="15"/>
  <c r="P97" i="15"/>
  <c r="O97" i="15" s="1"/>
  <c r="N97" i="15"/>
  <c r="P96" i="15"/>
  <c r="O96" i="15" s="1"/>
  <c r="N96" i="15"/>
  <c r="P95" i="15"/>
  <c r="O95" i="15" s="1"/>
  <c r="N95" i="15"/>
  <c r="P94" i="15"/>
  <c r="O94" i="15" s="1"/>
  <c r="N94" i="15"/>
  <c r="P93" i="15"/>
  <c r="O93" i="15" s="1"/>
  <c r="N93" i="15"/>
  <c r="P92" i="15"/>
  <c r="O92" i="15" s="1"/>
  <c r="N92" i="15"/>
  <c r="P91" i="15"/>
  <c r="O91" i="15" s="1"/>
  <c r="N91" i="15"/>
  <c r="P90" i="15"/>
  <c r="O90" i="15" s="1"/>
  <c r="N90" i="15"/>
  <c r="P89" i="15"/>
  <c r="O89" i="15" s="1"/>
  <c r="N89" i="15"/>
  <c r="P88" i="15"/>
  <c r="O88" i="15" s="1"/>
  <c r="N88" i="15"/>
  <c r="P87" i="15"/>
  <c r="O87" i="15" s="1"/>
  <c r="N87" i="15"/>
  <c r="P86" i="15"/>
  <c r="O86" i="15" s="1"/>
  <c r="N86" i="15"/>
  <c r="P85" i="15"/>
  <c r="O85" i="15" s="1"/>
  <c r="N85" i="15"/>
  <c r="P84" i="15"/>
  <c r="O84" i="15" s="1"/>
  <c r="N84" i="15"/>
  <c r="P83" i="15"/>
  <c r="O83" i="15" s="1"/>
  <c r="N83" i="15"/>
  <c r="P82" i="15"/>
  <c r="O82" i="15" s="1"/>
  <c r="N82" i="15"/>
  <c r="P81" i="15"/>
  <c r="O81" i="15" s="1"/>
  <c r="N81" i="15"/>
  <c r="P80" i="15"/>
  <c r="O80" i="15" s="1"/>
  <c r="N80" i="15"/>
  <c r="P79" i="15"/>
  <c r="O79" i="15" s="1"/>
  <c r="N79" i="15"/>
  <c r="P78" i="15"/>
  <c r="O78" i="15" s="1"/>
  <c r="N78" i="15"/>
  <c r="P77" i="15"/>
  <c r="O77" i="15" s="1"/>
  <c r="N77" i="15"/>
  <c r="P76" i="15"/>
  <c r="O76" i="15" s="1"/>
  <c r="N76" i="15"/>
  <c r="P75" i="15"/>
  <c r="O75" i="15" s="1"/>
  <c r="N75" i="15"/>
  <c r="P74" i="15"/>
  <c r="O74" i="15" s="1"/>
  <c r="N74" i="15"/>
  <c r="P73" i="15"/>
  <c r="O73" i="15" s="1"/>
  <c r="N73" i="15"/>
  <c r="P72" i="15"/>
  <c r="O72" i="15" s="1"/>
  <c r="N72" i="15"/>
  <c r="P71" i="15"/>
  <c r="O71" i="15" s="1"/>
  <c r="N71" i="15"/>
  <c r="P70" i="15"/>
  <c r="O70" i="15" s="1"/>
  <c r="N70" i="15"/>
  <c r="P69" i="15"/>
  <c r="O69" i="15" s="1"/>
  <c r="N69" i="15"/>
  <c r="P68" i="15"/>
  <c r="O68" i="15" s="1"/>
  <c r="N68" i="15"/>
  <c r="P67" i="15"/>
  <c r="O67" i="15" s="1"/>
  <c r="N67" i="15"/>
  <c r="P66" i="15"/>
  <c r="O66" i="15" s="1"/>
  <c r="N66" i="15"/>
  <c r="P65" i="15"/>
  <c r="O65" i="15" s="1"/>
  <c r="N65" i="15"/>
  <c r="P64" i="15"/>
  <c r="O64" i="15" s="1"/>
  <c r="N64" i="15"/>
  <c r="P63" i="15"/>
  <c r="O63" i="15" s="1"/>
  <c r="N63" i="15"/>
  <c r="P62" i="15"/>
  <c r="O62" i="15" s="1"/>
  <c r="N62" i="15"/>
  <c r="P61" i="15"/>
  <c r="O61" i="15" s="1"/>
  <c r="N61" i="15"/>
  <c r="P60" i="15"/>
  <c r="O60" i="15" s="1"/>
  <c r="N60" i="15"/>
  <c r="P59" i="15"/>
  <c r="O59" i="15" s="1"/>
  <c r="N59" i="15"/>
  <c r="P58" i="15"/>
  <c r="O58" i="15" s="1"/>
  <c r="N58" i="15"/>
  <c r="P57" i="15"/>
  <c r="O57" i="15" s="1"/>
  <c r="N57" i="15"/>
  <c r="P56" i="15"/>
  <c r="O56" i="15" s="1"/>
  <c r="N56" i="15"/>
  <c r="P55" i="15"/>
  <c r="O55" i="15" s="1"/>
  <c r="N55" i="15"/>
  <c r="P54" i="15"/>
  <c r="O54" i="15" s="1"/>
  <c r="N54" i="15"/>
  <c r="P53" i="15"/>
  <c r="O53" i="15" s="1"/>
  <c r="N53" i="15"/>
  <c r="P52" i="15"/>
  <c r="O52" i="15" s="1"/>
  <c r="N52" i="15"/>
  <c r="P51" i="15"/>
  <c r="O51" i="15" s="1"/>
  <c r="N51" i="15"/>
  <c r="P50" i="15"/>
  <c r="O50" i="15" s="1"/>
  <c r="N50" i="15"/>
  <c r="P49" i="15"/>
  <c r="O49" i="15" s="1"/>
  <c r="N49" i="15"/>
  <c r="P48" i="15"/>
  <c r="O48" i="15" s="1"/>
  <c r="N48" i="15"/>
  <c r="P47" i="15"/>
  <c r="O47" i="15" s="1"/>
  <c r="N47" i="15"/>
  <c r="P46" i="15"/>
  <c r="O46" i="15" s="1"/>
  <c r="N46" i="15"/>
  <c r="P45" i="15"/>
  <c r="O45" i="15" s="1"/>
  <c r="N45" i="15"/>
  <c r="P44" i="15"/>
  <c r="O44" i="15" s="1"/>
  <c r="N44" i="15"/>
  <c r="P43" i="15"/>
  <c r="O43" i="15" s="1"/>
  <c r="N43" i="15"/>
  <c r="P42" i="15"/>
  <c r="O42" i="15" s="1"/>
  <c r="N42" i="15"/>
  <c r="P41" i="15"/>
  <c r="O41" i="15" s="1"/>
  <c r="N41" i="15"/>
  <c r="P40" i="15"/>
  <c r="O40" i="15" s="1"/>
  <c r="N40" i="15"/>
  <c r="P39" i="15"/>
  <c r="O39" i="15" s="1"/>
  <c r="N39" i="15"/>
  <c r="P38" i="15"/>
  <c r="O38" i="15" s="1"/>
  <c r="N38" i="15"/>
  <c r="P37" i="15"/>
  <c r="O37" i="15" s="1"/>
  <c r="N37" i="15"/>
  <c r="P36" i="15"/>
  <c r="O36" i="15" s="1"/>
  <c r="N36" i="15"/>
  <c r="P35" i="15"/>
  <c r="O35" i="15" s="1"/>
  <c r="N35" i="15"/>
  <c r="P34" i="15"/>
  <c r="O34" i="15" s="1"/>
  <c r="N34" i="15"/>
  <c r="P33" i="15"/>
  <c r="O33" i="15" s="1"/>
  <c r="N33" i="15"/>
  <c r="P32" i="15"/>
  <c r="O32" i="15" s="1"/>
  <c r="N32" i="15"/>
  <c r="P31" i="15"/>
  <c r="O31" i="15" s="1"/>
  <c r="N31" i="15"/>
  <c r="P30" i="15"/>
  <c r="O30" i="15" s="1"/>
  <c r="N30" i="15"/>
  <c r="P29" i="15"/>
  <c r="O29" i="15" s="1"/>
  <c r="N29" i="15"/>
  <c r="P28" i="15"/>
  <c r="O28" i="15" s="1"/>
  <c r="N28" i="15"/>
  <c r="P27" i="15"/>
  <c r="O27" i="15" s="1"/>
  <c r="N27" i="15"/>
  <c r="P26" i="15"/>
  <c r="O26" i="15" s="1"/>
  <c r="N26" i="15"/>
  <c r="P25" i="15"/>
  <c r="O25" i="15" s="1"/>
  <c r="N25" i="15"/>
  <c r="P24" i="15"/>
  <c r="O24" i="15" s="1"/>
  <c r="N24" i="15"/>
  <c r="P23" i="15"/>
  <c r="O23" i="15" s="1"/>
  <c r="N23" i="15"/>
  <c r="P22" i="15"/>
  <c r="O22" i="15" s="1"/>
  <c r="N22" i="15"/>
  <c r="P21" i="15"/>
  <c r="O21" i="15" s="1"/>
  <c r="N21" i="15"/>
  <c r="P20" i="15"/>
  <c r="O20" i="15" s="1"/>
  <c r="N20" i="15"/>
  <c r="P19" i="15"/>
  <c r="O19" i="15" s="1"/>
  <c r="N19" i="15"/>
  <c r="P18" i="15"/>
  <c r="O18" i="15" s="1"/>
  <c r="N18" i="15"/>
  <c r="P17" i="15"/>
  <c r="O17" i="15" s="1"/>
  <c r="N17" i="15"/>
  <c r="P16" i="15"/>
  <c r="O16" i="15" s="1"/>
  <c r="N16" i="15"/>
  <c r="P15" i="15"/>
  <c r="O15" i="15" s="1"/>
  <c r="N15" i="15"/>
  <c r="P14" i="15"/>
  <c r="O14" i="15" s="1"/>
  <c r="N14" i="15"/>
  <c r="P13" i="15"/>
  <c r="O13" i="15" s="1"/>
  <c r="N13" i="15"/>
  <c r="P12" i="15"/>
  <c r="O12" i="15" s="1"/>
  <c r="N12" i="15"/>
  <c r="P11" i="15"/>
  <c r="O11" i="15" s="1"/>
  <c r="N11" i="15"/>
  <c r="P10" i="15"/>
  <c r="O10" i="15" s="1"/>
  <c r="N10" i="15"/>
  <c r="P9" i="15"/>
  <c r="O9" i="15" s="1"/>
  <c r="N9" i="15"/>
  <c r="P8" i="15"/>
  <c r="O8" i="15" s="1"/>
  <c r="N8" i="15"/>
  <c r="P7" i="15"/>
  <c r="O7" i="15" s="1"/>
  <c r="N7" i="15"/>
  <c r="P6" i="15"/>
  <c r="O6" i="15" s="1"/>
  <c r="N6" i="15"/>
  <c r="P5" i="15"/>
  <c r="O5" i="15" s="1"/>
  <c r="N5" i="15"/>
  <c r="H103" i="15"/>
  <c r="G103" i="15" s="1"/>
  <c r="F103" i="15"/>
  <c r="H102" i="15"/>
  <c r="G102" i="15" s="1"/>
  <c r="F102" i="15"/>
  <c r="H101" i="15"/>
  <c r="G101" i="15" s="1"/>
  <c r="F101" i="15"/>
  <c r="H100" i="15"/>
  <c r="G100" i="15" s="1"/>
  <c r="F100" i="15"/>
  <c r="H99" i="15"/>
  <c r="G99" i="15" s="1"/>
  <c r="F99" i="15"/>
  <c r="H98" i="15"/>
  <c r="G98" i="15" s="1"/>
  <c r="F98" i="15"/>
  <c r="H97" i="15"/>
  <c r="G97" i="15" s="1"/>
  <c r="F97" i="15"/>
  <c r="H96" i="15"/>
  <c r="G96" i="15" s="1"/>
  <c r="F96" i="15"/>
  <c r="H95" i="15"/>
  <c r="G95" i="15" s="1"/>
  <c r="F95" i="15"/>
  <c r="H94" i="15"/>
  <c r="G94" i="15" s="1"/>
  <c r="F94" i="15"/>
  <c r="H93" i="15"/>
  <c r="G93" i="15" s="1"/>
  <c r="F93" i="15"/>
  <c r="H92" i="15"/>
  <c r="G92" i="15" s="1"/>
  <c r="F92" i="15"/>
  <c r="H91" i="15"/>
  <c r="G91" i="15" s="1"/>
  <c r="F91" i="15"/>
  <c r="H90" i="15"/>
  <c r="G90" i="15" s="1"/>
  <c r="F90" i="15"/>
  <c r="H89" i="15"/>
  <c r="G89" i="15" s="1"/>
  <c r="F89" i="15"/>
  <c r="H88" i="15"/>
  <c r="G88" i="15" s="1"/>
  <c r="F88" i="15"/>
  <c r="H87" i="15"/>
  <c r="G87" i="15" s="1"/>
  <c r="F87" i="15"/>
  <c r="H86" i="15"/>
  <c r="G86" i="15" s="1"/>
  <c r="F86" i="15"/>
  <c r="H85" i="15"/>
  <c r="G85" i="15" s="1"/>
  <c r="F85" i="15"/>
  <c r="H84" i="15"/>
  <c r="G84" i="15" s="1"/>
  <c r="F84" i="15"/>
  <c r="H83" i="15"/>
  <c r="G83" i="15" s="1"/>
  <c r="F83" i="15"/>
  <c r="H82" i="15"/>
  <c r="G82" i="15" s="1"/>
  <c r="F82" i="15"/>
  <c r="H81" i="15"/>
  <c r="G81" i="15" s="1"/>
  <c r="F81" i="15"/>
  <c r="H80" i="15"/>
  <c r="G80" i="15" s="1"/>
  <c r="F80" i="15"/>
  <c r="H79" i="15"/>
  <c r="G79" i="15" s="1"/>
  <c r="F79" i="15"/>
  <c r="H78" i="15"/>
  <c r="G78" i="15" s="1"/>
  <c r="F78" i="15"/>
  <c r="H77" i="15"/>
  <c r="G77" i="15" s="1"/>
  <c r="F77" i="15"/>
  <c r="H76" i="15"/>
  <c r="G76" i="15" s="1"/>
  <c r="F76" i="15"/>
  <c r="H75" i="15"/>
  <c r="G75" i="15" s="1"/>
  <c r="F75" i="15"/>
  <c r="H74" i="15"/>
  <c r="G74" i="15" s="1"/>
  <c r="F74" i="15"/>
  <c r="H73" i="15"/>
  <c r="G73" i="15" s="1"/>
  <c r="F73" i="15"/>
  <c r="H72" i="15"/>
  <c r="G72" i="15" s="1"/>
  <c r="F72" i="15"/>
  <c r="H71" i="15"/>
  <c r="G71" i="15" s="1"/>
  <c r="F71" i="15"/>
  <c r="H70" i="15"/>
  <c r="G70" i="15" s="1"/>
  <c r="F70" i="15"/>
  <c r="H69" i="15"/>
  <c r="G69" i="15" s="1"/>
  <c r="F69" i="15"/>
  <c r="H68" i="15"/>
  <c r="G68" i="15" s="1"/>
  <c r="F68" i="15"/>
  <c r="H67" i="15"/>
  <c r="G67" i="15" s="1"/>
  <c r="F67" i="15"/>
  <c r="H66" i="15"/>
  <c r="G66" i="15" s="1"/>
  <c r="F66" i="15"/>
  <c r="H65" i="15"/>
  <c r="G65" i="15" s="1"/>
  <c r="F65" i="15"/>
  <c r="H64" i="15"/>
  <c r="G64" i="15" s="1"/>
  <c r="F64" i="15"/>
  <c r="H63" i="15"/>
  <c r="G63" i="15" s="1"/>
  <c r="F63" i="15"/>
  <c r="H62" i="15"/>
  <c r="G62" i="15" s="1"/>
  <c r="F62" i="15"/>
  <c r="H61" i="15"/>
  <c r="G61" i="15" s="1"/>
  <c r="F61" i="15"/>
  <c r="H60" i="15"/>
  <c r="G60" i="15" s="1"/>
  <c r="F60" i="15"/>
  <c r="H59" i="15"/>
  <c r="G59" i="15" s="1"/>
  <c r="F59" i="15"/>
  <c r="H58" i="15"/>
  <c r="G58" i="15" s="1"/>
  <c r="F58" i="15"/>
  <c r="H57" i="15"/>
  <c r="G57" i="15" s="1"/>
  <c r="F57" i="15"/>
  <c r="H56" i="15"/>
  <c r="G56" i="15" s="1"/>
  <c r="F56" i="15"/>
  <c r="H55" i="15"/>
  <c r="G55" i="15" s="1"/>
  <c r="F55" i="15"/>
  <c r="H54" i="15"/>
  <c r="G54" i="15" s="1"/>
  <c r="F54" i="15"/>
  <c r="H53" i="15"/>
  <c r="G53" i="15" s="1"/>
  <c r="F53" i="15"/>
  <c r="H52" i="15"/>
  <c r="G52" i="15" s="1"/>
  <c r="F52" i="15"/>
  <c r="H51" i="15"/>
  <c r="G51" i="15" s="1"/>
  <c r="F51" i="15"/>
  <c r="H50" i="15"/>
  <c r="G50" i="15" s="1"/>
  <c r="F50" i="15"/>
  <c r="H49" i="15"/>
  <c r="G49" i="15" s="1"/>
  <c r="F49" i="15"/>
  <c r="H48" i="15"/>
  <c r="G48" i="15" s="1"/>
  <c r="F48" i="15"/>
  <c r="H47" i="15"/>
  <c r="G47" i="15" s="1"/>
  <c r="F47" i="15"/>
  <c r="H46" i="15"/>
  <c r="G46" i="15" s="1"/>
  <c r="F46" i="15"/>
  <c r="H45" i="15"/>
  <c r="G45" i="15" s="1"/>
  <c r="F45" i="15"/>
  <c r="H44" i="15"/>
  <c r="G44" i="15" s="1"/>
  <c r="F44" i="15"/>
  <c r="H43" i="15"/>
  <c r="G43" i="15" s="1"/>
  <c r="F43" i="15"/>
  <c r="H42" i="15"/>
  <c r="G42" i="15" s="1"/>
  <c r="F42" i="15"/>
  <c r="H41" i="15"/>
  <c r="G41" i="15" s="1"/>
  <c r="F41" i="15"/>
  <c r="H40" i="15"/>
  <c r="G40" i="15" s="1"/>
  <c r="F40" i="15"/>
  <c r="H39" i="15"/>
  <c r="G39" i="15" s="1"/>
  <c r="F39" i="15"/>
  <c r="H38" i="15"/>
  <c r="G38" i="15" s="1"/>
  <c r="F38" i="15"/>
  <c r="H37" i="15"/>
  <c r="G37" i="15" s="1"/>
  <c r="F37" i="15"/>
  <c r="H36" i="15"/>
  <c r="G36" i="15" s="1"/>
  <c r="F36" i="15"/>
  <c r="H35" i="15"/>
  <c r="G35" i="15" s="1"/>
  <c r="F35" i="15"/>
  <c r="H34" i="15"/>
  <c r="G34" i="15" s="1"/>
  <c r="F34" i="15"/>
  <c r="H33" i="15"/>
  <c r="G33" i="15" s="1"/>
  <c r="F33" i="15"/>
  <c r="H32" i="15"/>
  <c r="G32" i="15" s="1"/>
  <c r="F32" i="15"/>
  <c r="H31" i="15"/>
  <c r="G31" i="15" s="1"/>
  <c r="F31" i="15"/>
  <c r="H30" i="15"/>
  <c r="G30" i="15" s="1"/>
  <c r="F30" i="15"/>
  <c r="H29" i="15"/>
  <c r="G29" i="15" s="1"/>
  <c r="F29" i="15"/>
  <c r="H28" i="15"/>
  <c r="G28" i="15" s="1"/>
  <c r="F28" i="15"/>
  <c r="H27" i="15"/>
  <c r="G27" i="15" s="1"/>
  <c r="F27" i="15"/>
  <c r="H26" i="15"/>
  <c r="G26" i="15" s="1"/>
  <c r="F26" i="15"/>
  <c r="H25" i="15"/>
  <c r="G25" i="15" s="1"/>
  <c r="F25" i="15"/>
  <c r="H24" i="15"/>
  <c r="G24" i="15" s="1"/>
  <c r="F24" i="15"/>
  <c r="H23" i="15"/>
  <c r="G23" i="15" s="1"/>
  <c r="F23" i="15"/>
  <c r="H22" i="15"/>
  <c r="G22" i="15" s="1"/>
  <c r="F22" i="15"/>
  <c r="H21" i="15"/>
  <c r="G21" i="15" s="1"/>
  <c r="F21" i="15"/>
  <c r="H20" i="15"/>
  <c r="G20" i="15" s="1"/>
  <c r="F20" i="15"/>
  <c r="H19" i="15"/>
  <c r="G19" i="15" s="1"/>
  <c r="F19" i="15"/>
  <c r="H18" i="15"/>
  <c r="G18" i="15" s="1"/>
  <c r="F18" i="15"/>
  <c r="H17" i="15"/>
  <c r="G17" i="15" s="1"/>
  <c r="F17" i="15"/>
  <c r="H16" i="15"/>
  <c r="G16" i="15" s="1"/>
  <c r="F16" i="15"/>
  <c r="H15" i="15"/>
  <c r="G15" i="15" s="1"/>
  <c r="F15" i="15"/>
  <c r="H14" i="15"/>
  <c r="G14" i="15" s="1"/>
  <c r="F14" i="15"/>
  <c r="H13" i="15"/>
  <c r="G13" i="15" s="1"/>
  <c r="F13" i="15"/>
  <c r="H12" i="15"/>
  <c r="G12" i="15" s="1"/>
  <c r="F12" i="15"/>
  <c r="H11" i="15"/>
  <c r="G11" i="15" s="1"/>
  <c r="F11" i="15"/>
  <c r="H10" i="15"/>
  <c r="G10" i="15" s="1"/>
  <c r="F10" i="15"/>
  <c r="H9" i="15"/>
  <c r="G9" i="15" s="1"/>
  <c r="F9" i="15"/>
  <c r="H8" i="15"/>
  <c r="G8" i="15" s="1"/>
  <c r="F8" i="15"/>
  <c r="H7" i="15"/>
  <c r="G7" i="15" s="1"/>
  <c r="F7" i="15"/>
  <c r="H6" i="15"/>
  <c r="G6" i="15" s="1"/>
  <c r="F6" i="15"/>
  <c r="H5" i="15"/>
  <c r="G5" i="15" s="1"/>
  <c r="F5" i="15"/>
  <c r="AJ103" i="7"/>
  <c r="AI103" i="7"/>
  <c r="AJ102" i="7"/>
  <c r="AI102" i="7"/>
  <c r="AJ101" i="7"/>
  <c r="AI101" i="7"/>
  <c r="AJ100" i="7"/>
  <c r="AI100" i="7"/>
  <c r="AJ99" i="7"/>
  <c r="AI99" i="7"/>
  <c r="AJ98" i="7"/>
  <c r="AI98" i="7"/>
  <c r="AJ97" i="7"/>
  <c r="AI97" i="7"/>
  <c r="AJ96" i="7"/>
  <c r="AI96" i="7"/>
  <c r="AJ95" i="7"/>
  <c r="AI95" i="7"/>
  <c r="AJ94" i="7"/>
  <c r="AI94" i="7"/>
  <c r="AJ93" i="7"/>
  <c r="AI93" i="7"/>
  <c r="AJ92" i="7"/>
  <c r="AI92" i="7"/>
  <c r="AJ91" i="7"/>
  <c r="AI91" i="7"/>
  <c r="AJ90" i="7"/>
  <c r="AI90" i="7"/>
  <c r="AJ89" i="7"/>
  <c r="AI89" i="7"/>
  <c r="AJ88" i="7"/>
  <c r="AI88" i="7"/>
  <c r="AJ87" i="7"/>
  <c r="AI87" i="7"/>
  <c r="AJ86" i="7"/>
  <c r="AI86" i="7"/>
  <c r="AJ85" i="7"/>
  <c r="AI85" i="7"/>
  <c r="AJ84" i="7"/>
  <c r="AI84" i="7"/>
  <c r="AJ83" i="7"/>
  <c r="AI83" i="7"/>
  <c r="AJ82" i="7"/>
  <c r="AI82" i="7"/>
  <c r="AJ81" i="7"/>
  <c r="AI81" i="7"/>
  <c r="AJ80" i="7"/>
  <c r="AI80" i="7"/>
  <c r="AJ79" i="7"/>
  <c r="AI79" i="7"/>
  <c r="AJ78" i="7"/>
  <c r="AI78" i="7"/>
  <c r="AJ77" i="7"/>
  <c r="AI77" i="7"/>
  <c r="AJ76" i="7"/>
  <c r="AI76" i="7"/>
  <c r="AJ75" i="7"/>
  <c r="AI75" i="7"/>
  <c r="AJ74" i="7"/>
  <c r="AI74" i="7"/>
  <c r="AJ73" i="7"/>
  <c r="AI73" i="7"/>
  <c r="AJ72" i="7"/>
  <c r="AI72" i="7"/>
  <c r="AJ71" i="7"/>
  <c r="AI71" i="7"/>
  <c r="AJ70" i="7"/>
  <c r="AI70" i="7"/>
  <c r="AJ69" i="7"/>
  <c r="AI69" i="7"/>
  <c r="AJ68" i="7"/>
  <c r="AI68" i="7"/>
  <c r="AJ67" i="7"/>
  <c r="AI67" i="7"/>
  <c r="AJ66" i="7"/>
  <c r="AI66" i="7"/>
  <c r="AJ65" i="7"/>
  <c r="AI65" i="7"/>
  <c r="AJ64" i="7"/>
  <c r="AI64" i="7"/>
  <c r="AJ63" i="7"/>
  <c r="AI63" i="7"/>
  <c r="AJ62" i="7"/>
  <c r="AI62" i="7"/>
  <c r="AJ61" i="7"/>
  <c r="AI61" i="7"/>
  <c r="AJ60" i="7"/>
  <c r="AI60" i="7"/>
  <c r="AJ59" i="7"/>
  <c r="AI59" i="7"/>
  <c r="AJ58" i="7"/>
  <c r="AI58" i="7"/>
  <c r="AJ57" i="7"/>
  <c r="AI57" i="7"/>
  <c r="AJ56" i="7"/>
  <c r="AI56" i="7"/>
  <c r="AJ55" i="7"/>
  <c r="AI55" i="7"/>
  <c r="AJ54" i="7"/>
  <c r="AI54" i="7"/>
  <c r="AJ53" i="7"/>
  <c r="AI53" i="7"/>
  <c r="AJ52" i="7"/>
  <c r="AI52" i="7"/>
  <c r="AJ51" i="7"/>
  <c r="AI51" i="7"/>
  <c r="AJ50" i="7"/>
  <c r="AI50" i="7"/>
  <c r="AJ49" i="7"/>
  <c r="AI49" i="7"/>
  <c r="AJ48" i="7"/>
  <c r="AI48" i="7"/>
  <c r="AJ47" i="7"/>
  <c r="AI47" i="7"/>
  <c r="AJ46" i="7"/>
  <c r="AI46" i="7"/>
  <c r="AJ45" i="7"/>
  <c r="AI45" i="7"/>
  <c r="AJ44" i="7"/>
  <c r="AI44" i="7"/>
  <c r="AJ43" i="7"/>
  <c r="AI43" i="7"/>
  <c r="AJ42" i="7"/>
  <c r="AI42" i="7"/>
  <c r="AJ41" i="7"/>
  <c r="AI41" i="7"/>
  <c r="AJ40" i="7"/>
  <c r="AI40" i="7"/>
  <c r="AJ39" i="7"/>
  <c r="AI39" i="7"/>
  <c r="AJ38" i="7"/>
  <c r="AI38" i="7"/>
  <c r="AJ37" i="7"/>
  <c r="AI37" i="7"/>
  <c r="AJ36" i="7"/>
  <c r="AI36" i="7"/>
  <c r="AJ35" i="7"/>
  <c r="AI35" i="7"/>
  <c r="AJ34" i="7"/>
  <c r="AI34" i="7"/>
  <c r="AJ33" i="7"/>
  <c r="AI33" i="7"/>
  <c r="AJ32" i="7"/>
  <c r="AI32" i="7"/>
  <c r="AJ31" i="7"/>
  <c r="AI31" i="7"/>
  <c r="AJ30" i="7"/>
  <c r="AI30" i="7"/>
  <c r="AJ29" i="7"/>
  <c r="AI29" i="7"/>
  <c r="AJ28" i="7"/>
  <c r="AI28" i="7"/>
  <c r="AJ27" i="7"/>
  <c r="AI27" i="7"/>
  <c r="AJ26" i="7"/>
  <c r="AI26" i="7"/>
  <c r="AJ25" i="7"/>
  <c r="AI25" i="7"/>
  <c r="AJ24" i="7"/>
  <c r="AI24" i="7"/>
  <c r="AJ23" i="7"/>
  <c r="AI23" i="7"/>
  <c r="AJ22" i="7"/>
  <c r="AI22" i="7"/>
  <c r="AJ21" i="7"/>
  <c r="AI21" i="7"/>
  <c r="AJ20" i="7"/>
  <c r="AI20" i="7"/>
  <c r="AJ19" i="7"/>
  <c r="AI19" i="7"/>
  <c r="AJ18" i="7"/>
  <c r="AI18" i="7"/>
  <c r="AJ17" i="7"/>
  <c r="AI17" i="7"/>
  <c r="AJ16" i="7"/>
  <c r="AI16" i="7"/>
  <c r="AJ15" i="7"/>
  <c r="AI15" i="7"/>
  <c r="AJ14" i="7"/>
  <c r="AI14" i="7"/>
  <c r="AJ13" i="7"/>
  <c r="AI13" i="7"/>
  <c r="AJ12" i="7"/>
  <c r="AI12" i="7"/>
  <c r="AJ11" i="7"/>
  <c r="AI11" i="7"/>
  <c r="AJ10" i="7"/>
  <c r="AI10" i="7"/>
  <c r="AJ9" i="7"/>
  <c r="AI9" i="7"/>
  <c r="AJ8" i="7"/>
  <c r="AI8" i="7"/>
  <c r="AJ7" i="7"/>
  <c r="AI7" i="7"/>
  <c r="AJ6" i="7"/>
  <c r="AI6" i="7"/>
  <c r="AJ5" i="7"/>
  <c r="AI5" i="7"/>
  <c r="J103" i="7"/>
  <c r="I103" i="7"/>
  <c r="J102" i="7"/>
  <c r="I102" i="7"/>
  <c r="J101" i="7"/>
  <c r="I101" i="7"/>
  <c r="J100" i="7"/>
  <c r="I100" i="7"/>
  <c r="J99" i="7"/>
  <c r="I99" i="7"/>
  <c r="J98" i="7"/>
  <c r="I98" i="7"/>
  <c r="J97" i="7"/>
  <c r="I97" i="7"/>
  <c r="J96" i="7"/>
  <c r="I96" i="7"/>
  <c r="J95" i="7"/>
  <c r="I95" i="7"/>
  <c r="J94" i="7"/>
  <c r="I94" i="7"/>
  <c r="J93" i="7"/>
  <c r="I93" i="7"/>
  <c r="J92" i="7"/>
  <c r="I92" i="7"/>
  <c r="J91" i="7"/>
  <c r="I91" i="7"/>
  <c r="J90" i="7"/>
  <c r="I90" i="7"/>
  <c r="J89" i="7"/>
  <c r="I89" i="7"/>
  <c r="J88" i="7"/>
  <c r="I88" i="7"/>
  <c r="J87" i="7"/>
  <c r="I87" i="7"/>
  <c r="J86" i="7"/>
  <c r="I86" i="7"/>
  <c r="J85" i="7"/>
  <c r="I85" i="7"/>
  <c r="J84" i="7"/>
  <c r="I84" i="7"/>
  <c r="J83" i="7"/>
  <c r="I83" i="7"/>
  <c r="J82" i="7"/>
  <c r="I82" i="7"/>
  <c r="J81" i="7"/>
  <c r="I81" i="7"/>
  <c r="J80" i="7"/>
  <c r="I80" i="7"/>
  <c r="J79" i="7"/>
  <c r="I79" i="7"/>
  <c r="J78" i="7"/>
  <c r="I78" i="7"/>
  <c r="J77" i="7"/>
  <c r="I77" i="7"/>
  <c r="J76" i="7"/>
  <c r="I76" i="7"/>
  <c r="J75" i="7"/>
  <c r="I75" i="7"/>
  <c r="J74" i="7"/>
  <c r="I74" i="7"/>
  <c r="J73" i="7"/>
  <c r="I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J60" i="7"/>
  <c r="I60" i="7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J47" i="7"/>
  <c r="I47" i="7"/>
  <c r="J46" i="7"/>
  <c r="I46" i="7"/>
  <c r="J45" i="7"/>
  <c r="I45" i="7"/>
  <c r="J44" i="7"/>
  <c r="I44" i="7"/>
  <c r="J43" i="7"/>
  <c r="I43" i="7"/>
  <c r="J42" i="7"/>
  <c r="I42" i="7"/>
  <c r="J41" i="7"/>
  <c r="I41" i="7"/>
  <c r="J40" i="7"/>
  <c r="I40" i="7"/>
  <c r="J39" i="7"/>
  <c r="I39" i="7"/>
  <c r="J38" i="7"/>
  <c r="I38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I24" i="7"/>
  <c r="J23" i="7"/>
  <c r="I23" i="7"/>
  <c r="J22" i="7"/>
  <c r="I22" i="7"/>
  <c r="J21" i="7"/>
  <c r="I21" i="7"/>
  <c r="J20" i="7"/>
  <c r="I20" i="7"/>
  <c r="J19" i="7"/>
  <c r="I19" i="7"/>
  <c r="J18" i="7"/>
  <c r="I18" i="7"/>
  <c r="J17" i="7"/>
  <c r="I17" i="7"/>
  <c r="J16" i="7"/>
  <c r="I16" i="7"/>
  <c r="J15" i="7"/>
  <c r="I15" i="7"/>
  <c r="J14" i="7"/>
  <c r="I14" i="7"/>
  <c r="J13" i="7"/>
  <c r="I13" i="7"/>
  <c r="J12" i="7"/>
  <c r="I12" i="7"/>
  <c r="J11" i="7"/>
  <c r="I11" i="7"/>
  <c r="J10" i="7"/>
  <c r="I10" i="7"/>
  <c r="J9" i="7"/>
  <c r="I9" i="7"/>
  <c r="J8" i="7"/>
  <c r="I8" i="7"/>
  <c r="J7" i="7"/>
  <c r="I7" i="7"/>
  <c r="J6" i="7"/>
  <c r="I6" i="7"/>
  <c r="J5" i="7"/>
  <c r="I5" i="7"/>
  <c r="V51" i="14"/>
  <c r="V50" i="14"/>
  <c r="V49" i="14"/>
  <c r="V48" i="14"/>
  <c r="V47" i="14"/>
  <c r="V46" i="14"/>
  <c r="V45" i="14"/>
  <c r="V44" i="14"/>
  <c r="V43" i="14"/>
  <c r="V42" i="14"/>
  <c r="V41" i="14"/>
  <c r="V40" i="14"/>
  <c r="V39" i="14"/>
  <c r="V38" i="14"/>
  <c r="V37" i="14"/>
  <c r="V36" i="14"/>
  <c r="V35" i="14"/>
  <c r="V34" i="14"/>
  <c r="V33" i="14"/>
  <c r="V32" i="14"/>
  <c r="V31" i="14"/>
  <c r="V30" i="14"/>
  <c r="V29" i="14"/>
  <c r="V28" i="14"/>
  <c r="V27" i="14"/>
  <c r="V26" i="14"/>
  <c r="V25" i="14"/>
  <c r="V24" i="14"/>
  <c r="V23" i="14"/>
  <c r="V22" i="14"/>
  <c r="V21" i="14"/>
  <c r="V20" i="14"/>
  <c r="V19" i="14"/>
  <c r="V18" i="14"/>
  <c r="V17" i="14"/>
  <c r="V16" i="14"/>
  <c r="V15" i="14"/>
  <c r="V14" i="14"/>
  <c r="V13" i="14"/>
  <c r="V12" i="14"/>
  <c r="V11" i="14"/>
  <c r="V10" i="14"/>
  <c r="V9" i="14"/>
  <c r="V8" i="14"/>
  <c r="V7" i="14"/>
  <c r="V6" i="14"/>
  <c r="V5" i="14"/>
  <c r="V4" i="14"/>
  <c r="V3" i="14"/>
  <c r="U51" i="17"/>
  <c r="T51" i="17"/>
  <c r="R51" i="17"/>
  <c r="Q51" i="17"/>
  <c r="P51" i="17"/>
  <c r="U50" i="17"/>
  <c r="T50" i="17"/>
  <c r="R50" i="17"/>
  <c r="Q50" i="17"/>
  <c r="P50" i="17"/>
  <c r="U49" i="17"/>
  <c r="T49" i="17"/>
  <c r="R49" i="17"/>
  <c r="Q49" i="17"/>
  <c r="P49" i="17"/>
  <c r="U48" i="17"/>
  <c r="T48" i="17"/>
  <c r="R48" i="17"/>
  <c r="Q48" i="17"/>
  <c r="P48" i="17"/>
  <c r="U47" i="17"/>
  <c r="T47" i="17"/>
  <c r="R47" i="17"/>
  <c r="Q47" i="17"/>
  <c r="P47" i="17"/>
  <c r="U46" i="17"/>
  <c r="T46" i="17"/>
  <c r="R46" i="17"/>
  <c r="Q46" i="17"/>
  <c r="P46" i="17"/>
  <c r="U45" i="17"/>
  <c r="T45" i="17"/>
  <c r="R45" i="17"/>
  <c r="Q45" i="17"/>
  <c r="P45" i="17"/>
  <c r="U44" i="17"/>
  <c r="T44" i="17"/>
  <c r="R44" i="17"/>
  <c r="Q44" i="17"/>
  <c r="P44" i="17"/>
  <c r="U43" i="17"/>
  <c r="T43" i="17"/>
  <c r="R43" i="17"/>
  <c r="Q43" i="17"/>
  <c r="P43" i="17"/>
  <c r="U42" i="17"/>
  <c r="T42" i="17"/>
  <c r="R42" i="17"/>
  <c r="Q42" i="17"/>
  <c r="P42" i="17"/>
  <c r="U41" i="17"/>
  <c r="T41" i="17"/>
  <c r="R41" i="17"/>
  <c r="Q41" i="17"/>
  <c r="P41" i="17"/>
  <c r="U40" i="17"/>
  <c r="T40" i="17"/>
  <c r="R40" i="17"/>
  <c r="Q40" i="17"/>
  <c r="P40" i="17"/>
  <c r="U39" i="17"/>
  <c r="T39" i="17"/>
  <c r="R39" i="17"/>
  <c r="Q39" i="17"/>
  <c r="P39" i="17"/>
  <c r="U38" i="17"/>
  <c r="T38" i="17"/>
  <c r="R38" i="17"/>
  <c r="Q38" i="17"/>
  <c r="P38" i="17"/>
  <c r="U37" i="17"/>
  <c r="T37" i="17"/>
  <c r="R37" i="17"/>
  <c r="Q37" i="17"/>
  <c r="P37" i="17"/>
  <c r="U36" i="17"/>
  <c r="T36" i="17"/>
  <c r="R36" i="17"/>
  <c r="Q36" i="17"/>
  <c r="P36" i="17"/>
  <c r="U35" i="17"/>
  <c r="T35" i="17"/>
  <c r="R35" i="17"/>
  <c r="Q35" i="17"/>
  <c r="P35" i="17"/>
  <c r="U34" i="17"/>
  <c r="T34" i="17"/>
  <c r="R34" i="17"/>
  <c r="Q34" i="17"/>
  <c r="P34" i="17"/>
  <c r="U33" i="17"/>
  <c r="T33" i="17"/>
  <c r="R33" i="17"/>
  <c r="Q33" i="17"/>
  <c r="P33" i="17"/>
  <c r="U32" i="17"/>
  <c r="T32" i="17"/>
  <c r="R32" i="17"/>
  <c r="Q32" i="17"/>
  <c r="P32" i="17"/>
  <c r="U31" i="17"/>
  <c r="T31" i="17"/>
  <c r="R31" i="17"/>
  <c r="Q31" i="17"/>
  <c r="P31" i="17"/>
  <c r="U30" i="17"/>
  <c r="T30" i="17"/>
  <c r="R30" i="17"/>
  <c r="Q30" i="17"/>
  <c r="P30" i="17"/>
  <c r="U29" i="17"/>
  <c r="T29" i="17"/>
  <c r="R29" i="17"/>
  <c r="Q29" i="17"/>
  <c r="P29" i="17"/>
  <c r="U28" i="17"/>
  <c r="T28" i="17"/>
  <c r="R28" i="17"/>
  <c r="Q28" i="17"/>
  <c r="P28" i="17"/>
  <c r="U27" i="17"/>
  <c r="T27" i="17"/>
  <c r="R27" i="17"/>
  <c r="Q27" i="17"/>
  <c r="P27" i="17"/>
  <c r="U26" i="17"/>
  <c r="T26" i="17"/>
  <c r="R26" i="17"/>
  <c r="Q26" i="17"/>
  <c r="P26" i="17"/>
  <c r="U25" i="17"/>
  <c r="T25" i="17"/>
  <c r="R25" i="17"/>
  <c r="Q25" i="17"/>
  <c r="P25" i="17"/>
  <c r="U24" i="17"/>
  <c r="T24" i="17"/>
  <c r="R24" i="17"/>
  <c r="Q24" i="17"/>
  <c r="P24" i="17"/>
  <c r="U23" i="17"/>
  <c r="T23" i="17"/>
  <c r="R23" i="17"/>
  <c r="Q23" i="17"/>
  <c r="P23" i="17"/>
  <c r="U22" i="17"/>
  <c r="T22" i="17"/>
  <c r="R22" i="17"/>
  <c r="Q22" i="17"/>
  <c r="P22" i="17"/>
  <c r="U21" i="17"/>
  <c r="T21" i="17"/>
  <c r="R21" i="17"/>
  <c r="Q21" i="17"/>
  <c r="P21" i="17"/>
  <c r="U20" i="17"/>
  <c r="T20" i="17"/>
  <c r="R20" i="17"/>
  <c r="Q20" i="17"/>
  <c r="P20" i="17"/>
  <c r="U19" i="17"/>
  <c r="T19" i="17"/>
  <c r="R19" i="17"/>
  <c r="Q19" i="17"/>
  <c r="P19" i="17"/>
  <c r="U18" i="17"/>
  <c r="T18" i="17"/>
  <c r="R18" i="17"/>
  <c r="Q18" i="17"/>
  <c r="P18" i="17"/>
  <c r="U17" i="17"/>
  <c r="T17" i="17"/>
  <c r="R17" i="17"/>
  <c r="Q17" i="17"/>
  <c r="P17" i="17"/>
  <c r="U16" i="17"/>
  <c r="T16" i="17"/>
  <c r="R16" i="17"/>
  <c r="Q16" i="17"/>
  <c r="P16" i="17"/>
  <c r="U15" i="17"/>
  <c r="T15" i="17"/>
  <c r="R15" i="17"/>
  <c r="Q15" i="17"/>
  <c r="P15" i="17"/>
  <c r="U14" i="17"/>
  <c r="T14" i="17"/>
  <c r="R14" i="17"/>
  <c r="Q14" i="17"/>
  <c r="P14" i="17"/>
  <c r="U13" i="17"/>
  <c r="T13" i="17"/>
  <c r="R13" i="17"/>
  <c r="Q13" i="17"/>
  <c r="P13" i="17"/>
  <c r="U12" i="17"/>
  <c r="T12" i="17"/>
  <c r="R12" i="17"/>
  <c r="Q12" i="17"/>
  <c r="P12" i="17"/>
  <c r="U11" i="17"/>
  <c r="T11" i="17"/>
  <c r="R11" i="17"/>
  <c r="Q11" i="17"/>
  <c r="P11" i="17"/>
  <c r="U10" i="17"/>
  <c r="T10" i="17"/>
  <c r="R10" i="17"/>
  <c r="Q10" i="17"/>
  <c r="P10" i="17"/>
  <c r="U9" i="17"/>
  <c r="T9" i="17"/>
  <c r="R9" i="17"/>
  <c r="Q9" i="17"/>
  <c r="P9" i="17"/>
  <c r="U8" i="17"/>
  <c r="T8" i="17"/>
  <c r="R8" i="17"/>
  <c r="Q8" i="17"/>
  <c r="P8" i="17"/>
  <c r="U7" i="17"/>
  <c r="T7" i="17"/>
  <c r="R7" i="17"/>
  <c r="Q7" i="17"/>
  <c r="P7" i="17"/>
  <c r="U6" i="17"/>
  <c r="T6" i="17"/>
  <c r="R6" i="17"/>
  <c r="Q6" i="17"/>
  <c r="P6" i="17"/>
  <c r="U5" i="17"/>
  <c r="T5" i="17"/>
  <c r="R5" i="17"/>
  <c r="Q5" i="17"/>
  <c r="P5" i="17"/>
  <c r="U4" i="17"/>
  <c r="T4" i="17"/>
  <c r="R4" i="17"/>
  <c r="Q4" i="17"/>
  <c r="P4" i="17"/>
  <c r="U3" i="17"/>
  <c r="T3" i="17"/>
  <c r="R3" i="17"/>
  <c r="Q3" i="17"/>
  <c r="P3" i="17"/>
  <c r="N51" i="17"/>
  <c r="N50" i="17"/>
  <c r="N49" i="17"/>
  <c r="N48" i="17"/>
  <c r="N47" i="17"/>
  <c r="N46" i="17"/>
  <c r="N45" i="17"/>
  <c r="N44" i="17"/>
  <c r="N43" i="17"/>
  <c r="N42" i="17"/>
  <c r="N41" i="17"/>
  <c r="N40" i="17"/>
  <c r="N39" i="17"/>
  <c r="N38" i="17"/>
  <c r="N37" i="17"/>
  <c r="N36" i="17"/>
  <c r="N35" i="17"/>
  <c r="N34" i="17"/>
  <c r="N33" i="17"/>
  <c r="N32" i="17"/>
  <c r="N31" i="17"/>
  <c r="N30" i="17"/>
  <c r="N29" i="17"/>
  <c r="N28" i="17"/>
  <c r="N27" i="17"/>
  <c r="N26" i="17"/>
  <c r="N25" i="17"/>
  <c r="N24" i="17"/>
  <c r="N23" i="17"/>
  <c r="N22" i="17"/>
  <c r="N21" i="17"/>
  <c r="N20" i="17"/>
  <c r="N19" i="17"/>
  <c r="N18" i="17"/>
  <c r="N17" i="17"/>
  <c r="N16" i="17"/>
  <c r="N15" i="17"/>
  <c r="N14" i="17"/>
  <c r="N13" i="17"/>
  <c r="N12" i="17"/>
  <c r="N11" i="17"/>
  <c r="N10" i="17"/>
  <c r="N9" i="17"/>
  <c r="N8" i="17"/>
  <c r="N7" i="17"/>
  <c r="N6" i="17"/>
  <c r="N5" i="17"/>
  <c r="N4" i="17"/>
  <c r="N3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M3" i="17"/>
  <c r="L51" i="17"/>
  <c r="L50" i="17"/>
  <c r="L49" i="17"/>
  <c r="L48" i="17"/>
  <c r="L47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L3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J13" i="17"/>
  <c r="J12" i="17"/>
  <c r="J11" i="17"/>
  <c r="J10" i="17"/>
  <c r="J9" i="17"/>
  <c r="J8" i="17"/>
  <c r="J7" i="17"/>
  <c r="J6" i="17"/>
  <c r="J5" i="17"/>
  <c r="J4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I4" i="17"/>
  <c r="I3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L103" i="6"/>
  <c r="L102" i="6"/>
  <c r="L101" i="6"/>
  <c r="L100" i="6"/>
  <c r="L99" i="6"/>
  <c r="L98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L4" i="6"/>
  <c r="T205" i="4"/>
  <c r="R205" i="4"/>
  <c r="P205" i="4"/>
  <c r="N205" i="4"/>
  <c r="L205" i="4"/>
  <c r="T204" i="4"/>
  <c r="R204" i="4"/>
  <c r="P204" i="4"/>
  <c r="N204" i="4"/>
  <c r="L204" i="4"/>
  <c r="T203" i="4"/>
  <c r="R203" i="4"/>
  <c r="P203" i="4"/>
  <c r="N203" i="4"/>
  <c r="L203" i="4"/>
  <c r="T202" i="4"/>
  <c r="R202" i="4"/>
  <c r="P202" i="4"/>
  <c r="N202" i="4"/>
  <c r="L202" i="4"/>
  <c r="T201" i="4"/>
  <c r="R201" i="4"/>
  <c r="P201" i="4"/>
  <c r="N201" i="4"/>
  <c r="L201" i="4"/>
  <c r="T200" i="4"/>
  <c r="R200" i="4"/>
  <c r="P200" i="4"/>
  <c r="N200" i="4"/>
  <c r="L200" i="4"/>
  <c r="T199" i="4"/>
  <c r="R199" i="4"/>
  <c r="P199" i="4"/>
  <c r="N199" i="4"/>
  <c r="L199" i="4"/>
  <c r="T198" i="4"/>
  <c r="R198" i="4"/>
  <c r="P198" i="4"/>
  <c r="N198" i="4"/>
  <c r="L198" i="4"/>
  <c r="T197" i="4"/>
  <c r="R197" i="4"/>
  <c r="P197" i="4"/>
  <c r="N197" i="4"/>
  <c r="L197" i="4"/>
  <c r="T196" i="4"/>
  <c r="R196" i="4"/>
  <c r="P196" i="4"/>
  <c r="N196" i="4"/>
  <c r="L196" i="4"/>
  <c r="T195" i="4"/>
  <c r="R195" i="4"/>
  <c r="P195" i="4"/>
  <c r="N195" i="4"/>
  <c r="L195" i="4"/>
  <c r="T194" i="4"/>
  <c r="R194" i="4"/>
  <c r="P194" i="4"/>
  <c r="N194" i="4"/>
  <c r="L194" i="4"/>
  <c r="T193" i="4"/>
  <c r="R193" i="4"/>
  <c r="P193" i="4"/>
  <c r="N193" i="4"/>
  <c r="L193" i="4"/>
  <c r="T192" i="4"/>
  <c r="R192" i="4"/>
  <c r="P192" i="4"/>
  <c r="N192" i="4"/>
  <c r="L192" i="4"/>
  <c r="T191" i="4"/>
  <c r="R191" i="4"/>
  <c r="P191" i="4"/>
  <c r="N191" i="4"/>
  <c r="L191" i="4"/>
  <c r="T190" i="4"/>
  <c r="R190" i="4"/>
  <c r="P190" i="4"/>
  <c r="N190" i="4"/>
  <c r="L190" i="4"/>
  <c r="T189" i="4"/>
  <c r="R189" i="4"/>
  <c r="P189" i="4"/>
  <c r="N189" i="4"/>
  <c r="L189" i="4"/>
  <c r="T188" i="4"/>
  <c r="R188" i="4"/>
  <c r="P188" i="4"/>
  <c r="N188" i="4"/>
  <c r="L188" i="4"/>
  <c r="T187" i="4"/>
  <c r="R187" i="4"/>
  <c r="P187" i="4"/>
  <c r="N187" i="4"/>
  <c r="L187" i="4"/>
  <c r="T186" i="4"/>
  <c r="R186" i="4"/>
  <c r="P186" i="4"/>
  <c r="N186" i="4"/>
  <c r="L186" i="4"/>
  <c r="T185" i="4"/>
  <c r="R185" i="4"/>
  <c r="P185" i="4"/>
  <c r="N185" i="4"/>
  <c r="L185" i="4"/>
  <c r="T184" i="4"/>
  <c r="R184" i="4"/>
  <c r="P184" i="4"/>
  <c r="N184" i="4"/>
  <c r="L184" i="4"/>
  <c r="T183" i="4"/>
  <c r="R183" i="4"/>
  <c r="P183" i="4"/>
  <c r="N183" i="4"/>
  <c r="L183" i="4"/>
  <c r="T182" i="4"/>
  <c r="R182" i="4"/>
  <c r="P182" i="4"/>
  <c r="N182" i="4"/>
  <c r="L182" i="4"/>
  <c r="T181" i="4"/>
  <c r="R181" i="4"/>
  <c r="P181" i="4"/>
  <c r="N181" i="4"/>
  <c r="L181" i="4"/>
  <c r="T180" i="4"/>
  <c r="R180" i="4"/>
  <c r="P180" i="4"/>
  <c r="N180" i="4"/>
  <c r="L180" i="4"/>
  <c r="T179" i="4"/>
  <c r="R179" i="4"/>
  <c r="P179" i="4"/>
  <c r="N179" i="4"/>
  <c r="L179" i="4"/>
  <c r="T178" i="4"/>
  <c r="R178" i="4"/>
  <c r="P178" i="4"/>
  <c r="N178" i="4"/>
  <c r="L178" i="4"/>
  <c r="T177" i="4"/>
  <c r="R177" i="4"/>
  <c r="P177" i="4"/>
  <c r="N177" i="4"/>
  <c r="L177" i="4"/>
  <c r="T176" i="4"/>
  <c r="R176" i="4"/>
  <c r="P176" i="4"/>
  <c r="N176" i="4"/>
  <c r="L176" i="4"/>
  <c r="T175" i="4"/>
  <c r="R175" i="4"/>
  <c r="P175" i="4"/>
  <c r="N175" i="4"/>
  <c r="L175" i="4"/>
  <c r="T174" i="4"/>
  <c r="R174" i="4"/>
  <c r="P174" i="4"/>
  <c r="N174" i="4"/>
  <c r="L174" i="4"/>
  <c r="T173" i="4"/>
  <c r="R173" i="4"/>
  <c r="P173" i="4"/>
  <c r="N173" i="4"/>
  <c r="L173" i="4"/>
  <c r="T172" i="4"/>
  <c r="R172" i="4"/>
  <c r="P172" i="4"/>
  <c r="N172" i="4"/>
  <c r="L172" i="4"/>
  <c r="T171" i="4"/>
  <c r="R171" i="4"/>
  <c r="P171" i="4"/>
  <c r="N171" i="4"/>
  <c r="L171" i="4"/>
  <c r="T170" i="4"/>
  <c r="R170" i="4"/>
  <c r="P170" i="4"/>
  <c r="N170" i="4"/>
  <c r="L170" i="4"/>
  <c r="T169" i="4"/>
  <c r="R169" i="4"/>
  <c r="P169" i="4"/>
  <c r="N169" i="4"/>
  <c r="L169" i="4"/>
  <c r="T168" i="4"/>
  <c r="R168" i="4"/>
  <c r="P168" i="4"/>
  <c r="N168" i="4"/>
  <c r="L168" i="4"/>
  <c r="T167" i="4"/>
  <c r="R167" i="4"/>
  <c r="P167" i="4"/>
  <c r="N167" i="4"/>
  <c r="L167" i="4"/>
  <c r="T166" i="4"/>
  <c r="R166" i="4"/>
  <c r="P166" i="4"/>
  <c r="N166" i="4"/>
  <c r="L166" i="4"/>
  <c r="T165" i="4"/>
  <c r="R165" i="4"/>
  <c r="P165" i="4"/>
  <c r="N165" i="4"/>
  <c r="L165" i="4"/>
  <c r="T164" i="4"/>
  <c r="R164" i="4"/>
  <c r="P164" i="4"/>
  <c r="N164" i="4"/>
  <c r="L164" i="4"/>
  <c r="T163" i="4"/>
  <c r="R163" i="4"/>
  <c r="P163" i="4"/>
  <c r="N163" i="4"/>
  <c r="L163" i="4"/>
  <c r="T162" i="4"/>
  <c r="R162" i="4"/>
  <c r="P162" i="4"/>
  <c r="N162" i="4"/>
  <c r="L162" i="4"/>
  <c r="T161" i="4"/>
  <c r="R161" i="4"/>
  <c r="P161" i="4"/>
  <c r="N161" i="4"/>
  <c r="L161" i="4"/>
  <c r="T160" i="4"/>
  <c r="R160" i="4"/>
  <c r="P160" i="4"/>
  <c r="N160" i="4"/>
  <c r="L160" i="4"/>
  <c r="T159" i="4"/>
  <c r="R159" i="4"/>
  <c r="P159" i="4"/>
  <c r="N159" i="4"/>
  <c r="L159" i="4"/>
  <c r="T158" i="4"/>
  <c r="R158" i="4"/>
  <c r="P158" i="4"/>
  <c r="N158" i="4"/>
  <c r="L158" i="4"/>
  <c r="T157" i="4"/>
  <c r="R157" i="4"/>
  <c r="P157" i="4"/>
  <c r="N157" i="4"/>
  <c r="L157" i="4"/>
  <c r="T156" i="4"/>
  <c r="R156" i="4"/>
  <c r="P156" i="4"/>
  <c r="N156" i="4"/>
  <c r="L156" i="4"/>
  <c r="T155" i="4"/>
  <c r="R155" i="4"/>
  <c r="P155" i="4"/>
  <c r="N155" i="4"/>
  <c r="L155" i="4"/>
  <c r="T154" i="4"/>
  <c r="R154" i="4"/>
  <c r="P154" i="4"/>
  <c r="N154" i="4"/>
  <c r="L154" i="4"/>
  <c r="T153" i="4"/>
  <c r="R153" i="4"/>
  <c r="P153" i="4"/>
  <c r="N153" i="4"/>
  <c r="L153" i="4"/>
  <c r="T152" i="4"/>
  <c r="R152" i="4"/>
  <c r="P152" i="4"/>
  <c r="N152" i="4"/>
  <c r="L152" i="4"/>
  <c r="T151" i="4"/>
  <c r="R151" i="4"/>
  <c r="P151" i="4"/>
  <c r="N151" i="4"/>
  <c r="L151" i="4"/>
  <c r="T150" i="4"/>
  <c r="R150" i="4"/>
  <c r="P150" i="4"/>
  <c r="N150" i="4"/>
  <c r="L150" i="4"/>
  <c r="T149" i="4"/>
  <c r="R149" i="4"/>
  <c r="P149" i="4"/>
  <c r="N149" i="4"/>
  <c r="L149" i="4"/>
  <c r="T148" i="4"/>
  <c r="R148" i="4"/>
  <c r="P148" i="4"/>
  <c r="N148" i="4"/>
  <c r="L148" i="4"/>
  <c r="T147" i="4"/>
  <c r="R147" i="4"/>
  <c r="P147" i="4"/>
  <c r="N147" i="4"/>
  <c r="L147" i="4"/>
  <c r="T146" i="4"/>
  <c r="R146" i="4"/>
  <c r="P146" i="4"/>
  <c r="N146" i="4"/>
  <c r="L146" i="4"/>
  <c r="T145" i="4"/>
  <c r="R145" i="4"/>
  <c r="P145" i="4"/>
  <c r="N145" i="4"/>
  <c r="L145" i="4"/>
  <c r="T144" i="4"/>
  <c r="R144" i="4"/>
  <c r="P144" i="4"/>
  <c r="N144" i="4"/>
  <c r="L144" i="4"/>
  <c r="T143" i="4"/>
  <c r="R143" i="4"/>
  <c r="P143" i="4"/>
  <c r="N143" i="4"/>
  <c r="L143" i="4"/>
  <c r="T142" i="4"/>
  <c r="R142" i="4"/>
  <c r="P142" i="4"/>
  <c r="N142" i="4"/>
  <c r="L142" i="4"/>
  <c r="T141" i="4"/>
  <c r="R141" i="4"/>
  <c r="P141" i="4"/>
  <c r="N141" i="4"/>
  <c r="L141" i="4"/>
  <c r="T140" i="4"/>
  <c r="R140" i="4"/>
  <c r="P140" i="4"/>
  <c r="N140" i="4"/>
  <c r="L140" i="4"/>
  <c r="T139" i="4"/>
  <c r="R139" i="4"/>
  <c r="P139" i="4"/>
  <c r="N139" i="4"/>
  <c r="L139" i="4"/>
  <c r="T138" i="4"/>
  <c r="R138" i="4"/>
  <c r="P138" i="4"/>
  <c r="N138" i="4"/>
  <c r="L138" i="4"/>
  <c r="T137" i="4"/>
  <c r="R137" i="4"/>
  <c r="P137" i="4"/>
  <c r="N137" i="4"/>
  <c r="L137" i="4"/>
  <c r="T136" i="4"/>
  <c r="R136" i="4"/>
  <c r="P136" i="4"/>
  <c r="N136" i="4"/>
  <c r="L136" i="4"/>
  <c r="T135" i="4"/>
  <c r="R135" i="4"/>
  <c r="P135" i="4"/>
  <c r="N135" i="4"/>
  <c r="L135" i="4"/>
  <c r="T134" i="4"/>
  <c r="R134" i="4"/>
  <c r="P134" i="4"/>
  <c r="N134" i="4"/>
  <c r="L134" i="4"/>
  <c r="T133" i="4"/>
  <c r="R133" i="4"/>
  <c r="P133" i="4"/>
  <c r="N133" i="4"/>
  <c r="L133" i="4"/>
  <c r="T132" i="4"/>
  <c r="R132" i="4"/>
  <c r="P132" i="4"/>
  <c r="N132" i="4"/>
  <c r="L132" i="4"/>
  <c r="T131" i="4"/>
  <c r="R131" i="4"/>
  <c r="P131" i="4"/>
  <c r="N131" i="4"/>
  <c r="L131" i="4"/>
  <c r="T130" i="4"/>
  <c r="R130" i="4"/>
  <c r="P130" i="4"/>
  <c r="N130" i="4"/>
  <c r="L130" i="4"/>
  <c r="T129" i="4"/>
  <c r="R129" i="4"/>
  <c r="P129" i="4"/>
  <c r="N129" i="4"/>
  <c r="L129" i="4"/>
  <c r="T128" i="4"/>
  <c r="R128" i="4"/>
  <c r="P128" i="4"/>
  <c r="N128" i="4"/>
  <c r="L128" i="4"/>
  <c r="T127" i="4"/>
  <c r="R127" i="4"/>
  <c r="P127" i="4"/>
  <c r="N127" i="4"/>
  <c r="L127" i="4"/>
  <c r="T126" i="4"/>
  <c r="R126" i="4"/>
  <c r="P126" i="4"/>
  <c r="N126" i="4"/>
  <c r="L126" i="4"/>
  <c r="T125" i="4"/>
  <c r="R125" i="4"/>
  <c r="P125" i="4"/>
  <c r="N125" i="4"/>
  <c r="L125" i="4"/>
  <c r="T124" i="4"/>
  <c r="R124" i="4"/>
  <c r="P124" i="4"/>
  <c r="N124" i="4"/>
  <c r="L124" i="4"/>
  <c r="T123" i="4"/>
  <c r="R123" i="4"/>
  <c r="P123" i="4"/>
  <c r="N123" i="4"/>
  <c r="L123" i="4"/>
  <c r="T122" i="4"/>
  <c r="R122" i="4"/>
  <c r="P122" i="4"/>
  <c r="N122" i="4"/>
  <c r="L122" i="4"/>
  <c r="T121" i="4"/>
  <c r="R121" i="4"/>
  <c r="P121" i="4"/>
  <c r="N121" i="4"/>
  <c r="L121" i="4"/>
  <c r="T120" i="4"/>
  <c r="R120" i="4"/>
  <c r="P120" i="4"/>
  <c r="N120" i="4"/>
  <c r="L120" i="4"/>
  <c r="T119" i="4"/>
  <c r="R119" i="4"/>
  <c r="P119" i="4"/>
  <c r="N119" i="4"/>
  <c r="L119" i="4"/>
  <c r="T118" i="4"/>
  <c r="R118" i="4"/>
  <c r="P118" i="4"/>
  <c r="N118" i="4"/>
  <c r="L118" i="4"/>
  <c r="T117" i="4"/>
  <c r="R117" i="4"/>
  <c r="P117" i="4"/>
  <c r="N117" i="4"/>
  <c r="L117" i="4"/>
  <c r="T116" i="4"/>
  <c r="R116" i="4"/>
  <c r="P116" i="4"/>
  <c r="N116" i="4"/>
  <c r="L116" i="4"/>
  <c r="T115" i="4"/>
  <c r="R115" i="4"/>
  <c r="P115" i="4"/>
  <c r="N115" i="4"/>
  <c r="L115" i="4"/>
  <c r="T114" i="4"/>
  <c r="R114" i="4"/>
  <c r="P114" i="4"/>
  <c r="N114" i="4"/>
  <c r="L114" i="4"/>
  <c r="T113" i="4"/>
  <c r="R113" i="4"/>
  <c r="P113" i="4"/>
  <c r="N113" i="4"/>
  <c r="L113" i="4"/>
  <c r="T112" i="4"/>
  <c r="R112" i="4"/>
  <c r="P112" i="4"/>
  <c r="N112" i="4"/>
  <c r="L112" i="4"/>
  <c r="T111" i="4"/>
  <c r="R111" i="4"/>
  <c r="P111" i="4"/>
  <c r="N111" i="4"/>
  <c r="L111" i="4"/>
  <c r="T110" i="4"/>
  <c r="R110" i="4"/>
  <c r="P110" i="4"/>
  <c r="N110" i="4"/>
  <c r="L110" i="4"/>
  <c r="T109" i="4"/>
  <c r="R109" i="4"/>
  <c r="P109" i="4"/>
  <c r="N109" i="4"/>
  <c r="L109" i="4"/>
  <c r="T108" i="4"/>
  <c r="R108" i="4"/>
  <c r="P108" i="4"/>
  <c r="N108" i="4"/>
  <c r="L108" i="4"/>
  <c r="T107" i="4"/>
  <c r="R107" i="4"/>
  <c r="P107" i="4"/>
  <c r="N107" i="4"/>
  <c r="L107" i="4"/>
  <c r="T106" i="4"/>
  <c r="R106" i="4"/>
  <c r="P106" i="4"/>
  <c r="N106" i="4"/>
  <c r="L106" i="4"/>
  <c r="T105" i="4"/>
  <c r="R105" i="4"/>
  <c r="P105" i="4"/>
  <c r="N105" i="4"/>
  <c r="L105" i="4"/>
  <c r="T104" i="4"/>
  <c r="R104" i="4"/>
  <c r="P104" i="4"/>
  <c r="N104" i="4"/>
  <c r="L104" i="4"/>
  <c r="T103" i="4"/>
  <c r="R103" i="4"/>
  <c r="P103" i="4"/>
  <c r="N103" i="4"/>
  <c r="L103" i="4"/>
  <c r="T102" i="4"/>
  <c r="R102" i="4"/>
  <c r="P102" i="4"/>
  <c r="N102" i="4"/>
  <c r="L102" i="4"/>
  <c r="T101" i="4"/>
  <c r="R101" i="4"/>
  <c r="P101" i="4"/>
  <c r="N101" i="4"/>
  <c r="L101" i="4"/>
  <c r="T100" i="4"/>
  <c r="R100" i="4"/>
  <c r="P100" i="4"/>
  <c r="N100" i="4"/>
  <c r="L100" i="4"/>
  <c r="T99" i="4"/>
  <c r="R99" i="4"/>
  <c r="P99" i="4"/>
  <c r="N99" i="4"/>
  <c r="L99" i="4"/>
  <c r="T98" i="4"/>
  <c r="R98" i="4"/>
  <c r="P98" i="4"/>
  <c r="N98" i="4"/>
  <c r="L98" i="4"/>
  <c r="T97" i="4"/>
  <c r="R97" i="4"/>
  <c r="P97" i="4"/>
  <c r="N97" i="4"/>
  <c r="L97" i="4"/>
  <c r="T96" i="4"/>
  <c r="R96" i="4"/>
  <c r="P96" i="4"/>
  <c r="N96" i="4"/>
  <c r="L96" i="4"/>
  <c r="T95" i="4"/>
  <c r="R95" i="4"/>
  <c r="P95" i="4"/>
  <c r="N95" i="4"/>
  <c r="L95" i="4"/>
  <c r="T94" i="4"/>
  <c r="R94" i="4"/>
  <c r="P94" i="4"/>
  <c r="N94" i="4"/>
  <c r="L94" i="4"/>
  <c r="T93" i="4"/>
  <c r="R93" i="4"/>
  <c r="P93" i="4"/>
  <c r="N93" i="4"/>
  <c r="L93" i="4"/>
  <c r="T92" i="4"/>
  <c r="R92" i="4"/>
  <c r="P92" i="4"/>
  <c r="N92" i="4"/>
  <c r="L92" i="4"/>
  <c r="T91" i="4"/>
  <c r="R91" i="4"/>
  <c r="P91" i="4"/>
  <c r="N91" i="4"/>
  <c r="L91" i="4"/>
  <c r="T90" i="4"/>
  <c r="R90" i="4"/>
  <c r="P90" i="4"/>
  <c r="N90" i="4"/>
  <c r="L90" i="4"/>
  <c r="T89" i="4"/>
  <c r="R89" i="4"/>
  <c r="P89" i="4"/>
  <c r="N89" i="4"/>
  <c r="L89" i="4"/>
  <c r="T88" i="4"/>
  <c r="R88" i="4"/>
  <c r="P88" i="4"/>
  <c r="N88" i="4"/>
  <c r="L88" i="4"/>
  <c r="T87" i="4"/>
  <c r="R87" i="4"/>
  <c r="P87" i="4"/>
  <c r="N87" i="4"/>
  <c r="L87" i="4"/>
  <c r="T86" i="4"/>
  <c r="R86" i="4"/>
  <c r="P86" i="4"/>
  <c r="N86" i="4"/>
  <c r="L86" i="4"/>
  <c r="T85" i="4"/>
  <c r="R85" i="4"/>
  <c r="P85" i="4"/>
  <c r="N85" i="4"/>
  <c r="L85" i="4"/>
  <c r="T84" i="4"/>
  <c r="R84" i="4"/>
  <c r="P84" i="4"/>
  <c r="N84" i="4"/>
  <c r="L84" i="4"/>
  <c r="T83" i="4"/>
  <c r="R83" i="4"/>
  <c r="P83" i="4"/>
  <c r="N83" i="4"/>
  <c r="L83" i="4"/>
  <c r="T82" i="4"/>
  <c r="R82" i="4"/>
  <c r="P82" i="4"/>
  <c r="N82" i="4"/>
  <c r="L82" i="4"/>
  <c r="T81" i="4"/>
  <c r="R81" i="4"/>
  <c r="P81" i="4"/>
  <c r="N81" i="4"/>
  <c r="L81" i="4"/>
  <c r="T80" i="4"/>
  <c r="R80" i="4"/>
  <c r="P80" i="4"/>
  <c r="N80" i="4"/>
  <c r="L80" i="4"/>
  <c r="T79" i="4"/>
  <c r="R79" i="4"/>
  <c r="P79" i="4"/>
  <c r="N79" i="4"/>
  <c r="L79" i="4"/>
  <c r="T78" i="4"/>
  <c r="R78" i="4"/>
  <c r="P78" i="4"/>
  <c r="N78" i="4"/>
  <c r="L78" i="4"/>
  <c r="T77" i="4"/>
  <c r="R77" i="4"/>
  <c r="P77" i="4"/>
  <c r="N77" i="4"/>
  <c r="L77" i="4"/>
  <c r="T76" i="4"/>
  <c r="R76" i="4"/>
  <c r="P76" i="4"/>
  <c r="N76" i="4"/>
  <c r="L76" i="4"/>
  <c r="T75" i="4"/>
  <c r="R75" i="4"/>
  <c r="P75" i="4"/>
  <c r="N75" i="4"/>
  <c r="L75" i="4"/>
  <c r="T74" i="4"/>
  <c r="R74" i="4"/>
  <c r="P74" i="4"/>
  <c r="N74" i="4"/>
  <c r="L74" i="4"/>
  <c r="T73" i="4"/>
  <c r="R73" i="4"/>
  <c r="P73" i="4"/>
  <c r="N73" i="4"/>
  <c r="L73" i="4"/>
  <c r="T72" i="4"/>
  <c r="R72" i="4"/>
  <c r="P72" i="4"/>
  <c r="N72" i="4"/>
  <c r="L72" i="4"/>
  <c r="T71" i="4"/>
  <c r="R71" i="4"/>
  <c r="P71" i="4"/>
  <c r="N71" i="4"/>
  <c r="L71" i="4"/>
  <c r="T70" i="4"/>
  <c r="R70" i="4"/>
  <c r="P70" i="4"/>
  <c r="N70" i="4"/>
  <c r="L70" i="4"/>
  <c r="T69" i="4"/>
  <c r="R69" i="4"/>
  <c r="P69" i="4"/>
  <c r="N69" i="4"/>
  <c r="L69" i="4"/>
  <c r="T68" i="4"/>
  <c r="R68" i="4"/>
  <c r="P68" i="4"/>
  <c r="N68" i="4"/>
  <c r="L68" i="4"/>
  <c r="T67" i="4"/>
  <c r="R67" i="4"/>
  <c r="P67" i="4"/>
  <c r="N67" i="4"/>
  <c r="L67" i="4"/>
  <c r="T66" i="4"/>
  <c r="R66" i="4"/>
  <c r="P66" i="4"/>
  <c r="N66" i="4"/>
  <c r="L66" i="4"/>
  <c r="T65" i="4"/>
  <c r="R65" i="4"/>
  <c r="P65" i="4"/>
  <c r="N65" i="4"/>
  <c r="L65" i="4"/>
  <c r="T64" i="4"/>
  <c r="R64" i="4"/>
  <c r="P64" i="4"/>
  <c r="N64" i="4"/>
  <c r="L64" i="4"/>
  <c r="T63" i="4"/>
  <c r="R63" i="4"/>
  <c r="P63" i="4"/>
  <c r="N63" i="4"/>
  <c r="L63" i="4"/>
  <c r="T62" i="4"/>
  <c r="R62" i="4"/>
  <c r="P62" i="4"/>
  <c r="N62" i="4"/>
  <c r="L62" i="4"/>
  <c r="T61" i="4"/>
  <c r="R61" i="4"/>
  <c r="P61" i="4"/>
  <c r="N61" i="4"/>
  <c r="L61" i="4"/>
  <c r="T60" i="4"/>
  <c r="R60" i="4"/>
  <c r="P60" i="4"/>
  <c r="N60" i="4"/>
  <c r="L60" i="4"/>
  <c r="T59" i="4"/>
  <c r="R59" i="4"/>
  <c r="P59" i="4"/>
  <c r="N59" i="4"/>
  <c r="L59" i="4"/>
  <c r="T58" i="4"/>
  <c r="R58" i="4"/>
  <c r="P58" i="4"/>
  <c r="N58" i="4"/>
  <c r="L58" i="4"/>
  <c r="T57" i="4"/>
  <c r="R57" i="4"/>
  <c r="P57" i="4"/>
  <c r="N57" i="4"/>
  <c r="L57" i="4"/>
  <c r="T56" i="4"/>
  <c r="R56" i="4"/>
  <c r="P56" i="4"/>
  <c r="N56" i="4"/>
  <c r="L56" i="4"/>
  <c r="T55" i="4"/>
  <c r="R55" i="4"/>
  <c r="P55" i="4"/>
  <c r="N55" i="4"/>
  <c r="L55" i="4"/>
  <c r="T54" i="4"/>
  <c r="R54" i="4"/>
  <c r="P54" i="4"/>
  <c r="N54" i="4"/>
  <c r="L54" i="4"/>
  <c r="T53" i="4"/>
  <c r="R53" i="4"/>
  <c r="P53" i="4"/>
  <c r="N53" i="4"/>
  <c r="L53" i="4"/>
  <c r="T52" i="4"/>
  <c r="R52" i="4"/>
  <c r="P52" i="4"/>
  <c r="N52" i="4"/>
  <c r="L52" i="4"/>
  <c r="T51" i="4"/>
  <c r="R51" i="4"/>
  <c r="P51" i="4"/>
  <c r="N51" i="4"/>
  <c r="L51" i="4"/>
  <c r="T50" i="4"/>
  <c r="R50" i="4"/>
  <c r="P50" i="4"/>
  <c r="N50" i="4"/>
  <c r="L50" i="4"/>
  <c r="T49" i="4"/>
  <c r="R49" i="4"/>
  <c r="P49" i="4"/>
  <c r="N49" i="4"/>
  <c r="L49" i="4"/>
  <c r="T48" i="4"/>
  <c r="R48" i="4"/>
  <c r="P48" i="4"/>
  <c r="N48" i="4"/>
  <c r="L48" i="4"/>
  <c r="T47" i="4"/>
  <c r="R47" i="4"/>
  <c r="P47" i="4"/>
  <c r="N47" i="4"/>
  <c r="L47" i="4"/>
  <c r="T46" i="4"/>
  <c r="R46" i="4"/>
  <c r="P46" i="4"/>
  <c r="N46" i="4"/>
  <c r="L46" i="4"/>
  <c r="T45" i="4"/>
  <c r="R45" i="4"/>
  <c r="P45" i="4"/>
  <c r="N45" i="4"/>
  <c r="L45" i="4"/>
  <c r="T44" i="4"/>
  <c r="R44" i="4"/>
  <c r="P44" i="4"/>
  <c r="N44" i="4"/>
  <c r="L44" i="4"/>
  <c r="T43" i="4"/>
  <c r="R43" i="4"/>
  <c r="P43" i="4"/>
  <c r="N43" i="4"/>
  <c r="L43" i="4"/>
  <c r="T42" i="4"/>
  <c r="R42" i="4"/>
  <c r="P42" i="4"/>
  <c r="N42" i="4"/>
  <c r="L42" i="4"/>
  <c r="T41" i="4"/>
  <c r="R41" i="4"/>
  <c r="P41" i="4"/>
  <c r="N41" i="4"/>
  <c r="L41" i="4"/>
  <c r="T40" i="4"/>
  <c r="R40" i="4"/>
  <c r="P40" i="4"/>
  <c r="N40" i="4"/>
  <c r="L40" i="4"/>
  <c r="T39" i="4"/>
  <c r="R39" i="4"/>
  <c r="P39" i="4"/>
  <c r="N39" i="4"/>
  <c r="L39" i="4"/>
  <c r="T38" i="4"/>
  <c r="R38" i="4"/>
  <c r="P38" i="4"/>
  <c r="N38" i="4"/>
  <c r="L38" i="4"/>
  <c r="T37" i="4"/>
  <c r="R37" i="4"/>
  <c r="P37" i="4"/>
  <c r="N37" i="4"/>
  <c r="L37" i="4"/>
  <c r="T36" i="4"/>
  <c r="R36" i="4"/>
  <c r="P36" i="4"/>
  <c r="N36" i="4"/>
  <c r="L36" i="4"/>
  <c r="T35" i="4"/>
  <c r="R35" i="4"/>
  <c r="P35" i="4"/>
  <c r="N35" i="4"/>
  <c r="L35" i="4"/>
  <c r="T34" i="4"/>
  <c r="R34" i="4"/>
  <c r="P34" i="4"/>
  <c r="N34" i="4"/>
  <c r="L34" i="4"/>
  <c r="T33" i="4"/>
  <c r="R33" i="4"/>
  <c r="P33" i="4"/>
  <c r="N33" i="4"/>
  <c r="L33" i="4"/>
  <c r="T32" i="4"/>
  <c r="R32" i="4"/>
  <c r="P32" i="4"/>
  <c r="N32" i="4"/>
  <c r="L32" i="4"/>
  <c r="T31" i="4"/>
  <c r="R31" i="4"/>
  <c r="P31" i="4"/>
  <c r="N31" i="4"/>
  <c r="L31" i="4"/>
  <c r="T30" i="4"/>
  <c r="R30" i="4"/>
  <c r="P30" i="4"/>
  <c r="N30" i="4"/>
  <c r="L30" i="4"/>
  <c r="T29" i="4"/>
  <c r="R29" i="4"/>
  <c r="P29" i="4"/>
  <c r="N29" i="4"/>
  <c r="L29" i="4"/>
  <c r="T28" i="4"/>
  <c r="R28" i="4"/>
  <c r="P28" i="4"/>
  <c r="N28" i="4"/>
  <c r="L28" i="4"/>
  <c r="T27" i="4"/>
  <c r="R27" i="4"/>
  <c r="P27" i="4"/>
  <c r="N27" i="4"/>
  <c r="L27" i="4"/>
  <c r="T26" i="4"/>
  <c r="R26" i="4"/>
  <c r="P26" i="4"/>
  <c r="N26" i="4"/>
  <c r="L26" i="4"/>
  <c r="T25" i="4"/>
  <c r="R25" i="4"/>
  <c r="P25" i="4"/>
  <c r="N25" i="4"/>
  <c r="L25" i="4"/>
  <c r="T24" i="4"/>
  <c r="R24" i="4"/>
  <c r="P24" i="4"/>
  <c r="N24" i="4"/>
  <c r="L24" i="4"/>
  <c r="T23" i="4"/>
  <c r="R23" i="4"/>
  <c r="P23" i="4"/>
  <c r="N23" i="4"/>
  <c r="L23" i="4"/>
  <c r="T22" i="4"/>
  <c r="R22" i="4"/>
  <c r="P22" i="4"/>
  <c r="N22" i="4"/>
  <c r="L22" i="4"/>
  <c r="T21" i="4"/>
  <c r="R21" i="4"/>
  <c r="P21" i="4"/>
  <c r="N21" i="4"/>
  <c r="L21" i="4"/>
  <c r="T20" i="4"/>
  <c r="R20" i="4"/>
  <c r="P20" i="4"/>
  <c r="N20" i="4"/>
  <c r="L20" i="4"/>
  <c r="T19" i="4"/>
  <c r="R19" i="4"/>
  <c r="P19" i="4"/>
  <c r="N19" i="4"/>
  <c r="L19" i="4"/>
  <c r="T18" i="4"/>
  <c r="R18" i="4"/>
  <c r="P18" i="4"/>
  <c r="N18" i="4"/>
  <c r="L18" i="4"/>
  <c r="T17" i="4"/>
  <c r="R17" i="4"/>
  <c r="P17" i="4"/>
  <c r="N17" i="4"/>
  <c r="L17" i="4"/>
  <c r="T16" i="4"/>
  <c r="R16" i="4"/>
  <c r="P16" i="4"/>
  <c r="N16" i="4"/>
  <c r="L16" i="4"/>
  <c r="T15" i="4"/>
  <c r="R15" i="4"/>
  <c r="P15" i="4"/>
  <c r="N15" i="4"/>
  <c r="L15" i="4"/>
  <c r="T14" i="4"/>
  <c r="R14" i="4"/>
  <c r="P14" i="4"/>
  <c r="N14" i="4"/>
  <c r="L14" i="4"/>
  <c r="T13" i="4"/>
  <c r="R13" i="4"/>
  <c r="P13" i="4"/>
  <c r="N13" i="4"/>
  <c r="L13" i="4"/>
  <c r="T12" i="4"/>
  <c r="R12" i="4"/>
  <c r="P12" i="4"/>
  <c r="N12" i="4"/>
  <c r="L12" i="4"/>
  <c r="T11" i="4"/>
  <c r="R11" i="4"/>
  <c r="P11" i="4"/>
  <c r="N11" i="4"/>
  <c r="L11" i="4"/>
  <c r="T10" i="4"/>
  <c r="R10" i="4"/>
  <c r="P10" i="4"/>
  <c r="N10" i="4"/>
  <c r="L10" i="4"/>
  <c r="T9" i="4"/>
  <c r="R9" i="4"/>
  <c r="P9" i="4"/>
  <c r="N9" i="4"/>
  <c r="L9" i="4"/>
  <c r="T8" i="4"/>
  <c r="R8" i="4"/>
  <c r="P8" i="4"/>
  <c r="N8" i="4"/>
  <c r="L8" i="4"/>
  <c r="T7" i="4"/>
  <c r="R7" i="4"/>
  <c r="P7" i="4"/>
  <c r="N7" i="4"/>
  <c r="L7" i="4"/>
  <c r="T6" i="4"/>
  <c r="R6" i="4"/>
  <c r="P6" i="4"/>
  <c r="N6" i="4"/>
  <c r="L6" i="4"/>
  <c r="T5" i="4"/>
  <c r="R5" i="4"/>
  <c r="P5" i="4"/>
  <c r="N5" i="4"/>
  <c r="L5" i="4"/>
  <c r="J205" i="4"/>
  <c r="H205" i="4"/>
  <c r="F205" i="4"/>
  <c r="D205" i="4"/>
  <c r="B205" i="4"/>
  <c r="J204" i="4"/>
  <c r="H204" i="4"/>
  <c r="F204" i="4"/>
  <c r="D204" i="4"/>
  <c r="B204" i="4"/>
  <c r="J203" i="4"/>
  <c r="H203" i="4"/>
  <c r="F203" i="4"/>
  <c r="D203" i="4"/>
  <c r="B203" i="4"/>
  <c r="J202" i="4"/>
  <c r="H202" i="4"/>
  <c r="F202" i="4"/>
  <c r="D202" i="4"/>
  <c r="B202" i="4"/>
  <c r="J201" i="4"/>
  <c r="H201" i="4"/>
  <c r="F201" i="4"/>
  <c r="D201" i="4"/>
  <c r="B201" i="4"/>
  <c r="J200" i="4"/>
  <c r="H200" i="4"/>
  <c r="F200" i="4"/>
  <c r="D200" i="4"/>
  <c r="B200" i="4"/>
  <c r="J199" i="4"/>
  <c r="H199" i="4"/>
  <c r="F199" i="4"/>
  <c r="D199" i="4"/>
  <c r="B199" i="4"/>
  <c r="J198" i="4"/>
  <c r="H198" i="4"/>
  <c r="F198" i="4"/>
  <c r="D198" i="4"/>
  <c r="B198" i="4"/>
  <c r="J197" i="4"/>
  <c r="H197" i="4"/>
  <c r="F197" i="4"/>
  <c r="D197" i="4"/>
  <c r="B197" i="4"/>
  <c r="J196" i="4"/>
  <c r="H196" i="4"/>
  <c r="F196" i="4"/>
  <c r="D196" i="4"/>
  <c r="B196" i="4"/>
  <c r="J195" i="4"/>
  <c r="H195" i="4"/>
  <c r="F195" i="4"/>
  <c r="D195" i="4"/>
  <c r="B195" i="4"/>
  <c r="J194" i="4"/>
  <c r="H194" i="4"/>
  <c r="F194" i="4"/>
  <c r="D194" i="4"/>
  <c r="B194" i="4"/>
  <c r="J193" i="4"/>
  <c r="H193" i="4"/>
  <c r="F193" i="4"/>
  <c r="D193" i="4"/>
  <c r="B193" i="4"/>
  <c r="J192" i="4"/>
  <c r="H192" i="4"/>
  <c r="F192" i="4"/>
  <c r="D192" i="4"/>
  <c r="B192" i="4"/>
  <c r="J191" i="4"/>
  <c r="H191" i="4"/>
  <c r="F191" i="4"/>
  <c r="D191" i="4"/>
  <c r="B191" i="4"/>
  <c r="J190" i="4"/>
  <c r="H190" i="4"/>
  <c r="F190" i="4"/>
  <c r="D190" i="4"/>
  <c r="B190" i="4"/>
  <c r="J189" i="4"/>
  <c r="H189" i="4"/>
  <c r="F189" i="4"/>
  <c r="D189" i="4"/>
  <c r="B189" i="4"/>
  <c r="J188" i="4"/>
  <c r="H188" i="4"/>
  <c r="F188" i="4"/>
  <c r="D188" i="4"/>
  <c r="B188" i="4"/>
  <c r="J187" i="4"/>
  <c r="H187" i="4"/>
  <c r="F187" i="4"/>
  <c r="D187" i="4"/>
  <c r="B187" i="4"/>
  <c r="J186" i="4"/>
  <c r="H186" i="4"/>
  <c r="F186" i="4"/>
  <c r="D186" i="4"/>
  <c r="B186" i="4"/>
  <c r="J185" i="4"/>
  <c r="H185" i="4"/>
  <c r="F185" i="4"/>
  <c r="D185" i="4"/>
  <c r="B185" i="4"/>
  <c r="J184" i="4"/>
  <c r="H184" i="4"/>
  <c r="F184" i="4"/>
  <c r="D184" i="4"/>
  <c r="B184" i="4"/>
  <c r="J183" i="4"/>
  <c r="H183" i="4"/>
  <c r="F183" i="4"/>
  <c r="D183" i="4"/>
  <c r="B183" i="4"/>
  <c r="J182" i="4"/>
  <c r="H182" i="4"/>
  <c r="F182" i="4"/>
  <c r="D182" i="4"/>
  <c r="B182" i="4"/>
  <c r="J181" i="4"/>
  <c r="H181" i="4"/>
  <c r="F181" i="4"/>
  <c r="D181" i="4"/>
  <c r="B181" i="4"/>
  <c r="J180" i="4"/>
  <c r="H180" i="4"/>
  <c r="F180" i="4"/>
  <c r="D180" i="4"/>
  <c r="B180" i="4"/>
  <c r="J179" i="4"/>
  <c r="H179" i="4"/>
  <c r="F179" i="4"/>
  <c r="D179" i="4"/>
  <c r="B179" i="4"/>
  <c r="J178" i="4"/>
  <c r="H178" i="4"/>
  <c r="F178" i="4"/>
  <c r="D178" i="4"/>
  <c r="B178" i="4"/>
  <c r="J177" i="4"/>
  <c r="H177" i="4"/>
  <c r="F177" i="4"/>
  <c r="D177" i="4"/>
  <c r="B177" i="4"/>
  <c r="J176" i="4"/>
  <c r="H176" i="4"/>
  <c r="F176" i="4"/>
  <c r="D176" i="4"/>
  <c r="B176" i="4"/>
  <c r="J175" i="4"/>
  <c r="H175" i="4"/>
  <c r="F175" i="4"/>
  <c r="D175" i="4"/>
  <c r="B175" i="4"/>
  <c r="J174" i="4"/>
  <c r="H174" i="4"/>
  <c r="F174" i="4"/>
  <c r="D174" i="4"/>
  <c r="B174" i="4"/>
  <c r="J173" i="4"/>
  <c r="H173" i="4"/>
  <c r="F173" i="4"/>
  <c r="D173" i="4"/>
  <c r="B173" i="4"/>
  <c r="J172" i="4"/>
  <c r="H172" i="4"/>
  <c r="F172" i="4"/>
  <c r="D172" i="4"/>
  <c r="B172" i="4"/>
  <c r="J171" i="4"/>
  <c r="H171" i="4"/>
  <c r="F171" i="4"/>
  <c r="D171" i="4"/>
  <c r="B171" i="4"/>
  <c r="J170" i="4"/>
  <c r="H170" i="4"/>
  <c r="F170" i="4"/>
  <c r="D170" i="4"/>
  <c r="B170" i="4"/>
  <c r="J169" i="4"/>
  <c r="H169" i="4"/>
  <c r="F169" i="4"/>
  <c r="D169" i="4"/>
  <c r="B169" i="4"/>
  <c r="J168" i="4"/>
  <c r="H168" i="4"/>
  <c r="F168" i="4"/>
  <c r="D168" i="4"/>
  <c r="B168" i="4"/>
  <c r="J167" i="4"/>
  <c r="H167" i="4"/>
  <c r="F167" i="4"/>
  <c r="D167" i="4"/>
  <c r="B167" i="4"/>
  <c r="J166" i="4"/>
  <c r="H166" i="4"/>
  <c r="F166" i="4"/>
  <c r="D166" i="4"/>
  <c r="B166" i="4"/>
  <c r="J165" i="4"/>
  <c r="H165" i="4"/>
  <c r="F165" i="4"/>
  <c r="D165" i="4"/>
  <c r="B165" i="4"/>
  <c r="J164" i="4"/>
  <c r="H164" i="4"/>
  <c r="F164" i="4"/>
  <c r="D164" i="4"/>
  <c r="B164" i="4"/>
  <c r="J163" i="4"/>
  <c r="H163" i="4"/>
  <c r="F163" i="4"/>
  <c r="D163" i="4"/>
  <c r="B163" i="4"/>
  <c r="J162" i="4"/>
  <c r="H162" i="4"/>
  <c r="F162" i="4"/>
  <c r="D162" i="4"/>
  <c r="B162" i="4"/>
  <c r="J161" i="4"/>
  <c r="H161" i="4"/>
  <c r="F161" i="4"/>
  <c r="D161" i="4"/>
  <c r="B161" i="4"/>
  <c r="J160" i="4"/>
  <c r="H160" i="4"/>
  <c r="F160" i="4"/>
  <c r="D160" i="4"/>
  <c r="B160" i="4"/>
  <c r="J159" i="4"/>
  <c r="H159" i="4"/>
  <c r="F159" i="4"/>
  <c r="D159" i="4"/>
  <c r="B159" i="4"/>
  <c r="J158" i="4"/>
  <c r="H158" i="4"/>
  <c r="F158" i="4"/>
  <c r="D158" i="4"/>
  <c r="B158" i="4"/>
  <c r="J157" i="4"/>
  <c r="H157" i="4"/>
  <c r="F157" i="4"/>
  <c r="D157" i="4"/>
  <c r="B157" i="4"/>
  <c r="J156" i="4"/>
  <c r="H156" i="4"/>
  <c r="F156" i="4"/>
  <c r="D156" i="4"/>
  <c r="B156" i="4"/>
  <c r="J155" i="4"/>
  <c r="H155" i="4"/>
  <c r="F155" i="4"/>
  <c r="D155" i="4"/>
  <c r="B155" i="4"/>
  <c r="J154" i="4"/>
  <c r="H154" i="4"/>
  <c r="F154" i="4"/>
  <c r="D154" i="4"/>
  <c r="B154" i="4"/>
  <c r="J153" i="4"/>
  <c r="H153" i="4"/>
  <c r="F153" i="4"/>
  <c r="D153" i="4"/>
  <c r="B153" i="4"/>
  <c r="J152" i="4"/>
  <c r="H152" i="4"/>
  <c r="F152" i="4"/>
  <c r="D152" i="4"/>
  <c r="B152" i="4"/>
  <c r="J151" i="4"/>
  <c r="H151" i="4"/>
  <c r="F151" i="4"/>
  <c r="D151" i="4"/>
  <c r="B151" i="4"/>
  <c r="J150" i="4"/>
  <c r="H150" i="4"/>
  <c r="F150" i="4"/>
  <c r="D150" i="4"/>
  <c r="B150" i="4"/>
  <c r="J149" i="4"/>
  <c r="H149" i="4"/>
  <c r="F149" i="4"/>
  <c r="D149" i="4"/>
  <c r="B149" i="4"/>
  <c r="J148" i="4"/>
  <c r="H148" i="4"/>
  <c r="F148" i="4"/>
  <c r="D148" i="4"/>
  <c r="B148" i="4"/>
  <c r="J147" i="4"/>
  <c r="H147" i="4"/>
  <c r="F147" i="4"/>
  <c r="D147" i="4"/>
  <c r="B147" i="4"/>
  <c r="J146" i="4"/>
  <c r="H146" i="4"/>
  <c r="F146" i="4"/>
  <c r="D146" i="4"/>
  <c r="B146" i="4"/>
  <c r="J145" i="4"/>
  <c r="H145" i="4"/>
  <c r="F145" i="4"/>
  <c r="D145" i="4"/>
  <c r="B145" i="4"/>
  <c r="J144" i="4"/>
  <c r="H144" i="4"/>
  <c r="F144" i="4"/>
  <c r="D144" i="4"/>
  <c r="B144" i="4"/>
  <c r="J143" i="4"/>
  <c r="H143" i="4"/>
  <c r="F143" i="4"/>
  <c r="D143" i="4"/>
  <c r="B143" i="4"/>
  <c r="J142" i="4"/>
  <c r="H142" i="4"/>
  <c r="F142" i="4"/>
  <c r="D142" i="4"/>
  <c r="B142" i="4"/>
  <c r="J141" i="4"/>
  <c r="H141" i="4"/>
  <c r="F141" i="4"/>
  <c r="D141" i="4"/>
  <c r="B141" i="4"/>
  <c r="J140" i="4"/>
  <c r="H140" i="4"/>
  <c r="F140" i="4"/>
  <c r="D140" i="4"/>
  <c r="B140" i="4"/>
  <c r="J139" i="4"/>
  <c r="H139" i="4"/>
  <c r="F139" i="4"/>
  <c r="D139" i="4"/>
  <c r="B139" i="4"/>
  <c r="J138" i="4"/>
  <c r="H138" i="4"/>
  <c r="F138" i="4"/>
  <c r="D138" i="4"/>
  <c r="B138" i="4"/>
  <c r="J137" i="4"/>
  <c r="H137" i="4"/>
  <c r="F137" i="4"/>
  <c r="D137" i="4"/>
  <c r="B137" i="4"/>
  <c r="J136" i="4"/>
  <c r="H136" i="4"/>
  <c r="F136" i="4"/>
  <c r="D136" i="4"/>
  <c r="B136" i="4"/>
  <c r="J135" i="4"/>
  <c r="H135" i="4"/>
  <c r="F135" i="4"/>
  <c r="D135" i="4"/>
  <c r="B135" i="4"/>
  <c r="J134" i="4"/>
  <c r="H134" i="4"/>
  <c r="F134" i="4"/>
  <c r="D134" i="4"/>
  <c r="B134" i="4"/>
  <c r="J133" i="4"/>
  <c r="H133" i="4"/>
  <c r="F133" i="4"/>
  <c r="D133" i="4"/>
  <c r="B133" i="4"/>
  <c r="J132" i="4"/>
  <c r="H132" i="4"/>
  <c r="F132" i="4"/>
  <c r="D132" i="4"/>
  <c r="B132" i="4"/>
  <c r="J131" i="4"/>
  <c r="H131" i="4"/>
  <c r="F131" i="4"/>
  <c r="D131" i="4"/>
  <c r="B131" i="4"/>
  <c r="J130" i="4"/>
  <c r="H130" i="4"/>
  <c r="F130" i="4"/>
  <c r="D130" i="4"/>
  <c r="B130" i="4"/>
  <c r="J129" i="4"/>
  <c r="H129" i="4"/>
  <c r="F129" i="4"/>
  <c r="D129" i="4"/>
  <c r="B129" i="4"/>
  <c r="J128" i="4"/>
  <c r="H128" i="4"/>
  <c r="F128" i="4"/>
  <c r="D128" i="4"/>
  <c r="B128" i="4"/>
  <c r="J127" i="4"/>
  <c r="H127" i="4"/>
  <c r="F127" i="4"/>
  <c r="D127" i="4"/>
  <c r="B127" i="4"/>
  <c r="J126" i="4"/>
  <c r="H126" i="4"/>
  <c r="F126" i="4"/>
  <c r="D126" i="4"/>
  <c r="B126" i="4"/>
  <c r="J125" i="4"/>
  <c r="H125" i="4"/>
  <c r="F125" i="4"/>
  <c r="D125" i="4"/>
  <c r="B125" i="4"/>
  <c r="J124" i="4"/>
  <c r="H124" i="4"/>
  <c r="F124" i="4"/>
  <c r="D124" i="4"/>
  <c r="B124" i="4"/>
  <c r="J123" i="4"/>
  <c r="H123" i="4"/>
  <c r="F123" i="4"/>
  <c r="D123" i="4"/>
  <c r="B123" i="4"/>
  <c r="J122" i="4"/>
  <c r="H122" i="4"/>
  <c r="F122" i="4"/>
  <c r="D122" i="4"/>
  <c r="B122" i="4"/>
  <c r="J121" i="4"/>
  <c r="H121" i="4"/>
  <c r="F121" i="4"/>
  <c r="D121" i="4"/>
  <c r="B121" i="4"/>
  <c r="J120" i="4"/>
  <c r="H120" i="4"/>
  <c r="F120" i="4"/>
  <c r="D120" i="4"/>
  <c r="B120" i="4"/>
  <c r="J119" i="4"/>
  <c r="H119" i="4"/>
  <c r="F119" i="4"/>
  <c r="D119" i="4"/>
  <c r="B119" i="4"/>
  <c r="J118" i="4"/>
  <c r="H118" i="4"/>
  <c r="F118" i="4"/>
  <c r="D118" i="4"/>
  <c r="B118" i="4"/>
  <c r="J117" i="4"/>
  <c r="H117" i="4"/>
  <c r="F117" i="4"/>
  <c r="D117" i="4"/>
  <c r="B117" i="4"/>
  <c r="J116" i="4"/>
  <c r="H116" i="4"/>
  <c r="F116" i="4"/>
  <c r="D116" i="4"/>
  <c r="B116" i="4"/>
  <c r="J115" i="4"/>
  <c r="H115" i="4"/>
  <c r="F115" i="4"/>
  <c r="D115" i="4"/>
  <c r="B115" i="4"/>
  <c r="J114" i="4"/>
  <c r="H114" i="4"/>
  <c r="F114" i="4"/>
  <c r="D114" i="4"/>
  <c r="B114" i="4"/>
  <c r="J113" i="4"/>
  <c r="H113" i="4"/>
  <c r="F113" i="4"/>
  <c r="D113" i="4"/>
  <c r="B113" i="4"/>
  <c r="J112" i="4"/>
  <c r="H112" i="4"/>
  <c r="F112" i="4"/>
  <c r="D112" i="4"/>
  <c r="B112" i="4"/>
  <c r="J111" i="4"/>
  <c r="H111" i="4"/>
  <c r="F111" i="4"/>
  <c r="D111" i="4"/>
  <c r="B111" i="4"/>
  <c r="J110" i="4"/>
  <c r="H110" i="4"/>
  <c r="F110" i="4"/>
  <c r="D110" i="4"/>
  <c r="B110" i="4"/>
  <c r="J109" i="4"/>
  <c r="H109" i="4"/>
  <c r="F109" i="4"/>
  <c r="D109" i="4"/>
  <c r="B109" i="4"/>
  <c r="J108" i="4"/>
  <c r="H108" i="4"/>
  <c r="F108" i="4"/>
  <c r="D108" i="4"/>
  <c r="B108" i="4"/>
  <c r="J107" i="4"/>
  <c r="H107" i="4"/>
  <c r="F107" i="4"/>
  <c r="D107" i="4"/>
  <c r="B107" i="4"/>
  <c r="J106" i="4"/>
  <c r="H106" i="4"/>
  <c r="F106" i="4"/>
  <c r="D106" i="4"/>
  <c r="B106" i="4"/>
  <c r="J105" i="4"/>
  <c r="H105" i="4"/>
  <c r="F105" i="4"/>
  <c r="D105" i="4"/>
  <c r="B105" i="4"/>
  <c r="J104" i="4"/>
  <c r="H104" i="4"/>
  <c r="F104" i="4"/>
  <c r="D104" i="4"/>
  <c r="B104" i="4"/>
  <c r="J103" i="4"/>
  <c r="H103" i="4"/>
  <c r="F103" i="4"/>
  <c r="D103" i="4"/>
  <c r="B103" i="4"/>
  <c r="J102" i="4"/>
  <c r="H102" i="4"/>
  <c r="F102" i="4"/>
  <c r="D102" i="4"/>
  <c r="B102" i="4"/>
  <c r="J101" i="4"/>
  <c r="H101" i="4"/>
  <c r="F101" i="4"/>
  <c r="D101" i="4"/>
  <c r="B101" i="4"/>
  <c r="J100" i="4"/>
  <c r="H100" i="4"/>
  <c r="F100" i="4"/>
  <c r="D100" i="4"/>
  <c r="B100" i="4"/>
  <c r="J99" i="4"/>
  <c r="H99" i="4"/>
  <c r="F99" i="4"/>
  <c r="D99" i="4"/>
  <c r="B99" i="4"/>
  <c r="J98" i="4"/>
  <c r="H98" i="4"/>
  <c r="F98" i="4"/>
  <c r="D98" i="4"/>
  <c r="B98" i="4"/>
  <c r="J97" i="4"/>
  <c r="H97" i="4"/>
  <c r="F97" i="4"/>
  <c r="D97" i="4"/>
  <c r="B97" i="4"/>
  <c r="J96" i="4"/>
  <c r="H96" i="4"/>
  <c r="F96" i="4"/>
  <c r="D96" i="4"/>
  <c r="B96" i="4"/>
  <c r="J95" i="4"/>
  <c r="H95" i="4"/>
  <c r="F95" i="4"/>
  <c r="D95" i="4"/>
  <c r="B95" i="4"/>
  <c r="J94" i="4"/>
  <c r="H94" i="4"/>
  <c r="F94" i="4"/>
  <c r="D94" i="4"/>
  <c r="B94" i="4"/>
  <c r="J93" i="4"/>
  <c r="H93" i="4"/>
  <c r="F93" i="4"/>
  <c r="D93" i="4"/>
  <c r="B93" i="4"/>
  <c r="J92" i="4"/>
  <c r="H92" i="4"/>
  <c r="F92" i="4"/>
  <c r="D92" i="4"/>
  <c r="B92" i="4"/>
  <c r="J91" i="4"/>
  <c r="H91" i="4"/>
  <c r="F91" i="4"/>
  <c r="D91" i="4"/>
  <c r="B91" i="4"/>
  <c r="J90" i="4"/>
  <c r="H90" i="4"/>
  <c r="F90" i="4"/>
  <c r="D90" i="4"/>
  <c r="B90" i="4"/>
  <c r="J89" i="4"/>
  <c r="H89" i="4"/>
  <c r="F89" i="4"/>
  <c r="D89" i="4"/>
  <c r="B89" i="4"/>
  <c r="J88" i="4"/>
  <c r="H88" i="4"/>
  <c r="F88" i="4"/>
  <c r="D88" i="4"/>
  <c r="B88" i="4"/>
  <c r="J87" i="4"/>
  <c r="H87" i="4"/>
  <c r="F87" i="4"/>
  <c r="D87" i="4"/>
  <c r="B87" i="4"/>
  <c r="J86" i="4"/>
  <c r="H86" i="4"/>
  <c r="F86" i="4"/>
  <c r="D86" i="4"/>
  <c r="B86" i="4"/>
  <c r="J85" i="4"/>
  <c r="H85" i="4"/>
  <c r="F85" i="4"/>
  <c r="D85" i="4"/>
  <c r="B85" i="4"/>
  <c r="J84" i="4"/>
  <c r="H84" i="4"/>
  <c r="F84" i="4"/>
  <c r="D84" i="4"/>
  <c r="B84" i="4"/>
  <c r="J83" i="4"/>
  <c r="H83" i="4"/>
  <c r="F83" i="4"/>
  <c r="D83" i="4"/>
  <c r="B83" i="4"/>
  <c r="J82" i="4"/>
  <c r="H82" i="4"/>
  <c r="F82" i="4"/>
  <c r="D82" i="4"/>
  <c r="B82" i="4"/>
  <c r="J81" i="4"/>
  <c r="H81" i="4"/>
  <c r="F81" i="4"/>
  <c r="D81" i="4"/>
  <c r="B81" i="4"/>
  <c r="J80" i="4"/>
  <c r="H80" i="4"/>
  <c r="F80" i="4"/>
  <c r="D80" i="4"/>
  <c r="B80" i="4"/>
  <c r="J79" i="4"/>
  <c r="H79" i="4"/>
  <c r="F79" i="4"/>
  <c r="D79" i="4"/>
  <c r="B79" i="4"/>
  <c r="J78" i="4"/>
  <c r="H78" i="4"/>
  <c r="F78" i="4"/>
  <c r="D78" i="4"/>
  <c r="B78" i="4"/>
  <c r="J77" i="4"/>
  <c r="H77" i="4"/>
  <c r="F77" i="4"/>
  <c r="D77" i="4"/>
  <c r="B77" i="4"/>
  <c r="J76" i="4"/>
  <c r="H76" i="4"/>
  <c r="F76" i="4"/>
  <c r="D76" i="4"/>
  <c r="B76" i="4"/>
  <c r="J75" i="4"/>
  <c r="H75" i="4"/>
  <c r="F75" i="4"/>
  <c r="D75" i="4"/>
  <c r="B75" i="4"/>
  <c r="J74" i="4"/>
  <c r="H74" i="4"/>
  <c r="F74" i="4"/>
  <c r="D74" i="4"/>
  <c r="B74" i="4"/>
  <c r="J73" i="4"/>
  <c r="H73" i="4"/>
  <c r="F73" i="4"/>
  <c r="D73" i="4"/>
  <c r="B73" i="4"/>
  <c r="J72" i="4"/>
  <c r="H72" i="4"/>
  <c r="F72" i="4"/>
  <c r="D72" i="4"/>
  <c r="B72" i="4"/>
  <c r="J71" i="4"/>
  <c r="H71" i="4"/>
  <c r="F71" i="4"/>
  <c r="D71" i="4"/>
  <c r="B71" i="4"/>
  <c r="J70" i="4"/>
  <c r="H70" i="4"/>
  <c r="F70" i="4"/>
  <c r="D70" i="4"/>
  <c r="B70" i="4"/>
  <c r="J69" i="4"/>
  <c r="H69" i="4"/>
  <c r="F69" i="4"/>
  <c r="D69" i="4"/>
  <c r="B69" i="4"/>
  <c r="J68" i="4"/>
  <c r="H68" i="4"/>
  <c r="F68" i="4"/>
  <c r="D68" i="4"/>
  <c r="B68" i="4"/>
  <c r="J67" i="4"/>
  <c r="H67" i="4"/>
  <c r="F67" i="4"/>
  <c r="D67" i="4"/>
  <c r="B67" i="4"/>
  <c r="J66" i="4"/>
  <c r="H66" i="4"/>
  <c r="F66" i="4"/>
  <c r="D66" i="4"/>
  <c r="B66" i="4"/>
  <c r="J65" i="4"/>
  <c r="H65" i="4"/>
  <c r="F65" i="4"/>
  <c r="D65" i="4"/>
  <c r="B65" i="4"/>
  <c r="J64" i="4"/>
  <c r="H64" i="4"/>
  <c r="F64" i="4"/>
  <c r="D64" i="4"/>
  <c r="B64" i="4"/>
  <c r="J63" i="4"/>
  <c r="H63" i="4"/>
  <c r="F63" i="4"/>
  <c r="D63" i="4"/>
  <c r="B63" i="4"/>
  <c r="J62" i="4"/>
  <c r="H62" i="4"/>
  <c r="F62" i="4"/>
  <c r="D62" i="4"/>
  <c r="B62" i="4"/>
  <c r="J61" i="4"/>
  <c r="H61" i="4"/>
  <c r="F61" i="4"/>
  <c r="D61" i="4"/>
  <c r="B61" i="4"/>
  <c r="J60" i="4"/>
  <c r="H60" i="4"/>
  <c r="F60" i="4"/>
  <c r="D60" i="4"/>
  <c r="B60" i="4"/>
  <c r="J59" i="4"/>
  <c r="H59" i="4"/>
  <c r="F59" i="4"/>
  <c r="D59" i="4"/>
  <c r="B59" i="4"/>
  <c r="J58" i="4"/>
  <c r="H58" i="4"/>
  <c r="F58" i="4"/>
  <c r="D58" i="4"/>
  <c r="B58" i="4"/>
  <c r="J57" i="4"/>
  <c r="H57" i="4"/>
  <c r="F57" i="4"/>
  <c r="D57" i="4"/>
  <c r="B57" i="4"/>
  <c r="J56" i="4"/>
  <c r="H56" i="4"/>
  <c r="F56" i="4"/>
  <c r="D56" i="4"/>
  <c r="B56" i="4"/>
  <c r="J55" i="4"/>
  <c r="H55" i="4"/>
  <c r="F55" i="4"/>
  <c r="D55" i="4"/>
  <c r="B55" i="4"/>
  <c r="J54" i="4"/>
  <c r="H54" i="4"/>
  <c r="F54" i="4"/>
  <c r="D54" i="4"/>
  <c r="B54" i="4"/>
  <c r="J53" i="4"/>
  <c r="H53" i="4"/>
  <c r="F53" i="4"/>
  <c r="D53" i="4"/>
  <c r="B53" i="4"/>
  <c r="J52" i="4"/>
  <c r="H52" i="4"/>
  <c r="F52" i="4"/>
  <c r="D52" i="4"/>
  <c r="B52" i="4"/>
  <c r="J51" i="4"/>
  <c r="H51" i="4"/>
  <c r="F51" i="4"/>
  <c r="D51" i="4"/>
  <c r="B51" i="4"/>
  <c r="J50" i="4"/>
  <c r="H50" i="4"/>
  <c r="F50" i="4"/>
  <c r="D50" i="4"/>
  <c r="B50" i="4"/>
  <c r="J49" i="4"/>
  <c r="H49" i="4"/>
  <c r="F49" i="4"/>
  <c r="D49" i="4"/>
  <c r="B49" i="4"/>
  <c r="J48" i="4"/>
  <c r="H48" i="4"/>
  <c r="F48" i="4"/>
  <c r="D48" i="4"/>
  <c r="B48" i="4"/>
  <c r="J47" i="4"/>
  <c r="H47" i="4"/>
  <c r="F47" i="4"/>
  <c r="D47" i="4"/>
  <c r="B47" i="4"/>
  <c r="J46" i="4"/>
  <c r="H46" i="4"/>
  <c r="F46" i="4"/>
  <c r="D46" i="4"/>
  <c r="B46" i="4"/>
  <c r="J45" i="4"/>
  <c r="H45" i="4"/>
  <c r="F45" i="4"/>
  <c r="D45" i="4"/>
  <c r="B45" i="4"/>
  <c r="J44" i="4"/>
  <c r="H44" i="4"/>
  <c r="F44" i="4"/>
  <c r="D44" i="4"/>
  <c r="B44" i="4"/>
  <c r="J43" i="4"/>
  <c r="H43" i="4"/>
  <c r="F43" i="4"/>
  <c r="D43" i="4"/>
  <c r="B43" i="4"/>
  <c r="J42" i="4"/>
  <c r="H42" i="4"/>
  <c r="F42" i="4"/>
  <c r="D42" i="4"/>
  <c r="B42" i="4"/>
  <c r="J41" i="4"/>
  <c r="H41" i="4"/>
  <c r="F41" i="4"/>
  <c r="D41" i="4"/>
  <c r="B41" i="4"/>
  <c r="J40" i="4"/>
  <c r="H40" i="4"/>
  <c r="F40" i="4"/>
  <c r="D40" i="4"/>
  <c r="B40" i="4"/>
  <c r="J39" i="4"/>
  <c r="H39" i="4"/>
  <c r="F39" i="4"/>
  <c r="D39" i="4"/>
  <c r="B39" i="4"/>
  <c r="J38" i="4"/>
  <c r="H38" i="4"/>
  <c r="F38" i="4"/>
  <c r="D38" i="4"/>
  <c r="B38" i="4"/>
  <c r="J37" i="4"/>
  <c r="H37" i="4"/>
  <c r="F37" i="4"/>
  <c r="D37" i="4"/>
  <c r="B37" i="4"/>
  <c r="J36" i="4"/>
  <c r="H36" i="4"/>
  <c r="F36" i="4"/>
  <c r="D36" i="4"/>
  <c r="B36" i="4"/>
  <c r="J35" i="4"/>
  <c r="H35" i="4"/>
  <c r="F35" i="4"/>
  <c r="D35" i="4"/>
  <c r="B35" i="4"/>
  <c r="J34" i="4"/>
  <c r="H34" i="4"/>
  <c r="F34" i="4"/>
  <c r="D34" i="4"/>
  <c r="B34" i="4"/>
  <c r="J33" i="4"/>
  <c r="H33" i="4"/>
  <c r="F33" i="4"/>
  <c r="D33" i="4"/>
  <c r="B33" i="4"/>
  <c r="J32" i="4"/>
  <c r="H32" i="4"/>
  <c r="F32" i="4"/>
  <c r="D32" i="4"/>
  <c r="B32" i="4"/>
  <c r="J31" i="4"/>
  <c r="H31" i="4"/>
  <c r="F31" i="4"/>
  <c r="D31" i="4"/>
  <c r="B31" i="4"/>
  <c r="J30" i="4"/>
  <c r="H30" i="4"/>
  <c r="F30" i="4"/>
  <c r="D30" i="4"/>
  <c r="B30" i="4"/>
  <c r="J29" i="4"/>
  <c r="H29" i="4"/>
  <c r="F29" i="4"/>
  <c r="D29" i="4"/>
  <c r="B29" i="4"/>
  <c r="J28" i="4"/>
  <c r="H28" i="4"/>
  <c r="F28" i="4"/>
  <c r="D28" i="4"/>
  <c r="B28" i="4"/>
  <c r="J27" i="4"/>
  <c r="H27" i="4"/>
  <c r="F27" i="4"/>
  <c r="D27" i="4"/>
  <c r="B27" i="4"/>
  <c r="J26" i="4"/>
  <c r="H26" i="4"/>
  <c r="F26" i="4"/>
  <c r="D26" i="4"/>
  <c r="B26" i="4"/>
  <c r="J25" i="4"/>
  <c r="H25" i="4"/>
  <c r="F25" i="4"/>
  <c r="D25" i="4"/>
  <c r="B25" i="4"/>
  <c r="J24" i="4"/>
  <c r="H24" i="4"/>
  <c r="F24" i="4"/>
  <c r="D24" i="4"/>
  <c r="B24" i="4"/>
  <c r="J23" i="4"/>
  <c r="H23" i="4"/>
  <c r="F23" i="4"/>
  <c r="D23" i="4"/>
  <c r="B23" i="4"/>
  <c r="J22" i="4"/>
  <c r="H22" i="4"/>
  <c r="F22" i="4"/>
  <c r="D22" i="4"/>
  <c r="B22" i="4"/>
  <c r="J21" i="4"/>
  <c r="H21" i="4"/>
  <c r="F21" i="4"/>
  <c r="D21" i="4"/>
  <c r="B21" i="4"/>
  <c r="J20" i="4"/>
  <c r="H20" i="4"/>
  <c r="F20" i="4"/>
  <c r="D20" i="4"/>
  <c r="B20" i="4"/>
  <c r="J19" i="4"/>
  <c r="H19" i="4"/>
  <c r="F19" i="4"/>
  <c r="D19" i="4"/>
  <c r="B19" i="4"/>
  <c r="J18" i="4"/>
  <c r="H18" i="4"/>
  <c r="F18" i="4"/>
  <c r="D18" i="4"/>
  <c r="B18" i="4"/>
  <c r="J17" i="4"/>
  <c r="H17" i="4"/>
  <c r="F17" i="4"/>
  <c r="D17" i="4"/>
  <c r="B17" i="4"/>
  <c r="J16" i="4"/>
  <c r="H16" i="4"/>
  <c r="F16" i="4"/>
  <c r="D16" i="4"/>
  <c r="B16" i="4"/>
  <c r="J15" i="4"/>
  <c r="H15" i="4"/>
  <c r="F15" i="4"/>
  <c r="D15" i="4"/>
  <c r="B15" i="4"/>
  <c r="J14" i="4"/>
  <c r="H14" i="4"/>
  <c r="F14" i="4"/>
  <c r="D14" i="4"/>
  <c r="B14" i="4"/>
  <c r="J13" i="4"/>
  <c r="H13" i="4"/>
  <c r="F13" i="4"/>
  <c r="D13" i="4"/>
  <c r="B13" i="4"/>
  <c r="J12" i="4"/>
  <c r="H12" i="4"/>
  <c r="F12" i="4"/>
  <c r="D12" i="4"/>
  <c r="B12" i="4"/>
  <c r="J11" i="4"/>
  <c r="H11" i="4"/>
  <c r="F11" i="4"/>
  <c r="D11" i="4"/>
  <c r="B11" i="4"/>
  <c r="J10" i="4"/>
  <c r="H10" i="4"/>
  <c r="F10" i="4"/>
  <c r="D10" i="4"/>
  <c r="B10" i="4"/>
  <c r="J9" i="4"/>
  <c r="H9" i="4"/>
  <c r="F9" i="4"/>
  <c r="D9" i="4"/>
  <c r="B9" i="4"/>
  <c r="J8" i="4"/>
  <c r="H8" i="4"/>
  <c r="F8" i="4"/>
  <c r="D8" i="4"/>
  <c r="B8" i="4"/>
  <c r="J7" i="4"/>
  <c r="H7" i="4"/>
  <c r="F7" i="4"/>
  <c r="D7" i="4"/>
  <c r="B7" i="4"/>
  <c r="J6" i="4"/>
  <c r="H6" i="4"/>
  <c r="F6" i="4"/>
  <c r="D6" i="4"/>
  <c r="B6" i="4"/>
  <c r="J5" i="4"/>
  <c r="H5" i="4"/>
  <c r="F5" i="4"/>
  <c r="D5" i="4"/>
  <c r="B5" i="4"/>
  <c r="R204" i="8"/>
  <c r="R203" i="8"/>
  <c r="R202" i="8"/>
  <c r="R201" i="8"/>
  <c r="R200" i="8"/>
  <c r="R199" i="8"/>
  <c r="R198" i="8"/>
  <c r="R197" i="8"/>
  <c r="R196" i="8"/>
  <c r="R195" i="8"/>
  <c r="R194" i="8"/>
  <c r="R193" i="8"/>
  <c r="R192" i="8"/>
  <c r="R191" i="8"/>
  <c r="R190" i="8"/>
  <c r="R189" i="8"/>
  <c r="R188" i="8"/>
  <c r="R187" i="8"/>
  <c r="R186" i="8"/>
  <c r="R185" i="8"/>
  <c r="R184" i="8"/>
  <c r="R183" i="8"/>
  <c r="R182" i="8"/>
  <c r="R181" i="8"/>
  <c r="R180" i="8"/>
  <c r="R179" i="8"/>
  <c r="R178" i="8"/>
  <c r="R177" i="8"/>
  <c r="R176" i="8"/>
  <c r="R175" i="8"/>
  <c r="R174" i="8"/>
  <c r="R173" i="8"/>
  <c r="R172" i="8"/>
  <c r="R171" i="8"/>
  <c r="R170" i="8"/>
  <c r="R169" i="8"/>
  <c r="R168" i="8"/>
  <c r="R167" i="8"/>
  <c r="R166" i="8"/>
  <c r="R165" i="8"/>
  <c r="R164" i="8"/>
  <c r="R163" i="8"/>
  <c r="R162" i="8"/>
  <c r="R161" i="8"/>
  <c r="R160" i="8"/>
  <c r="R159" i="8"/>
  <c r="R158" i="8"/>
  <c r="R157" i="8"/>
  <c r="R156" i="8"/>
  <c r="R155" i="8"/>
  <c r="R154" i="8"/>
  <c r="R153" i="8"/>
  <c r="R152" i="8"/>
  <c r="R151" i="8"/>
  <c r="R150" i="8"/>
  <c r="R149" i="8"/>
  <c r="R148" i="8"/>
  <c r="R147" i="8"/>
  <c r="R146" i="8"/>
  <c r="R145" i="8"/>
  <c r="R144" i="8"/>
  <c r="R143" i="8"/>
  <c r="R142" i="8"/>
  <c r="R141" i="8"/>
  <c r="R140" i="8"/>
  <c r="R139" i="8"/>
  <c r="R138" i="8"/>
  <c r="R137" i="8"/>
  <c r="R136" i="8"/>
  <c r="R135" i="8"/>
  <c r="R134" i="8"/>
  <c r="R133" i="8"/>
  <c r="R132" i="8"/>
  <c r="R131" i="8"/>
  <c r="R130" i="8"/>
  <c r="R129" i="8"/>
  <c r="R128" i="8"/>
  <c r="R127" i="8"/>
  <c r="R126" i="8"/>
  <c r="R125" i="8"/>
  <c r="R124" i="8"/>
  <c r="R123" i="8"/>
  <c r="R122" i="8"/>
  <c r="R121" i="8"/>
  <c r="R120" i="8"/>
  <c r="R119" i="8"/>
  <c r="R118" i="8"/>
  <c r="R117" i="8"/>
  <c r="R116" i="8"/>
  <c r="R115" i="8"/>
  <c r="R114" i="8"/>
  <c r="R113" i="8"/>
  <c r="R112" i="8"/>
  <c r="R111" i="8"/>
  <c r="R110" i="8"/>
  <c r="R109" i="8"/>
  <c r="R108" i="8"/>
  <c r="R107" i="8"/>
  <c r="R106" i="8"/>
  <c r="R105" i="8"/>
  <c r="R104" i="8"/>
  <c r="R103" i="8"/>
  <c r="R102" i="8"/>
  <c r="R101" i="8"/>
  <c r="R100" i="8"/>
  <c r="R99" i="8"/>
  <c r="R98" i="8"/>
  <c r="R97" i="8"/>
  <c r="R96" i="8"/>
  <c r="R95" i="8"/>
  <c r="R94" i="8"/>
  <c r="R93" i="8"/>
  <c r="R92" i="8"/>
  <c r="R91" i="8"/>
  <c r="R90" i="8"/>
  <c r="R89" i="8"/>
  <c r="R88" i="8"/>
  <c r="R87" i="8"/>
  <c r="R86" i="8"/>
  <c r="R85" i="8"/>
  <c r="R84" i="8"/>
  <c r="R83" i="8"/>
  <c r="R82" i="8"/>
  <c r="R81" i="8"/>
  <c r="R80" i="8"/>
  <c r="R79" i="8"/>
  <c r="R78" i="8"/>
  <c r="R77" i="8"/>
  <c r="R76" i="8"/>
  <c r="R75" i="8"/>
  <c r="R74" i="8"/>
  <c r="R73" i="8"/>
  <c r="R72" i="8"/>
  <c r="R71" i="8"/>
  <c r="R70" i="8"/>
  <c r="R69" i="8"/>
  <c r="R68" i="8"/>
  <c r="R67" i="8"/>
  <c r="R66" i="8"/>
  <c r="R65" i="8"/>
  <c r="R64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21" i="8"/>
  <c r="R20" i="8"/>
  <c r="R19" i="8"/>
  <c r="R18" i="8"/>
  <c r="R17" i="8"/>
  <c r="R16" i="8"/>
  <c r="R15" i="8"/>
  <c r="R14" i="8"/>
  <c r="R13" i="8"/>
  <c r="R12" i="8"/>
  <c r="R11" i="8"/>
  <c r="R10" i="8"/>
  <c r="R9" i="8"/>
  <c r="R8" i="8"/>
  <c r="R7" i="8"/>
  <c r="R6" i="8"/>
  <c r="R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R4" i="8"/>
  <c r="J3" i="7" l="1"/>
  <c r="AJ3" i="7"/>
  <c r="D3" i="4"/>
  <c r="H103" i="22"/>
  <c r="F3" i="4"/>
  <c r="H7" i="20"/>
  <c r="R3" i="4"/>
  <c r="P7" i="21"/>
  <c r="P31" i="22"/>
  <c r="AG179" i="18" s="1"/>
  <c r="P31" i="21"/>
  <c r="AJ168" i="18" s="1"/>
  <c r="P127" i="21"/>
  <c r="P223" i="21"/>
  <c r="P367" i="21"/>
  <c r="P463" i="21"/>
  <c r="P559" i="21"/>
  <c r="T3" i="4"/>
  <c r="N3" i="4"/>
  <c r="P3" i="4"/>
  <c r="J3" i="4"/>
  <c r="H3" i="4"/>
  <c r="H535" i="23"/>
  <c r="AC182" i="18" s="1"/>
  <c r="H79" i="23"/>
  <c r="AD178" i="18" s="1"/>
  <c r="H271" i="23"/>
  <c r="AB180" i="18" s="1"/>
  <c r="H367" i="23"/>
  <c r="H463" i="23"/>
  <c r="Z182" i="18" s="1"/>
  <c r="H559" i="23"/>
  <c r="H127" i="23"/>
  <c r="AA179" i="18" s="1"/>
  <c r="H223" i="23"/>
  <c r="H319" i="23"/>
  <c r="AD180" i="18" s="1"/>
  <c r="H415" i="23"/>
  <c r="H511" i="23"/>
  <c r="AB182" i="18" s="1"/>
  <c r="H7" i="23"/>
  <c r="H103" i="23"/>
  <c r="H199" i="23"/>
  <c r="AD179" i="18" s="1"/>
  <c r="H295" i="23"/>
  <c r="AC180" i="18" s="1"/>
  <c r="H391" i="23"/>
  <c r="H487" i="23"/>
  <c r="AA182" i="18" s="1"/>
  <c r="H31" i="22"/>
  <c r="Y179" i="18" s="1"/>
  <c r="H55" i="23"/>
  <c r="H151" i="23"/>
  <c r="AB179" i="18" s="1"/>
  <c r="H247" i="23"/>
  <c r="AA180" i="18" s="1"/>
  <c r="H343" i="23"/>
  <c r="Z181" i="18" s="1"/>
  <c r="H439" i="23"/>
  <c r="H31" i="23"/>
  <c r="AB178" i="18" s="1"/>
  <c r="H175" i="23"/>
  <c r="AC179" i="18" s="1"/>
  <c r="P79" i="21"/>
  <c r="AL168" i="18" s="1"/>
  <c r="P175" i="21"/>
  <c r="AK169" i="18" s="1"/>
  <c r="P271" i="21"/>
  <c r="P415" i="21"/>
  <c r="P511" i="21"/>
  <c r="P295" i="21"/>
  <c r="P55" i="21"/>
  <c r="AK168" i="18" s="1"/>
  <c r="P151" i="21"/>
  <c r="AJ169" i="18" s="1"/>
  <c r="P247" i="21"/>
  <c r="P391" i="21"/>
  <c r="P487" i="21"/>
  <c r="H7" i="21"/>
  <c r="H223" i="21"/>
  <c r="Z170" i="18" s="1"/>
  <c r="H247" i="21"/>
  <c r="AA170" i="18" s="1"/>
  <c r="H271" i="21"/>
  <c r="AB170" i="18" s="1"/>
  <c r="H295" i="21"/>
  <c r="H319" i="21"/>
  <c r="P31" i="20"/>
  <c r="AG169" i="18" s="1"/>
  <c r="P79" i="20"/>
  <c r="AG171" i="18" s="1"/>
  <c r="P7" i="22"/>
  <c r="AG178" i="18" s="1"/>
  <c r="P103" i="22"/>
  <c r="P79" i="22"/>
  <c r="AG181" i="18" s="1"/>
  <c r="H7" i="22"/>
  <c r="Y178" i="18" s="1"/>
  <c r="H79" i="22"/>
  <c r="Y181" i="18" s="1"/>
  <c r="AL169" i="18"/>
  <c r="AH171" i="18"/>
  <c r="AK172" i="18"/>
  <c r="AI172" i="18"/>
  <c r="AH170" i="18"/>
  <c r="H559" i="21"/>
  <c r="AD172" i="18" s="1"/>
  <c r="H415" i="21"/>
  <c r="AC171" i="18" s="1"/>
  <c r="H367" i="21"/>
  <c r="AA171" i="18" s="1"/>
  <c r="H463" i="21"/>
  <c r="H511" i="21"/>
  <c r="AB172" i="18" s="1"/>
  <c r="H343" i="21"/>
  <c r="Z171" i="18" s="1"/>
  <c r="H391" i="21"/>
  <c r="AB171" i="18" s="1"/>
  <c r="H439" i="21"/>
  <c r="AD171" i="18" s="1"/>
  <c r="H487" i="21"/>
  <c r="AA172" i="18" s="1"/>
  <c r="H535" i="21"/>
  <c r="P7" i="20"/>
  <c r="AG168" i="18" s="1"/>
  <c r="P103" i="20"/>
  <c r="H103" i="20"/>
  <c r="Y172" i="18" s="1"/>
  <c r="H79" i="20"/>
  <c r="Y171" i="18" s="1"/>
  <c r="AC178" i="18"/>
  <c r="AA178" i="18"/>
  <c r="AB181" i="18"/>
  <c r="AD181" i="18"/>
  <c r="AD182" i="18"/>
  <c r="AH169" i="18"/>
  <c r="AK170" i="18"/>
  <c r="AL171" i="18"/>
  <c r="AJ170" i="18"/>
  <c r="AI170" i="18"/>
  <c r="AJ171" i="18"/>
  <c r="AD170" i="18"/>
  <c r="Z172" i="18"/>
  <c r="AC170" i="18"/>
  <c r="AC172" i="18"/>
  <c r="AK171" i="18"/>
  <c r="AI171" i="18"/>
  <c r="AL172" i="18"/>
  <c r="Z180" i="18"/>
  <c r="AC181" i="18"/>
  <c r="AA181" i="18"/>
  <c r="AI168" i="18"/>
  <c r="AJ172" i="18"/>
  <c r="AH172" i="18"/>
  <c r="H127" i="21"/>
  <c r="H175" i="21"/>
  <c r="AC169" i="18" s="1"/>
  <c r="H103" i="21"/>
  <c r="Z169" i="18" s="1"/>
  <c r="H151" i="21"/>
  <c r="AB169" i="18" s="1"/>
  <c r="H199" i="21"/>
  <c r="AD169" i="18" s="1"/>
  <c r="G169" i="18" s="1"/>
  <c r="AG182" i="18"/>
  <c r="H31" i="20"/>
  <c r="Y169" i="18" s="1"/>
  <c r="AG172" i="18"/>
  <c r="AL181" i="18"/>
  <c r="AK182" i="18"/>
  <c r="AG170" i="18"/>
  <c r="AK180" i="18"/>
  <c r="AH182" i="18"/>
  <c r="AL182" i="18"/>
  <c r="AH180" i="18"/>
  <c r="AK181" i="18"/>
  <c r="AJ182" i="18"/>
  <c r="AG180" i="18"/>
  <c r="Y180" i="18"/>
  <c r="Y170" i="18"/>
  <c r="J105" i="7"/>
  <c r="AK178" i="18"/>
  <c r="AJ179" i="18"/>
  <c r="AI180" i="18"/>
  <c r="AH181" i="18"/>
  <c r="AK179" i="18"/>
  <c r="AI181" i="18"/>
  <c r="AL178" i="18"/>
  <c r="AJ180" i="18"/>
  <c r="AI178" i="18"/>
  <c r="AL179" i="18"/>
  <c r="AJ181" i="18"/>
  <c r="AI182" i="18"/>
  <c r="AJ178" i="18"/>
  <c r="AI179" i="18"/>
  <c r="AL180" i="18"/>
  <c r="AA168" i="18"/>
  <c r="H55" i="21"/>
  <c r="AC168" i="18" s="1"/>
  <c r="H31" i="21"/>
  <c r="AB168" i="18" s="1"/>
  <c r="AD168" i="18"/>
  <c r="AL170" i="18"/>
  <c r="Y182" i="18"/>
  <c r="Y168" i="18"/>
  <c r="O3" i="16"/>
  <c r="AH179" i="18" s="1"/>
  <c r="G3" i="16"/>
  <c r="Z179" i="18" s="1"/>
  <c r="O3" i="15"/>
  <c r="AI169" i="18" s="1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R103" i="6"/>
  <c r="R102" i="6"/>
  <c r="S102" i="6" s="1"/>
  <c r="R101" i="6"/>
  <c r="S101" i="6" s="1"/>
  <c r="R100" i="6"/>
  <c r="S100" i="6" s="1"/>
  <c r="R99" i="6"/>
  <c r="R98" i="6"/>
  <c r="R97" i="6"/>
  <c r="R96" i="6"/>
  <c r="S96" i="6" s="1"/>
  <c r="R95" i="6"/>
  <c r="S95" i="6" s="1"/>
  <c r="R94" i="6"/>
  <c r="S94" i="6" s="1"/>
  <c r="R93" i="6"/>
  <c r="R92" i="6"/>
  <c r="R91" i="6"/>
  <c r="R90" i="6"/>
  <c r="S90" i="6" s="1"/>
  <c r="R89" i="6"/>
  <c r="S89" i="6" s="1"/>
  <c r="R88" i="6"/>
  <c r="S88" i="6" s="1"/>
  <c r="R87" i="6"/>
  <c r="R86" i="6"/>
  <c r="R85" i="6"/>
  <c r="R84" i="6"/>
  <c r="S84" i="6" s="1"/>
  <c r="R83" i="6"/>
  <c r="S83" i="6" s="1"/>
  <c r="R82" i="6"/>
  <c r="S82" i="6" s="1"/>
  <c r="R81" i="6"/>
  <c r="R80" i="6"/>
  <c r="R79" i="6"/>
  <c r="R78" i="6"/>
  <c r="S78" i="6" s="1"/>
  <c r="R77" i="6"/>
  <c r="S77" i="6" s="1"/>
  <c r="R76" i="6"/>
  <c r="S76" i="6" s="1"/>
  <c r="R75" i="6"/>
  <c r="R74" i="6"/>
  <c r="R73" i="6"/>
  <c r="R72" i="6"/>
  <c r="S72" i="6" s="1"/>
  <c r="R71" i="6"/>
  <c r="S71" i="6" s="1"/>
  <c r="R70" i="6"/>
  <c r="S70" i="6" s="1"/>
  <c r="R69" i="6"/>
  <c r="R68" i="6"/>
  <c r="R67" i="6"/>
  <c r="R66" i="6"/>
  <c r="S66" i="6" s="1"/>
  <c r="R65" i="6"/>
  <c r="S65" i="6" s="1"/>
  <c r="R64" i="6"/>
  <c r="S64" i="6" s="1"/>
  <c r="R63" i="6"/>
  <c r="R62" i="6"/>
  <c r="R61" i="6"/>
  <c r="R60" i="6"/>
  <c r="S60" i="6" s="1"/>
  <c r="R59" i="6"/>
  <c r="S59" i="6" s="1"/>
  <c r="R58" i="6"/>
  <c r="S58" i="6" s="1"/>
  <c r="R57" i="6"/>
  <c r="R56" i="6"/>
  <c r="R55" i="6"/>
  <c r="R54" i="6"/>
  <c r="S54" i="6" s="1"/>
  <c r="R53" i="6"/>
  <c r="S53" i="6" s="1"/>
  <c r="R52" i="6"/>
  <c r="S52" i="6" s="1"/>
  <c r="R51" i="6"/>
  <c r="R50" i="6"/>
  <c r="R49" i="6"/>
  <c r="R48" i="6"/>
  <c r="S48" i="6" s="1"/>
  <c r="R47" i="6"/>
  <c r="S47" i="6" s="1"/>
  <c r="R46" i="6"/>
  <c r="S46" i="6" s="1"/>
  <c r="R45" i="6"/>
  <c r="R44" i="6"/>
  <c r="R43" i="6"/>
  <c r="R42" i="6"/>
  <c r="S42" i="6" s="1"/>
  <c r="R41" i="6"/>
  <c r="S41" i="6" s="1"/>
  <c r="R40" i="6"/>
  <c r="S40" i="6" s="1"/>
  <c r="R39" i="6"/>
  <c r="R38" i="6"/>
  <c r="R37" i="6"/>
  <c r="R36" i="6"/>
  <c r="S36" i="6" s="1"/>
  <c r="R35" i="6"/>
  <c r="S35" i="6" s="1"/>
  <c r="R34" i="6"/>
  <c r="S34" i="6" s="1"/>
  <c r="R33" i="6"/>
  <c r="R32" i="6"/>
  <c r="R31" i="6"/>
  <c r="R30" i="6"/>
  <c r="S30" i="6" s="1"/>
  <c r="R29" i="6"/>
  <c r="S29" i="6" s="1"/>
  <c r="R28" i="6"/>
  <c r="S28" i="6" s="1"/>
  <c r="R27" i="6"/>
  <c r="R26" i="6"/>
  <c r="R25" i="6"/>
  <c r="R24" i="6"/>
  <c r="S24" i="6" s="1"/>
  <c r="R23" i="6"/>
  <c r="S23" i="6" s="1"/>
  <c r="R22" i="6"/>
  <c r="S22" i="6" s="1"/>
  <c r="R21" i="6"/>
  <c r="R20" i="6"/>
  <c r="R19" i="6"/>
  <c r="R18" i="6"/>
  <c r="S18" i="6" s="1"/>
  <c r="R17" i="6"/>
  <c r="S17" i="6" s="1"/>
  <c r="R16" i="6"/>
  <c r="S16" i="6" s="1"/>
  <c r="R15" i="6"/>
  <c r="R14" i="6"/>
  <c r="R13" i="6"/>
  <c r="R12" i="6"/>
  <c r="S12" i="6" s="1"/>
  <c r="R11" i="6"/>
  <c r="S11" i="6" s="1"/>
  <c r="R10" i="6"/>
  <c r="S10" i="6" s="1"/>
  <c r="R9" i="6"/>
  <c r="R8" i="6"/>
  <c r="S8" i="6" s="1"/>
  <c r="R7" i="6"/>
  <c r="S7" i="6" s="1"/>
  <c r="R6" i="6"/>
  <c r="S6" i="6" s="1"/>
  <c r="R5" i="6"/>
  <c r="S5" i="6" s="1"/>
  <c r="R4" i="6"/>
  <c r="S4" i="6" s="1"/>
  <c r="P103" i="6"/>
  <c r="P102" i="6"/>
  <c r="P101" i="6"/>
  <c r="P100" i="6"/>
  <c r="P99" i="6"/>
  <c r="P98" i="6"/>
  <c r="P97" i="6"/>
  <c r="P96" i="6"/>
  <c r="P95" i="6"/>
  <c r="P94" i="6"/>
  <c r="P93" i="6"/>
  <c r="P92" i="6"/>
  <c r="P91" i="6"/>
  <c r="P90" i="6"/>
  <c r="P89" i="6"/>
  <c r="P88" i="6"/>
  <c r="P87" i="6"/>
  <c r="P86" i="6"/>
  <c r="P85" i="6"/>
  <c r="P84" i="6"/>
  <c r="P83" i="6"/>
  <c r="P82" i="6"/>
  <c r="P81" i="6"/>
  <c r="P80" i="6"/>
  <c r="P79" i="6"/>
  <c r="P78" i="6"/>
  <c r="P77" i="6"/>
  <c r="P76" i="6"/>
  <c r="P75" i="6"/>
  <c r="P74" i="6"/>
  <c r="P73" i="6"/>
  <c r="P72" i="6"/>
  <c r="P71" i="6"/>
  <c r="P70" i="6"/>
  <c r="P69" i="6"/>
  <c r="P68" i="6"/>
  <c r="P67" i="6"/>
  <c r="P66" i="6"/>
  <c r="P65" i="6"/>
  <c r="P64" i="6"/>
  <c r="P63" i="6"/>
  <c r="P62" i="6"/>
  <c r="P61" i="6"/>
  <c r="P60" i="6"/>
  <c r="P59" i="6"/>
  <c r="P58" i="6"/>
  <c r="P57" i="6"/>
  <c r="P56" i="6"/>
  <c r="P55" i="6"/>
  <c r="P54" i="6"/>
  <c r="P53" i="6"/>
  <c r="P52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P12" i="6"/>
  <c r="P11" i="6"/>
  <c r="P10" i="6"/>
  <c r="P9" i="6"/>
  <c r="P8" i="6"/>
  <c r="P7" i="6"/>
  <c r="P6" i="6"/>
  <c r="P5" i="6"/>
  <c r="P4" i="6"/>
  <c r="N103" i="6"/>
  <c r="O103" i="6" s="1"/>
  <c r="N102" i="6"/>
  <c r="O102" i="6" s="1"/>
  <c r="N101" i="6"/>
  <c r="N100" i="6"/>
  <c r="N99" i="6"/>
  <c r="N98" i="6"/>
  <c r="O98" i="6" s="1"/>
  <c r="N97" i="6"/>
  <c r="O97" i="6" s="1"/>
  <c r="N96" i="6"/>
  <c r="O96" i="6" s="1"/>
  <c r="N95" i="6"/>
  <c r="N94" i="6"/>
  <c r="N93" i="6"/>
  <c r="N92" i="6"/>
  <c r="O92" i="6" s="1"/>
  <c r="N91" i="6"/>
  <c r="O91" i="6" s="1"/>
  <c r="N90" i="6"/>
  <c r="O90" i="6" s="1"/>
  <c r="N89" i="6"/>
  <c r="N88" i="6"/>
  <c r="N87" i="6"/>
  <c r="N86" i="6"/>
  <c r="O86" i="6" s="1"/>
  <c r="N85" i="6"/>
  <c r="O85" i="6" s="1"/>
  <c r="N84" i="6"/>
  <c r="O84" i="6" s="1"/>
  <c r="N83" i="6"/>
  <c r="N82" i="6"/>
  <c r="N81" i="6"/>
  <c r="N80" i="6"/>
  <c r="O80" i="6" s="1"/>
  <c r="N79" i="6"/>
  <c r="O79" i="6" s="1"/>
  <c r="N78" i="6"/>
  <c r="O78" i="6" s="1"/>
  <c r="N77" i="6"/>
  <c r="N76" i="6"/>
  <c r="N75" i="6"/>
  <c r="N74" i="6"/>
  <c r="O74" i="6" s="1"/>
  <c r="N73" i="6"/>
  <c r="O73" i="6" s="1"/>
  <c r="N72" i="6"/>
  <c r="O72" i="6" s="1"/>
  <c r="N71" i="6"/>
  <c r="N70" i="6"/>
  <c r="N69" i="6"/>
  <c r="N68" i="6"/>
  <c r="O68" i="6" s="1"/>
  <c r="N67" i="6"/>
  <c r="O67" i="6" s="1"/>
  <c r="N66" i="6"/>
  <c r="O66" i="6" s="1"/>
  <c r="N65" i="6"/>
  <c r="N64" i="6"/>
  <c r="N63" i="6"/>
  <c r="N62" i="6"/>
  <c r="O62" i="6" s="1"/>
  <c r="N61" i="6"/>
  <c r="O61" i="6" s="1"/>
  <c r="N60" i="6"/>
  <c r="O60" i="6" s="1"/>
  <c r="N59" i="6"/>
  <c r="N58" i="6"/>
  <c r="N57" i="6"/>
  <c r="N56" i="6"/>
  <c r="O56" i="6" s="1"/>
  <c r="N55" i="6"/>
  <c r="O55" i="6" s="1"/>
  <c r="N54" i="6"/>
  <c r="O54" i="6" s="1"/>
  <c r="N53" i="6"/>
  <c r="N52" i="6"/>
  <c r="N51" i="6"/>
  <c r="N50" i="6"/>
  <c r="O50" i="6" s="1"/>
  <c r="N49" i="6"/>
  <c r="O49" i="6" s="1"/>
  <c r="N48" i="6"/>
  <c r="O48" i="6" s="1"/>
  <c r="N47" i="6"/>
  <c r="N46" i="6"/>
  <c r="N45" i="6"/>
  <c r="N44" i="6"/>
  <c r="O44" i="6" s="1"/>
  <c r="N43" i="6"/>
  <c r="O43" i="6" s="1"/>
  <c r="N42" i="6"/>
  <c r="O42" i="6" s="1"/>
  <c r="N41" i="6"/>
  <c r="N40" i="6"/>
  <c r="N39" i="6"/>
  <c r="N38" i="6"/>
  <c r="O38" i="6" s="1"/>
  <c r="N37" i="6"/>
  <c r="O37" i="6" s="1"/>
  <c r="N36" i="6"/>
  <c r="O36" i="6" s="1"/>
  <c r="N35" i="6"/>
  <c r="N34" i="6"/>
  <c r="N33" i="6"/>
  <c r="N32" i="6"/>
  <c r="O32" i="6" s="1"/>
  <c r="N31" i="6"/>
  <c r="O31" i="6" s="1"/>
  <c r="N30" i="6"/>
  <c r="O30" i="6" s="1"/>
  <c r="N29" i="6"/>
  <c r="N28" i="6"/>
  <c r="O28" i="6" s="1"/>
  <c r="N27" i="6"/>
  <c r="N26" i="6"/>
  <c r="O26" i="6" s="1"/>
  <c r="N25" i="6"/>
  <c r="O25" i="6" s="1"/>
  <c r="N24" i="6"/>
  <c r="O24" i="6" s="1"/>
  <c r="N23" i="6"/>
  <c r="N22" i="6"/>
  <c r="O22" i="6" s="1"/>
  <c r="N21" i="6"/>
  <c r="O21" i="6" s="1"/>
  <c r="N20" i="6"/>
  <c r="O20" i="6" s="1"/>
  <c r="N19" i="6"/>
  <c r="O19" i="6" s="1"/>
  <c r="N18" i="6"/>
  <c r="O18" i="6" s="1"/>
  <c r="N17" i="6"/>
  <c r="N16" i="6"/>
  <c r="O16" i="6" s="1"/>
  <c r="N15" i="6"/>
  <c r="O15" i="6" s="1"/>
  <c r="N14" i="6"/>
  <c r="O14" i="6" s="1"/>
  <c r="N13" i="6"/>
  <c r="O13" i="6" s="1"/>
  <c r="N12" i="6"/>
  <c r="O12" i="6" s="1"/>
  <c r="N11" i="6"/>
  <c r="N10" i="6"/>
  <c r="O10" i="6" s="1"/>
  <c r="N9" i="6"/>
  <c r="O9" i="6" s="1"/>
  <c r="N8" i="6"/>
  <c r="O8" i="6" s="1"/>
  <c r="N7" i="6"/>
  <c r="O7" i="6" s="1"/>
  <c r="N6" i="6"/>
  <c r="O6" i="6" s="1"/>
  <c r="N5" i="6"/>
  <c r="O5" i="6" s="1"/>
  <c r="N4" i="6"/>
  <c r="O4" i="6" s="1"/>
  <c r="T3" i="6"/>
  <c r="R3" i="6"/>
  <c r="S3" i="6" s="1"/>
  <c r="P3" i="6"/>
  <c r="N3" i="6"/>
  <c r="O3" i="6" s="1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I13" i="6" s="1"/>
  <c r="H12" i="6"/>
  <c r="H11" i="6"/>
  <c r="H10" i="6"/>
  <c r="H9" i="6"/>
  <c r="H8" i="6"/>
  <c r="H7" i="6"/>
  <c r="I7" i="6" s="1"/>
  <c r="H6" i="6"/>
  <c r="H5" i="6"/>
  <c r="H4" i="6"/>
  <c r="H3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E24" i="6" s="1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E3" i="6" s="1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T204" i="8"/>
  <c r="S204" i="8"/>
  <c r="T203" i="8"/>
  <c r="S203" i="8"/>
  <c r="T202" i="8"/>
  <c r="S202" i="8"/>
  <c r="T201" i="8"/>
  <c r="S201" i="8"/>
  <c r="T200" i="8"/>
  <c r="S200" i="8"/>
  <c r="T199" i="8"/>
  <c r="S199" i="8"/>
  <c r="T198" i="8"/>
  <c r="S198" i="8"/>
  <c r="T197" i="8"/>
  <c r="S197" i="8"/>
  <c r="T196" i="8"/>
  <c r="S196" i="8"/>
  <c r="T195" i="8"/>
  <c r="S195" i="8"/>
  <c r="T194" i="8"/>
  <c r="S194" i="8"/>
  <c r="T193" i="8"/>
  <c r="S193" i="8"/>
  <c r="T192" i="8"/>
  <c r="S192" i="8"/>
  <c r="T191" i="8"/>
  <c r="S191" i="8"/>
  <c r="T190" i="8"/>
  <c r="S190" i="8"/>
  <c r="T189" i="8"/>
  <c r="S189" i="8"/>
  <c r="T188" i="8"/>
  <c r="S188" i="8"/>
  <c r="T187" i="8"/>
  <c r="S187" i="8"/>
  <c r="T186" i="8"/>
  <c r="S186" i="8"/>
  <c r="T185" i="8"/>
  <c r="S185" i="8"/>
  <c r="T184" i="8"/>
  <c r="S184" i="8"/>
  <c r="T183" i="8"/>
  <c r="S183" i="8"/>
  <c r="T182" i="8"/>
  <c r="S182" i="8"/>
  <c r="T181" i="8"/>
  <c r="S181" i="8"/>
  <c r="T180" i="8"/>
  <c r="S180" i="8"/>
  <c r="T179" i="8"/>
  <c r="S179" i="8"/>
  <c r="T178" i="8"/>
  <c r="S178" i="8"/>
  <c r="T177" i="8"/>
  <c r="S177" i="8"/>
  <c r="T176" i="8"/>
  <c r="S176" i="8"/>
  <c r="T175" i="8"/>
  <c r="S175" i="8"/>
  <c r="T174" i="8"/>
  <c r="S174" i="8"/>
  <c r="T173" i="8"/>
  <c r="S173" i="8"/>
  <c r="T172" i="8"/>
  <c r="S172" i="8"/>
  <c r="T171" i="8"/>
  <c r="S171" i="8"/>
  <c r="T170" i="8"/>
  <c r="S170" i="8"/>
  <c r="T169" i="8"/>
  <c r="S169" i="8"/>
  <c r="T168" i="8"/>
  <c r="S168" i="8"/>
  <c r="T167" i="8"/>
  <c r="S167" i="8"/>
  <c r="T166" i="8"/>
  <c r="S166" i="8"/>
  <c r="T165" i="8"/>
  <c r="S165" i="8"/>
  <c r="T164" i="8"/>
  <c r="S164" i="8"/>
  <c r="T163" i="8"/>
  <c r="S163" i="8"/>
  <c r="T162" i="8"/>
  <c r="S162" i="8"/>
  <c r="T161" i="8"/>
  <c r="S161" i="8"/>
  <c r="T160" i="8"/>
  <c r="S160" i="8"/>
  <c r="T159" i="8"/>
  <c r="S159" i="8"/>
  <c r="T158" i="8"/>
  <c r="S158" i="8"/>
  <c r="T157" i="8"/>
  <c r="S157" i="8"/>
  <c r="T156" i="8"/>
  <c r="S156" i="8"/>
  <c r="T155" i="8"/>
  <c r="S155" i="8"/>
  <c r="T154" i="8"/>
  <c r="S154" i="8"/>
  <c r="T153" i="8"/>
  <c r="S153" i="8"/>
  <c r="T152" i="8"/>
  <c r="S152" i="8"/>
  <c r="T151" i="8"/>
  <c r="S151" i="8"/>
  <c r="T150" i="8"/>
  <c r="S150" i="8"/>
  <c r="T149" i="8"/>
  <c r="S149" i="8"/>
  <c r="T148" i="8"/>
  <c r="S148" i="8"/>
  <c r="T147" i="8"/>
  <c r="S147" i="8"/>
  <c r="T146" i="8"/>
  <c r="S146" i="8"/>
  <c r="T145" i="8"/>
  <c r="S145" i="8"/>
  <c r="T144" i="8"/>
  <c r="S144" i="8"/>
  <c r="T143" i="8"/>
  <c r="S143" i="8"/>
  <c r="T142" i="8"/>
  <c r="S142" i="8"/>
  <c r="T141" i="8"/>
  <c r="S141" i="8"/>
  <c r="T140" i="8"/>
  <c r="S140" i="8"/>
  <c r="T139" i="8"/>
  <c r="S139" i="8"/>
  <c r="T138" i="8"/>
  <c r="S138" i="8"/>
  <c r="T137" i="8"/>
  <c r="S137" i="8"/>
  <c r="T136" i="8"/>
  <c r="S136" i="8"/>
  <c r="T135" i="8"/>
  <c r="S135" i="8"/>
  <c r="T134" i="8"/>
  <c r="S134" i="8"/>
  <c r="T133" i="8"/>
  <c r="S133" i="8"/>
  <c r="T132" i="8"/>
  <c r="S132" i="8"/>
  <c r="T131" i="8"/>
  <c r="S131" i="8"/>
  <c r="T130" i="8"/>
  <c r="S130" i="8"/>
  <c r="T129" i="8"/>
  <c r="S129" i="8"/>
  <c r="T128" i="8"/>
  <c r="S128" i="8"/>
  <c r="T127" i="8"/>
  <c r="S127" i="8"/>
  <c r="T126" i="8"/>
  <c r="S126" i="8"/>
  <c r="T125" i="8"/>
  <c r="S125" i="8"/>
  <c r="T124" i="8"/>
  <c r="S124" i="8"/>
  <c r="T123" i="8"/>
  <c r="S123" i="8"/>
  <c r="T122" i="8"/>
  <c r="S122" i="8"/>
  <c r="T121" i="8"/>
  <c r="S121" i="8"/>
  <c r="T120" i="8"/>
  <c r="S120" i="8"/>
  <c r="T119" i="8"/>
  <c r="S119" i="8"/>
  <c r="T118" i="8"/>
  <c r="S118" i="8"/>
  <c r="T117" i="8"/>
  <c r="S117" i="8"/>
  <c r="T116" i="8"/>
  <c r="S116" i="8"/>
  <c r="T115" i="8"/>
  <c r="S115" i="8"/>
  <c r="T114" i="8"/>
  <c r="S114" i="8"/>
  <c r="T113" i="8"/>
  <c r="S113" i="8"/>
  <c r="T112" i="8"/>
  <c r="S112" i="8"/>
  <c r="T111" i="8"/>
  <c r="S111" i="8"/>
  <c r="T110" i="8"/>
  <c r="S110" i="8"/>
  <c r="T109" i="8"/>
  <c r="S109" i="8"/>
  <c r="T108" i="8"/>
  <c r="S108" i="8"/>
  <c r="T107" i="8"/>
  <c r="S107" i="8"/>
  <c r="T106" i="8"/>
  <c r="S106" i="8"/>
  <c r="T105" i="8"/>
  <c r="S105" i="8"/>
  <c r="T104" i="8"/>
  <c r="S104" i="8"/>
  <c r="T103" i="8"/>
  <c r="S103" i="8"/>
  <c r="T102" i="8"/>
  <c r="S102" i="8"/>
  <c r="T101" i="8"/>
  <c r="S101" i="8"/>
  <c r="T100" i="8"/>
  <c r="S100" i="8"/>
  <c r="T99" i="8"/>
  <c r="S99" i="8"/>
  <c r="T98" i="8"/>
  <c r="S98" i="8"/>
  <c r="T97" i="8"/>
  <c r="S97" i="8"/>
  <c r="T96" i="8"/>
  <c r="S96" i="8"/>
  <c r="T95" i="8"/>
  <c r="S95" i="8"/>
  <c r="T94" i="8"/>
  <c r="S94" i="8"/>
  <c r="T93" i="8"/>
  <c r="S93" i="8"/>
  <c r="T92" i="8"/>
  <c r="S92" i="8"/>
  <c r="T91" i="8"/>
  <c r="S91" i="8"/>
  <c r="T90" i="8"/>
  <c r="S90" i="8"/>
  <c r="T89" i="8"/>
  <c r="S89" i="8"/>
  <c r="T88" i="8"/>
  <c r="S88" i="8"/>
  <c r="T87" i="8"/>
  <c r="S87" i="8"/>
  <c r="T86" i="8"/>
  <c r="S86" i="8"/>
  <c r="T85" i="8"/>
  <c r="S85" i="8"/>
  <c r="T84" i="8"/>
  <c r="S84" i="8"/>
  <c r="T83" i="8"/>
  <c r="S83" i="8"/>
  <c r="T82" i="8"/>
  <c r="S82" i="8"/>
  <c r="T81" i="8"/>
  <c r="S81" i="8"/>
  <c r="T80" i="8"/>
  <c r="S80" i="8"/>
  <c r="T79" i="8"/>
  <c r="S79" i="8"/>
  <c r="T78" i="8"/>
  <c r="S78" i="8"/>
  <c r="T77" i="8"/>
  <c r="S77" i="8"/>
  <c r="T76" i="8"/>
  <c r="S76" i="8"/>
  <c r="T75" i="8"/>
  <c r="S75" i="8"/>
  <c r="T74" i="8"/>
  <c r="S74" i="8"/>
  <c r="T73" i="8"/>
  <c r="S73" i="8"/>
  <c r="T72" i="8"/>
  <c r="S72" i="8"/>
  <c r="T71" i="8"/>
  <c r="S71" i="8"/>
  <c r="T70" i="8"/>
  <c r="S70" i="8"/>
  <c r="T69" i="8"/>
  <c r="S69" i="8"/>
  <c r="T68" i="8"/>
  <c r="S68" i="8"/>
  <c r="T67" i="8"/>
  <c r="S67" i="8"/>
  <c r="T66" i="8"/>
  <c r="S66" i="8"/>
  <c r="T65" i="8"/>
  <c r="S65" i="8"/>
  <c r="T64" i="8"/>
  <c r="S64" i="8"/>
  <c r="T63" i="8"/>
  <c r="S63" i="8"/>
  <c r="T62" i="8"/>
  <c r="S62" i="8"/>
  <c r="T61" i="8"/>
  <c r="S61" i="8"/>
  <c r="T60" i="8"/>
  <c r="S60" i="8"/>
  <c r="T59" i="8"/>
  <c r="S59" i="8"/>
  <c r="T58" i="8"/>
  <c r="S58" i="8"/>
  <c r="T57" i="8"/>
  <c r="S57" i="8"/>
  <c r="T56" i="8"/>
  <c r="S56" i="8"/>
  <c r="T55" i="8"/>
  <c r="S55" i="8"/>
  <c r="T54" i="8"/>
  <c r="S54" i="8"/>
  <c r="T53" i="8"/>
  <c r="S53" i="8"/>
  <c r="T52" i="8"/>
  <c r="S52" i="8"/>
  <c r="T51" i="8"/>
  <c r="S51" i="8"/>
  <c r="T50" i="8"/>
  <c r="S50" i="8"/>
  <c r="T49" i="8"/>
  <c r="S49" i="8"/>
  <c r="T48" i="8"/>
  <c r="S48" i="8"/>
  <c r="T47" i="8"/>
  <c r="S47" i="8"/>
  <c r="T46" i="8"/>
  <c r="S46" i="8"/>
  <c r="T45" i="8"/>
  <c r="S45" i="8"/>
  <c r="T44" i="8"/>
  <c r="S44" i="8"/>
  <c r="T43" i="8"/>
  <c r="S43" i="8"/>
  <c r="T42" i="8"/>
  <c r="S42" i="8"/>
  <c r="T41" i="8"/>
  <c r="S41" i="8"/>
  <c r="T40" i="8"/>
  <c r="S40" i="8"/>
  <c r="T39" i="8"/>
  <c r="S39" i="8"/>
  <c r="T38" i="8"/>
  <c r="S38" i="8"/>
  <c r="T37" i="8"/>
  <c r="S37" i="8"/>
  <c r="T36" i="8"/>
  <c r="S36" i="8"/>
  <c r="T35" i="8"/>
  <c r="S35" i="8"/>
  <c r="T34" i="8"/>
  <c r="S34" i="8"/>
  <c r="T33" i="8"/>
  <c r="S33" i="8"/>
  <c r="T32" i="8"/>
  <c r="S32" i="8"/>
  <c r="T31" i="8"/>
  <c r="S31" i="8"/>
  <c r="T30" i="8"/>
  <c r="S30" i="8"/>
  <c r="T29" i="8"/>
  <c r="S29" i="8"/>
  <c r="T28" i="8"/>
  <c r="S28" i="8"/>
  <c r="T27" i="8"/>
  <c r="S27" i="8"/>
  <c r="T26" i="8"/>
  <c r="S26" i="8"/>
  <c r="T25" i="8"/>
  <c r="S25" i="8"/>
  <c r="T24" i="8"/>
  <c r="S24" i="8"/>
  <c r="T23" i="8"/>
  <c r="S23" i="8"/>
  <c r="T22" i="8"/>
  <c r="S22" i="8"/>
  <c r="T21" i="8"/>
  <c r="S21" i="8"/>
  <c r="T20" i="8"/>
  <c r="S20" i="8"/>
  <c r="T19" i="8"/>
  <c r="S19" i="8"/>
  <c r="T18" i="8"/>
  <c r="S18" i="8"/>
  <c r="T17" i="8"/>
  <c r="S17" i="8"/>
  <c r="T16" i="8"/>
  <c r="S16" i="8"/>
  <c r="T15" i="8"/>
  <c r="S15" i="8"/>
  <c r="T14" i="8"/>
  <c r="S14" i="8"/>
  <c r="T13" i="8"/>
  <c r="S13" i="8"/>
  <c r="T12" i="8"/>
  <c r="S12" i="8"/>
  <c r="T11" i="8"/>
  <c r="S11" i="8"/>
  <c r="T10" i="8"/>
  <c r="S10" i="8"/>
  <c r="T9" i="8"/>
  <c r="S9" i="8"/>
  <c r="T8" i="8"/>
  <c r="S8" i="8"/>
  <c r="T7" i="8"/>
  <c r="S7" i="8"/>
  <c r="T6" i="8"/>
  <c r="S6" i="8"/>
  <c r="T5" i="8"/>
  <c r="S5" i="8"/>
  <c r="T4" i="8"/>
  <c r="S4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H4" i="8"/>
  <c r="I25" i="6" l="1"/>
  <c r="I37" i="6"/>
  <c r="I55" i="6"/>
  <c r="I73" i="6"/>
  <c r="I91" i="6"/>
  <c r="I14" i="6"/>
  <c r="I38" i="6"/>
  <c r="I62" i="6"/>
  <c r="I74" i="6"/>
  <c r="I98" i="6"/>
  <c r="I51" i="6"/>
  <c r="E16" i="6"/>
  <c r="E40" i="6"/>
  <c r="I6" i="6"/>
  <c r="I12" i="6"/>
  <c r="I18" i="6"/>
  <c r="I24" i="6"/>
  <c r="I30" i="6"/>
  <c r="I36" i="6"/>
  <c r="I42" i="6"/>
  <c r="I48" i="6"/>
  <c r="I54" i="6"/>
  <c r="I60" i="6"/>
  <c r="I66" i="6"/>
  <c r="I72" i="6"/>
  <c r="I78" i="6"/>
  <c r="I84" i="6"/>
  <c r="I90" i="6"/>
  <c r="I96" i="6"/>
  <c r="O11" i="6"/>
  <c r="O17" i="6"/>
  <c r="O23" i="6"/>
  <c r="O29" i="6"/>
  <c r="O35" i="6"/>
  <c r="O41" i="6"/>
  <c r="O47" i="6"/>
  <c r="O53" i="6"/>
  <c r="O59" i="6"/>
  <c r="O65" i="6"/>
  <c r="O71" i="6"/>
  <c r="O77" i="6"/>
  <c r="O83" i="6"/>
  <c r="O89" i="6"/>
  <c r="O95" i="6"/>
  <c r="O101" i="6"/>
  <c r="S9" i="6"/>
  <c r="S15" i="6"/>
  <c r="S21" i="6"/>
  <c r="S27" i="6"/>
  <c r="S33" i="6"/>
  <c r="S39" i="6"/>
  <c r="S45" i="6"/>
  <c r="S51" i="6"/>
  <c r="S57" i="6"/>
  <c r="S63" i="6"/>
  <c r="S69" i="6"/>
  <c r="S75" i="6"/>
  <c r="S81" i="6"/>
  <c r="S87" i="6"/>
  <c r="S93" i="6"/>
  <c r="S99" i="6"/>
  <c r="I19" i="6"/>
  <c r="I43" i="6"/>
  <c r="I61" i="6"/>
  <c r="I79" i="6"/>
  <c r="I97" i="6"/>
  <c r="I8" i="6"/>
  <c r="I32" i="6"/>
  <c r="I56" i="6"/>
  <c r="I86" i="6"/>
  <c r="I3" i="6"/>
  <c r="I9" i="6"/>
  <c r="I15" i="6"/>
  <c r="I21" i="6"/>
  <c r="I27" i="6"/>
  <c r="I33" i="6"/>
  <c r="I39" i="6"/>
  <c r="I45" i="6"/>
  <c r="I57" i="6"/>
  <c r="I69" i="6"/>
  <c r="I75" i="6"/>
  <c r="I81" i="6"/>
  <c r="I87" i="6"/>
  <c r="I93" i="6"/>
  <c r="I99" i="6"/>
  <c r="I31" i="6"/>
  <c r="I49" i="6"/>
  <c r="I67" i="6"/>
  <c r="I85" i="6"/>
  <c r="F168" i="18"/>
  <c r="I20" i="6"/>
  <c r="I44" i="6"/>
  <c r="I68" i="6"/>
  <c r="I92" i="6"/>
  <c r="S3" i="8"/>
  <c r="E8" i="6"/>
  <c r="E32" i="6"/>
  <c r="H106" i="6"/>
  <c r="I4" i="6"/>
  <c r="I10" i="6"/>
  <c r="I16" i="6"/>
  <c r="I22" i="6"/>
  <c r="I28" i="6"/>
  <c r="I34" i="6"/>
  <c r="I40" i="6"/>
  <c r="I46" i="6"/>
  <c r="I52" i="6"/>
  <c r="I58" i="6"/>
  <c r="I64" i="6"/>
  <c r="I70" i="6"/>
  <c r="I76" i="6"/>
  <c r="I82" i="6"/>
  <c r="I88" i="6"/>
  <c r="I94" i="6"/>
  <c r="I100" i="6"/>
  <c r="O27" i="6"/>
  <c r="O33" i="6"/>
  <c r="O39" i="6"/>
  <c r="O45" i="6"/>
  <c r="O51" i="6"/>
  <c r="O57" i="6"/>
  <c r="O63" i="6"/>
  <c r="O69" i="6"/>
  <c r="O75" i="6"/>
  <c r="O81" i="6"/>
  <c r="O87" i="6"/>
  <c r="O93" i="6"/>
  <c r="O99" i="6"/>
  <c r="S13" i="6"/>
  <c r="S19" i="6"/>
  <c r="S25" i="6"/>
  <c r="S31" i="6"/>
  <c r="S37" i="6"/>
  <c r="S43" i="6"/>
  <c r="S49" i="6"/>
  <c r="S55" i="6"/>
  <c r="S61" i="6"/>
  <c r="S67" i="6"/>
  <c r="S73" i="6"/>
  <c r="S79" i="6"/>
  <c r="S85" i="6"/>
  <c r="S91" i="6"/>
  <c r="S97" i="6"/>
  <c r="S103" i="6"/>
  <c r="G168" i="18"/>
  <c r="I3" i="8"/>
  <c r="I26" i="6"/>
  <c r="I50" i="6"/>
  <c r="I80" i="6"/>
  <c r="I63" i="6"/>
  <c r="I5" i="6"/>
  <c r="I11" i="6"/>
  <c r="I17" i="6"/>
  <c r="I23" i="6"/>
  <c r="I29" i="6"/>
  <c r="I35" i="6"/>
  <c r="I41" i="6"/>
  <c r="I47" i="6"/>
  <c r="I53" i="6"/>
  <c r="I59" i="6"/>
  <c r="I65" i="6"/>
  <c r="I71" i="6"/>
  <c r="I77" i="6"/>
  <c r="I83" i="6"/>
  <c r="I89" i="6"/>
  <c r="I95" i="6"/>
  <c r="I101" i="6"/>
  <c r="O34" i="6"/>
  <c r="O40" i="6"/>
  <c r="O46" i="6"/>
  <c r="O52" i="6"/>
  <c r="O58" i="6"/>
  <c r="O64" i="6"/>
  <c r="O70" i="6"/>
  <c r="O76" i="6"/>
  <c r="O82" i="6"/>
  <c r="O88" i="6"/>
  <c r="O94" i="6"/>
  <c r="O100" i="6"/>
  <c r="S14" i="6"/>
  <c r="S20" i="6"/>
  <c r="S26" i="6"/>
  <c r="S32" i="6"/>
  <c r="S38" i="6"/>
  <c r="S44" i="6"/>
  <c r="S50" i="6"/>
  <c r="S56" i="6"/>
  <c r="S62" i="6"/>
  <c r="S68" i="6"/>
  <c r="S74" i="6"/>
  <c r="S80" i="6"/>
  <c r="S86" i="6"/>
  <c r="S92" i="6"/>
  <c r="S98" i="6"/>
  <c r="E6" i="6"/>
  <c r="E10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7" i="6"/>
  <c r="E15" i="6"/>
  <c r="E23" i="6"/>
  <c r="E31" i="6"/>
  <c r="E39" i="6"/>
  <c r="E47" i="6"/>
  <c r="E55" i="6"/>
  <c r="E63" i="6"/>
  <c r="E71" i="6"/>
  <c r="E79" i="6"/>
  <c r="E87" i="6"/>
  <c r="E95" i="6"/>
  <c r="E103" i="6"/>
  <c r="E48" i="6"/>
  <c r="E56" i="6"/>
  <c r="E64" i="6"/>
  <c r="E72" i="6"/>
  <c r="E80" i="6"/>
  <c r="E88" i="6"/>
  <c r="E96" i="6"/>
  <c r="E9" i="6"/>
  <c r="E17" i="6"/>
  <c r="E25" i="6"/>
  <c r="E33" i="6"/>
  <c r="E41" i="6"/>
  <c r="E49" i="6"/>
  <c r="E57" i="6"/>
  <c r="E65" i="6"/>
  <c r="E73" i="6"/>
  <c r="E81" i="6"/>
  <c r="E89" i="6"/>
  <c r="E97" i="6"/>
  <c r="E11" i="6"/>
  <c r="E19" i="6"/>
  <c r="E27" i="6"/>
  <c r="E35" i="6"/>
  <c r="E43" i="6"/>
  <c r="E51" i="6"/>
  <c r="E59" i="6"/>
  <c r="E67" i="6"/>
  <c r="E75" i="6"/>
  <c r="E83" i="6"/>
  <c r="E91" i="6"/>
  <c r="E99" i="6"/>
  <c r="E4" i="6"/>
  <c r="E12" i="6"/>
  <c r="E20" i="6"/>
  <c r="E28" i="6"/>
  <c r="E36" i="6"/>
  <c r="E44" i="6"/>
  <c r="E52" i="6"/>
  <c r="E60" i="6"/>
  <c r="E68" i="6"/>
  <c r="E76" i="6"/>
  <c r="E84" i="6"/>
  <c r="E92" i="6"/>
  <c r="E100" i="6"/>
  <c r="E5" i="6"/>
  <c r="E13" i="6"/>
  <c r="E21" i="6"/>
  <c r="E29" i="6"/>
  <c r="E37" i="6"/>
  <c r="E45" i="6"/>
  <c r="E53" i="6"/>
  <c r="E61" i="6"/>
  <c r="E69" i="6"/>
  <c r="E77" i="6"/>
  <c r="E85" i="6"/>
  <c r="E93" i="6"/>
  <c r="E101" i="6"/>
  <c r="D182" i="18"/>
  <c r="B171" i="18"/>
  <c r="C181" i="18"/>
  <c r="G181" i="18"/>
  <c r="F182" i="18"/>
  <c r="C172" i="18"/>
  <c r="B170" i="18"/>
  <c r="C182" i="18"/>
  <c r="G182" i="18"/>
  <c r="G180" i="18"/>
  <c r="F178" i="18"/>
  <c r="B180" i="18"/>
  <c r="R105" i="6"/>
  <c r="N105" i="6"/>
  <c r="H105" i="6"/>
  <c r="D106" i="6"/>
  <c r="D105" i="6"/>
  <c r="N106" i="6"/>
  <c r="R106" i="6"/>
  <c r="G178" i="18"/>
  <c r="D181" i="18"/>
  <c r="E178" i="18"/>
  <c r="F181" i="18"/>
  <c r="E170" i="18"/>
  <c r="C180" i="18"/>
  <c r="B179" i="18"/>
  <c r="D179" i="18"/>
  <c r="E182" i="18"/>
  <c r="D180" i="18"/>
  <c r="E179" i="18"/>
  <c r="G170" i="18"/>
  <c r="C169" i="18"/>
  <c r="D170" i="18"/>
  <c r="G179" i="18"/>
  <c r="F179" i="18"/>
  <c r="F170" i="18"/>
  <c r="E180" i="18"/>
  <c r="E181" i="18"/>
  <c r="D178" i="18"/>
  <c r="F180" i="18"/>
  <c r="C179" i="18"/>
  <c r="E172" i="18"/>
  <c r="F172" i="18"/>
  <c r="E171" i="18"/>
  <c r="D172" i="18"/>
  <c r="C171" i="18"/>
  <c r="D171" i="18"/>
  <c r="C170" i="18"/>
  <c r="G172" i="18"/>
  <c r="F169" i="18"/>
  <c r="E169" i="18"/>
  <c r="G171" i="18"/>
  <c r="F171" i="18"/>
  <c r="E168" i="18"/>
  <c r="D168" i="18"/>
  <c r="B182" i="18"/>
  <c r="B178" i="18"/>
  <c r="B181" i="18"/>
  <c r="B168" i="18"/>
  <c r="B169" i="18"/>
  <c r="G3" i="15" l="1"/>
  <c r="AA169" i="18" s="1"/>
  <c r="D169" i="18" s="1"/>
  <c r="D7" i="26"/>
  <c r="D6" i="26" s="1"/>
  <c r="F7" i="26"/>
  <c r="F6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mp Diff_2-3_21" type="6" refreshedVersion="3" background="1" saveData="1">
    <textPr codePage="437" sourceFile="S:\Agilent Network Analyzer\Measured Parameters\Power Divider\Tapered PDs\3-Way\6.58 inch\Compensated\20 R\Amp Diff_2-3_2.prn" space="1" comma="1" consecutive="1">
      <textFields count="2">
        <textField/>
        <textField/>
      </textFields>
    </textPr>
  </connection>
  <connection id="2" xr16:uid="{00000000-0015-0000-FFFF-FFFF01000000}" name="Amp Diff_2-31" type="6" refreshedVersion="3" background="1" saveData="1">
    <textPr codePage="437" sourceFile="S:\Agilent Network Analyzer\Measured Parameters\Power Divider\Tapered PDs\3-Way\6.58 inch\Compensated\20 R\Amp Diff_2-3.prn" space="1" comma="1" consecutive="1">
      <textFields count="2">
        <textField/>
        <textField/>
      </textFields>
    </textPr>
  </connection>
  <connection id="3" xr16:uid="{00000000-0015-0000-FFFF-FFFF02000000}" name="Amp Diff_2-41" type="6" refreshedVersion="3" background="1" saveData="1">
    <textPr codePage="437" sourceFile="S:\Agilent Network Analyzer\Measured Parameters\Power Divider\Tapered PDs\3-Way\6.58 inch\Compensated\20 R\Amp Diff_2-4.prn" space="1" comma="1" consecutive="1">
      <textFields count="2">
        <textField/>
        <textField/>
      </textFields>
    </textPr>
  </connection>
  <connection id="4" xr16:uid="{00000000-0015-0000-FFFF-FFFF03000000}" name="Common RL1" type="6" refreshedVersion="3" background="1" saveData="1">
    <textPr codePage="437" sourceFile="S:\Agilent Network Analyzer\Measured Parameters\Power Divider\Tapered PDs\3-Way\6.58 inch\Compensated\20 R\Common RL.prn" space="1" comma="1" consecutive="1">
      <textFields count="2">
        <textField/>
        <textField/>
      </textFields>
    </textPr>
  </connection>
  <connection id="5" xr16:uid="{00000000-0015-0000-FFFF-FFFF04000000}" name="IL_1-4_21" type="6" refreshedVersion="3" background="1" saveData="1">
    <textPr codePage="437" sourceFile="S:\Agilent Network Analyzer\Measured Parameters\Power Divider\Tapered PDs\3-Way\6.58 inch\Compensated\20 R\IL_1-4_2.prn" space="1" comma="1" consecutive="1">
      <textFields count="2">
        <textField/>
        <textField/>
      </textFields>
    </textPr>
  </connection>
  <connection id="6" xr16:uid="{00000000-0015-0000-FFFF-FFFF05000000}" name="IL_1-41" type="6" refreshedVersion="3" background="1" saveData="1">
    <textPr codePage="437" sourceFile="S:\Agilent Network Analyzer\Measured Parameters\Power Divider\Tapered PDs\3-Way\6.58 inch\Compensated\20 R\IL_1-4.prn" space="1" comma="1" consecutive="1">
      <textFields count="2">
        <textField/>
        <textField/>
      </textFields>
    </textPr>
  </connection>
  <connection id="7" xr16:uid="{00000000-0015-0000-FFFF-FFFF06000000}" name="Iso_2-3_21" type="6" refreshedVersion="3" background="1" saveData="1">
    <textPr codePage="437" sourceFile="S:\Agilent Network Analyzer\Measured Parameters\Power Divider\Tapered PDs\3-Way\6.58 inch\Compensated\20 R\Iso_2-3_2.prn" space="1" comma="1" consecutive="1">
      <textFields count="2">
        <textField/>
        <textField/>
      </textFields>
    </textPr>
  </connection>
  <connection id="8" xr16:uid="{00000000-0015-0000-FFFF-FFFF07000000}" name="Iso_2-31" type="6" refreshedVersion="3" background="1" saveData="1">
    <textPr codePage="437" sourceFile="S:\Agilent Network Analyzer\Measured Parameters\Power Divider\Tapered PDs\3-Way\6.58 inch\Compensated\20 R\Iso_2-3.prn" space="1" comma="1" consecutive="1">
      <textFields count="2">
        <textField/>
        <textField/>
      </textFields>
    </textPr>
  </connection>
  <connection id="9" xr16:uid="{00000000-0015-0000-FFFF-FFFF08000000}" name="Iso_2-4_21" type="6" refreshedVersion="3" background="1" saveData="1">
    <textPr codePage="437" sourceFile="S:\Agilent Network Analyzer\Measured Parameters\Power Divider\Tapered PDs\3-Way\6.58 inch\Compensated\20 R\Iso_2-4_2.prn" space="1" comma="1" consecutive="1">
      <textFields count="2">
        <textField/>
        <textField/>
      </textFields>
    </textPr>
  </connection>
  <connection id="10" xr16:uid="{00000000-0015-0000-FFFF-FFFF09000000}" name="Iso_2-41" type="6" refreshedVersion="3" background="1" saveData="1">
    <textPr codePage="437" sourceFile="S:\Agilent Network Analyzer\Measured Parameters\Power Divider\Tapered PDs\3-Way\6.58 inch\Compensated\20 R\Iso_2-4.prn" space="1" comma="1" consecutive="1">
      <textFields count="2">
        <textField/>
        <textField/>
      </textFields>
    </textPr>
  </connection>
  <connection id="11" xr16:uid="{00000000-0015-0000-FFFF-FFFF0A000000}" name="MT3H-0113_ConversionLoss_and_Isolation_A_+20dBm" type="6" refreshedVersion="6" background="1" saveData="1">
    <textPr codePage="437" sourceFile="S:\Agilent Network Analyzer\Mixers-Catalog\MT3\MT3H-0113_Datasheetfiles\MT3H-0113_ConversionLoss_and_Isolation_A_+20dBm.csv" tab="0" comma="1">
      <textFields count="4">
        <textField/>
        <textField/>
        <textField/>
        <textField/>
      </textFields>
    </textPr>
  </connection>
  <connection id="12" xr16:uid="{00000000-0015-0000-FFFF-FFFF0B000000}" name="MT3H-0113_ConversionLoss_and_Isolation_B" type="6" refreshedVersion="6" background="1" saveData="1">
    <textPr codePage="437" sourceFile="S:\Agilent Network Analyzer\Mixers-Catalog\MT3\MT3H-0113_Datasheetfiles\MT3H-0113_ConversionLoss_and_Isolation_B.csv" tab="0" comma="1">
      <textFields count="4">
        <textField/>
        <textField/>
        <textField/>
        <textField/>
      </textFields>
    </textPr>
  </connection>
  <connection id="13" xr16:uid="{00000000-0015-0000-FFFF-FFFF0C000000}" name="Output 3 RL1" type="6" refreshedVersion="3" background="1" saveData="1">
    <textPr codePage="437" sourceFile="S:\Agilent Network Analyzer\Measured Parameters\Power Divider\Tapered PDs\3-Way\6.58 inch\Compensated\20 R\Output 3 RL.prn" space="1" comma="1" consecutive="1">
      <textFields count="2">
        <textField/>
        <textField/>
      </textFields>
    </textPr>
  </connection>
  <connection id="14" xr16:uid="{00000000-0015-0000-FFFF-FFFF0D000000}" name="Output 4 RL1" type="6" refreshedVersion="3" background="1" saveData="1">
    <textPr codePage="437" sourceFile="S:\Agilent Network Analyzer\Measured Parameters\Power Divider\Tapered PDs\3-Way\6.58 inch\Compensated\20 R\Output 4 RL.prn" space="1" comma="1" consecutive="1">
      <textFields count="2">
        <textField/>
        <textField/>
      </textFields>
    </textPr>
  </connection>
  <connection id="15" xr16:uid="{00000000-0015-0000-FFFF-FFFF0E000000}" name="Phase Diff_2-3" type="6" refreshedVersion="3" background="1">
    <textPr codePage="437" sourceFile="S:\Agilent Network Analyzer\Measured Parameters\Power Divider\Tapered PDs\3-Way\6.58 inch\Compensated\20 R\Phase Diff_2-3.prn">
      <textFields>
        <textField/>
      </textFields>
    </textPr>
  </connection>
  <connection id="16" xr16:uid="{00000000-0015-0000-FFFF-FFFF0F000000}" name="Phase Diff_2-3_21" type="6" refreshedVersion="3" background="1" saveData="1">
    <textPr codePage="437" sourceFile="S:\Agilent Network Analyzer\Measured Parameters\Power Divider\Tapered PDs\3-Way\6.58 inch\Compensated\20 R\Phase Diff_2-3_2.prn" space="1" comma="1" consecutive="1">
      <textFields count="2">
        <textField/>
        <textField/>
      </textFields>
    </textPr>
  </connection>
  <connection id="17" xr16:uid="{00000000-0015-0000-FFFF-FFFF10000000}" name="Phase Diff_2-311" type="6" refreshedVersion="3" background="1" saveData="1">
    <textPr codePage="437" sourceFile="S:\Agilent Network Analyzer\Measured Parameters\Power Divider\Tapered PDs\3-Way\6.58 inch\Compensated\20 R\Phase Diff_2-3.prn" space="1" comma="1" consecutive="1">
      <textFields count="2">
        <textField/>
        <textField/>
      </textFields>
    </textPr>
  </connection>
  <connection id="18" xr16:uid="{00000000-0015-0000-FFFF-FFFF11000000}" name="Phase Diff_2-41" type="6" refreshedVersion="3" background="1" saveData="1">
    <textPr codePage="437" sourceFile="S:\Agilent Network Analyzer\Measured Parameters\Power Divider\Tapered PDs\3-Way\6.58 inch\Compensated\20 R\Phase Diff_2-4.prn" space="1" comma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<sst xmlns="http://schemas.openxmlformats.org/spreadsheetml/2006/main" count="1977" uniqueCount="356">
  <si>
    <t>LO - GHz</t>
  </si>
  <si>
    <t>RF (GHz)</t>
  </si>
  <si>
    <t>RF Frequency</t>
  </si>
  <si>
    <t>2xLO to IF</t>
  </si>
  <si>
    <t>2xLO to RF</t>
  </si>
  <si>
    <t>3xLO to IF</t>
  </si>
  <si>
    <t>3xLO to RF</t>
  </si>
  <si>
    <t>4xLO to IF</t>
  </si>
  <si>
    <t>4xLO to RF</t>
  </si>
  <si>
    <t>5xLO to IF</t>
  </si>
  <si>
    <t>5xLO to RF</t>
  </si>
  <si>
    <t>IF (GHz)</t>
  </si>
  <si>
    <t>Average=&gt;</t>
  </si>
  <si>
    <t>Average =&gt;</t>
  </si>
  <si>
    <t>B Data</t>
  </si>
  <si>
    <t>A Data</t>
  </si>
  <si>
    <t>A Configuration</t>
  </si>
  <si>
    <t>B Configuration</t>
  </si>
  <si>
    <t>BEGIN CH2_DATA</t>
  </si>
  <si>
    <t>Freq(Hz)</t>
  </si>
  <si>
    <t>Calculated number in red is for -10 dBm</t>
  </si>
  <si>
    <t>END</t>
  </si>
  <si>
    <t>BEGIN CH3_DATA</t>
  </si>
  <si>
    <t>BEGIN CH4_DATA</t>
  </si>
  <si>
    <t>BEGIN CH5_DATA</t>
  </si>
  <si>
    <t>BEGIN CH6_DATA</t>
  </si>
  <si>
    <t>1Ix0L dBc Log Mag(dB)</t>
  </si>
  <si>
    <t>2Ix0L dBc Log Mag(dB)</t>
  </si>
  <si>
    <t>3Ix0L dBc Log Mag(dB)</t>
  </si>
  <si>
    <t>4Ix0L dBc Log Mag(dB)</t>
  </si>
  <si>
    <t>5Ix0L dBc Log Mag(dB)</t>
  </si>
  <si>
    <t>1Rx2L dBc Log Mag(dB)</t>
  </si>
  <si>
    <t>1Rx3L dBc Log Mag(dB)</t>
  </si>
  <si>
    <t>1Rx4L dBc Log Mag(dB)</t>
  </si>
  <si>
    <t>2Rx1L dBc Log Mag(dB)</t>
  </si>
  <si>
    <t>BEGIN CH7_DATA</t>
  </si>
  <si>
    <t>2Rx2L dBc Log Mag(dB)</t>
  </si>
  <si>
    <t>BEGIN CH8_DATA</t>
  </si>
  <si>
    <t>2Rx3L dBc Log Mag(dB)</t>
  </si>
  <si>
    <t>BEGIN CH9_DATA</t>
  </si>
  <si>
    <t>2Rx4L dBc Log Mag(dB)</t>
  </si>
  <si>
    <t>BEGIN CH10_DATA</t>
  </si>
  <si>
    <t>2Rx5L dBc Log Mag(dB)</t>
  </si>
  <si>
    <t>BEGIN CH11_DATA</t>
  </si>
  <si>
    <t>3Rx1L dBc Log Mag(dB)</t>
  </si>
  <si>
    <t>BEGIN CH12_DATA</t>
  </si>
  <si>
    <t>3Rx2L dBc Log Mag(dB)</t>
  </si>
  <si>
    <t>BEGIN CH13_DATA</t>
  </si>
  <si>
    <t>3Rx3L dBc Log Mag(dB)</t>
  </si>
  <si>
    <t>BEGIN CH14_DATA</t>
  </si>
  <si>
    <t>3Rx4L dBc Log Mag(dB)</t>
  </si>
  <si>
    <t>BEGIN CH15_DATA</t>
  </si>
  <si>
    <t>3Rx5L dBc Log Mag(dB)</t>
  </si>
  <si>
    <t>BEGIN CH16_DATA</t>
  </si>
  <si>
    <t>4Rx1L dBc Log Mag(dB)</t>
  </si>
  <si>
    <t>BEGIN CH17_DATA</t>
  </si>
  <si>
    <t>4Rx2L dBc Log Mag(dB)</t>
  </si>
  <si>
    <t>BEGIN CH18_DATA</t>
  </si>
  <si>
    <t>4Rx3L dBc Log Mag(dB)</t>
  </si>
  <si>
    <t>BEGIN CH19_DATA</t>
  </si>
  <si>
    <t>4Rx4L dBc Log Mag(dB)</t>
  </si>
  <si>
    <t>BEGIN CH20_DATA</t>
  </si>
  <si>
    <t>4Rx5L dBc Log Mag(dB)</t>
  </si>
  <si>
    <t>BEGIN CH21_DATA</t>
  </si>
  <si>
    <t>BEGIN CH22_DATA</t>
  </si>
  <si>
    <t>5Rx2L dBc Log Mag(dB)</t>
  </si>
  <si>
    <t>BEGIN CH23_DATA</t>
  </si>
  <si>
    <t>5Rx3L dBc Log Mag(dB)</t>
  </si>
  <si>
    <t>BEGIN CH24_DATA</t>
  </si>
  <si>
    <t>5Rx4L dBc Log Mag(dB)</t>
  </si>
  <si>
    <t>BEGIN CH25_DATA</t>
  </si>
  <si>
    <t>5Rx5L dBc Log Mag(dB)</t>
  </si>
  <si>
    <t>1Ix2L dBc Log Mag(dB)</t>
  </si>
  <si>
    <t>1Ix3L dBc Log Mag(dB)</t>
  </si>
  <si>
    <t>1Ix4L dBc Log Mag(dB)</t>
  </si>
  <si>
    <t>2Ix1L dBc Log Mag(dB)</t>
  </si>
  <si>
    <t>2Ix2L dBc Log Mag(dB)</t>
  </si>
  <si>
    <t>2Ix3L dBc Log Mag(dB)</t>
  </si>
  <si>
    <t>2Ix4L dBc Log Mag(dB)</t>
  </si>
  <si>
    <t>2Ix5L dBc Log Mag(dB)</t>
  </si>
  <si>
    <t>3Ix1L dBc Log Mag(dB)</t>
  </si>
  <si>
    <t>3Ix2L dBc Log Mag(dB)</t>
  </si>
  <si>
    <t>3Ix3L dBc Log Mag(dB)</t>
  </si>
  <si>
    <t>3Ix4L dBc Log Mag(dB)</t>
  </si>
  <si>
    <t>3Ix5L dBc Log Mag(dB)</t>
  </si>
  <si>
    <t>4Ix1L dBc Log Mag(dB)</t>
  </si>
  <si>
    <t>4Ix2L dBc Log Mag(dB)</t>
  </si>
  <si>
    <t>4Ix3L dBc Log Mag(dB)</t>
  </si>
  <si>
    <t>4Ix4L dBc Log Mag(dB)</t>
  </si>
  <si>
    <t>4Ix5L dBc Log Mag(dB)</t>
  </si>
  <si>
    <t>5Ix1L dBc Log Mag(dB)</t>
  </si>
  <si>
    <t>5Ix2L dBc Log Mag(dB)</t>
  </si>
  <si>
    <t>5Ix3L dBc Log Mag(dB)</t>
  </si>
  <si>
    <t>5Ix4L dBc Log Mag(dB)</t>
  </si>
  <si>
    <t>5Ix5L dBc Log Mag(dB)</t>
  </si>
  <si>
    <t>!CSV A.01.01</t>
  </si>
  <si>
    <t>!Agilent Technologies</t>
  </si>
  <si>
    <t>N5242A</t>
  </si>
  <si>
    <t>!Source: Standard</t>
  </si>
  <si>
    <t>BEGIN CH1_DATA</t>
  </si>
  <si>
    <t>Conv. Loss Log Mag(dB)</t>
  </si>
  <si>
    <t>LO Return Loss Log Mag(dB)</t>
  </si>
  <si>
    <t>LO-RF Isolation Log Mag(dB)</t>
  </si>
  <si>
    <t>LO-IF Isolation Log Mag(dB)</t>
  </si>
  <si>
    <t>RF-IF Isolation Log Mag(dB)</t>
  </si>
  <si>
    <t>Calculated</t>
  </si>
  <si>
    <t>A Data -----&gt;</t>
  </si>
  <si>
    <t>B Data -----&gt;</t>
  </si>
  <si>
    <t>B Data ----&gt;</t>
  </si>
  <si>
    <t>PwrMain Log Mag(dBm)</t>
  </si>
  <si>
    <t>Pwr3 Log Mag(dBm)</t>
  </si>
  <si>
    <t>A Data ----&gt;</t>
  </si>
  <si>
    <t xml:space="preserve"> -10 dBm Calculated</t>
  </si>
  <si>
    <t>1Rx1L C.L. Log Mag(dB)</t>
  </si>
  <si>
    <t>2Rx2L Log Mag(dB)</t>
  </si>
  <si>
    <t>Values copied</t>
  </si>
  <si>
    <t>1Ix1L C.L. Log Mag(dB)</t>
  </si>
  <si>
    <t>2Ix1L Log Mag(dB)</t>
  </si>
  <si>
    <t>1Ix0L Log Mag(dB)</t>
  </si>
  <si>
    <t>2Ix0L Log Mag(dB)</t>
  </si>
  <si>
    <t>3Ix0L Log Mag(dB)</t>
  </si>
  <si>
    <t>4Ix0L Log Mag(dB)</t>
  </si>
  <si>
    <t>5Ix0L Log Mag(dB)</t>
  </si>
  <si>
    <t>1Rx2L Log Mag(dB)</t>
  </si>
  <si>
    <t>1Rx3L Log Mag(dB)</t>
  </si>
  <si>
    <t>1Rx4L Log Mag(dB)</t>
  </si>
  <si>
    <t>1Rx5L Log Mag(dB)</t>
  </si>
  <si>
    <t>2Rx1L Log Mag(dB)</t>
  </si>
  <si>
    <t>2Rx3L Log Mag(dB)</t>
  </si>
  <si>
    <t>2Rx4L Log Mag(dB)</t>
  </si>
  <si>
    <t>2Rx5L Log Mag(dB)</t>
  </si>
  <si>
    <t>3Rx1L Log Mag(dB)</t>
  </si>
  <si>
    <t>3Rx2L Log Mag(dB)</t>
  </si>
  <si>
    <t>3Rx3L Log Mag(dB)</t>
  </si>
  <si>
    <t>3Rx4L Log Mag(dB)</t>
  </si>
  <si>
    <t>3Rx5L Log Mag(dB)</t>
  </si>
  <si>
    <t>4Rx1L Log Mag(dB)</t>
  </si>
  <si>
    <t>4Rx2L Log Mag(dB)</t>
  </si>
  <si>
    <t>4Rx3L Log Mag(dB)</t>
  </si>
  <si>
    <t>4Rx4L Log Mag(dB)</t>
  </si>
  <si>
    <t>4Rx5L Log Mag(dB)</t>
  </si>
  <si>
    <t>5Rx1L Log Mag(dB)</t>
  </si>
  <si>
    <t>5Rx2L Log Mag(dB)</t>
  </si>
  <si>
    <t>5Rx3L Log Mag(dB)</t>
  </si>
  <si>
    <t>5Rx4L Log Mag(dB)</t>
  </si>
  <si>
    <t>5Rx5L Log Mag(dB)</t>
  </si>
  <si>
    <t>1Ix2L Log Mag(dB)</t>
  </si>
  <si>
    <t>1Ix3L Log Mag(dB)</t>
  </si>
  <si>
    <t>1Ix4L Log Mag(dB)</t>
  </si>
  <si>
    <t>1Ix5L Log Mag(dB)</t>
  </si>
  <si>
    <t>2Ix2L Log Mag(dB)</t>
  </si>
  <si>
    <t>2Ix3L Log Mag(dB)</t>
  </si>
  <si>
    <t>2Ix4L Log Mag(dB)</t>
  </si>
  <si>
    <t>2Ix5L Log Mag(dB)</t>
  </si>
  <si>
    <t>3Ix1L Log Mag(dB)</t>
  </si>
  <si>
    <t>3Ix2L Log Mag(dB)</t>
  </si>
  <si>
    <t>3Ix3L Log Mag(dB)</t>
  </si>
  <si>
    <t>3Ix4L Log Mag(dB)</t>
  </si>
  <si>
    <t>3Ix5L Log Mag(dB)</t>
  </si>
  <si>
    <t>4Ix1L Log Mag(dB)</t>
  </si>
  <si>
    <t>4Ix2L Log Mag(dB)</t>
  </si>
  <si>
    <t>4Ix3L Log Mag(dB)</t>
  </si>
  <si>
    <t>4Ix4L Log Mag(dB)</t>
  </si>
  <si>
    <t>4Ix5L Log Mag(dB)</t>
  </si>
  <si>
    <t>5Ix1L Log Mag(dB)</t>
  </si>
  <si>
    <t>5Ix2L Log Mag(dB)</t>
  </si>
  <si>
    <t>5Ix3L Log Mag(dB)</t>
  </si>
  <si>
    <t>5Ix4L Log Mag(dB)</t>
  </si>
  <si>
    <t>5Ix5L Log Mag(dB)</t>
  </si>
  <si>
    <t>LO Output GHz</t>
  </si>
  <si>
    <t>-10 dBm RF Input</t>
  </si>
  <si>
    <t>0xLO</t>
  </si>
  <si>
    <t>1xLO</t>
  </si>
  <si>
    <t>2xLO</t>
  </si>
  <si>
    <t>3xLO</t>
  </si>
  <si>
    <t>4xLO</t>
  </si>
  <si>
    <t>5xLO</t>
  </si>
  <si>
    <t>1xRF</t>
  </si>
  <si>
    <t>Reference</t>
  </si>
  <si>
    <t>2xRF</t>
  </si>
  <si>
    <t>3xRF</t>
  </si>
  <si>
    <t>4xRF</t>
  </si>
  <si>
    <t>5xRF</t>
  </si>
  <si>
    <t>A Configuration Downconversion</t>
  </si>
  <si>
    <t>B Configuration Downconversion</t>
  </si>
  <si>
    <t>1xIF</t>
  </si>
  <si>
    <t>2xIF</t>
  </si>
  <si>
    <t>3xIF</t>
  </si>
  <si>
    <t>4xIF</t>
  </si>
  <si>
    <t>5xIF</t>
  </si>
  <si>
    <t xml:space="preserve"> -10 dBm IF Input</t>
  </si>
  <si>
    <t>A Configuration Upconversion</t>
  </si>
  <si>
    <t>B Configuration Upconversion</t>
  </si>
  <si>
    <t>Remove 4X Traces if not applicable</t>
  </si>
  <si>
    <t>Remove 5X Traces if not applicable</t>
  </si>
  <si>
    <t>A (B) Configuration Downconversion</t>
  </si>
  <si>
    <t>A (B) Configuration Upconversion</t>
  </si>
  <si>
    <t>B Data LO-IF ----&gt;</t>
  </si>
  <si>
    <t>B Data LO-RF ----&gt;</t>
  </si>
  <si>
    <t>A Data LO-IF ----&gt;</t>
  </si>
  <si>
    <t>A Data LO-RF ----&gt;</t>
  </si>
  <si>
    <t>RF Freq - GHz</t>
  </si>
  <si>
    <t>from</t>
  </si>
  <si>
    <t>CL &amp;Data Tab</t>
  </si>
  <si>
    <t>Data is used</t>
  </si>
  <si>
    <t>two tabs</t>
  </si>
  <si>
    <t>for this tab</t>
  </si>
  <si>
    <t>and the</t>
  </si>
  <si>
    <t>following</t>
  </si>
  <si>
    <t>A.09.90.19</t>
  </si>
  <si>
    <t>!Agilent N5242A: A.09.90.19</t>
  </si>
  <si>
    <t>+20 dBm</t>
  </si>
  <si>
    <t>+18 dBm</t>
  </si>
  <si>
    <t>+16 dBm</t>
  </si>
  <si>
    <t>+14 dBm</t>
  </si>
  <si>
    <t>!Date: Wednesday</t>
  </si>
  <si>
    <t>Pin (dBm)</t>
  </si>
  <si>
    <t>+24 dBm</t>
  </si>
  <si>
    <t>+22 dBm</t>
  </si>
  <si>
    <t>A SqW Data -----&gt;</t>
  </si>
  <si>
    <t>B SqW Data -----&gt;</t>
  </si>
  <si>
    <t>A Configuration - Sine</t>
  </si>
  <si>
    <t>A Configuration - Square</t>
  </si>
  <si>
    <t>B Configuration - Square</t>
  </si>
  <si>
    <t>B Configuration - Sine</t>
  </si>
  <si>
    <t>Reference (dBm)</t>
  </si>
  <si>
    <t>LO (dBm)</t>
  </si>
  <si>
    <t>Output P1dB</t>
  </si>
  <si>
    <t>Input P1dB</t>
  </si>
  <si>
    <t>+1 dBm</t>
  </si>
  <si>
    <t>+25 dBm</t>
  </si>
  <si>
    <t>+19 dBm</t>
  </si>
  <si>
    <t>+13 dBm</t>
  </si>
  <si>
    <t>SqW Data ---&gt;</t>
  </si>
  <si>
    <t>Configuration A - Square Wave</t>
  </si>
  <si>
    <t>Configuration A - Sine Wave</t>
  </si>
  <si>
    <t xml:space="preserve"> Configuration B - Sine Wave</t>
  </si>
  <si>
    <t>Configuration B - Square Wave</t>
  </si>
  <si>
    <t>1Rx0L Log Mag(dB)</t>
  </si>
  <si>
    <t>2Rx0L Log Mag(dB)</t>
  </si>
  <si>
    <t>3Rx0L Log Mag(dB)</t>
  </si>
  <si>
    <t>1Rx0L dBc Log Mag(dB)</t>
  </si>
  <si>
    <t>2Rx0L dBc Log Mag(dB)</t>
  </si>
  <si>
    <t>3Rx0L dBc Log Mag(dB)</t>
  </si>
  <si>
    <t>+15 dBm</t>
  </si>
  <si>
    <t>+11 dBm</t>
  </si>
  <si>
    <t>+9 dBm</t>
  </si>
  <si>
    <t>+7 dBm</t>
  </si>
  <si>
    <t>+5 dBm</t>
  </si>
  <si>
    <t>RF Return Loss Log Mag(dB)</t>
  </si>
  <si>
    <t>+9dBm</t>
  </si>
  <si>
    <t>+7dBm</t>
  </si>
  <si>
    <t>+5dBm</t>
  </si>
  <si>
    <t xml:space="preserve"> March 01</t>
  </si>
  <si>
    <t>+17 dBm</t>
  </si>
  <si>
    <t>-5 dBm Data</t>
  </si>
  <si>
    <t>!Keysight Technologies</t>
  </si>
  <si>
    <t>1LO-IF/RF Isolation Log Mag(dB)</t>
  </si>
  <si>
    <t>2LO-IF/RF Isolation Log Mag(dB)</t>
  </si>
  <si>
    <t>3LO-IF/RF Isolation Log Mag(dB)</t>
  </si>
  <si>
    <t>1Rx5L dBc Log Mag(dB)</t>
  </si>
  <si>
    <t>1Ix5L dBc Log Mag(dB)</t>
  </si>
  <si>
    <t>4Rx0L Log Mag(dB)</t>
  </si>
  <si>
    <t>4Rx0L dBc Log Mag(dB)</t>
  </si>
  <si>
    <t>!Date: Monday</t>
  </si>
  <si>
    <t>+3 dBm</t>
  </si>
  <si>
    <t>5LO-IF/RF Isolation Log Mag(dB)</t>
  </si>
  <si>
    <t>5Rx0L Log Mag(dB)</t>
  </si>
  <si>
    <t>!Date: Tuesday</t>
  </si>
  <si>
    <t>IF CL-HSLO 14G-RF Log Mag(dB)</t>
  </si>
  <si>
    <t>IF RL-HSLO 14G-RF Log Mag(dB)</t>
  </si>
  <si>
    <t>OIP3 +17dBm LO Log Mag(dBm)</t>
  </si>
  <si>
    <t>CL Log Mag(dB)</t>
  </si>
  <si>
    <t>OIP3 +15dBm Log Mag(dBm)</t>
  </si>
  <si>
    <t>OIP3 +13dBm Log Mag(dBm)</t>
  </si>
  <si>
    <t>4LO-IF/RF Log Mag(dB)</t>
  </si>
  <si>
    <t>N/A Log Mag(dB)</t>
  </si>
  <si>
    <t>N/A 5Rx1L dBc Log Mag(dB)</t>
  </si>
  <si>
    <t>N/A</t>
  </si>
  <si>
    <t>-5RF1-3 0RF4-5</t>
  </si>
  <si>
    <t>-5IF1-3 0IF4-5</t>
  </si>
  <si>
    <t>+17dBm CL Log Mag(dB)</t>
  </si>
  <si>
    <t>+15dBm Log Mag(dB)</t>
  </si>
  <si>
    <t>+13dBm Log Mag(dB)</t>
  </si>
  <si>
    <t>IIP3 +17 dBm LO Log Mag(dBm)</t>
  </si>
  <si>
    <t>IIP3 +15dBm Log Mag(dBm)</t>
  </si>
  <si>
    <t>IIP3 +13dBm Log Mag(dBm)</t>
  </si>
  <si>
    <t>!Date: Thursday</t>
  </si>
  <si>
    <t>+11dBm Log Mag(dB)</t>
  </si>
  <si>
    <t>N5245A</t>
  </si>
  <si>
    <t>MY52451697</t>
  </si>
  <si>
    <t xml:space="preserve"> August 20</t>
  </si>
  <si>
    <t xml:space="preserve"> 2018 14:27:47</t>
  </si>
  <si>
    <t xml:space="preserve"> 2018 14:36:37</t>
  </si>
  <si>
    <t xml:space="preserve"> 2018 14:35:46</t>
  </si>
  <si>
    <t xml:space="preserve"> 2018 14:26:38</t>
  </si>
  <si>
    <t xml:space="preserve"> 2018 14:38:57</t>
  </si>
  <si>
    <t xml:space="preserve"> August 22</t>
  </si>
  <si>
    <t xml:space="preserve"> 2018 14:55:13</t>
  </si>
  <si>
    <t xml:space="preserve"> 2018 14:43:50</t>
  </si>
  <si>
    <t xml:space="preserve"> 2018 13:52:51</t>
  </si>
  <si>
    <t xml:space="preserve"> 2018 13:49:51</t>
  </si>
  <si>
    <t xml:space="preserve"> 2018 15:39:55</t>
  </si>
  <si>
    <t xml:space="preserve"> 2018 15:41:46</t>
  </si>
  <si>
    <t xml:space="preserve"> 2018 14:33:49</t>
  </si>
  <si>
    <t>A.10.60.06</t>
  </si>
  <si>
    <t xml:space="preserve"> August 28</t>
  </si>
  <si>
    <t xml:space="preserve"> 2018 17:17:54</t>
  </si>
  <si>
    <t>IF CL-LSLO 30-RF Log Mag(dB)</t>
  </si>
  <si>
    <t>IF RL-LSLO 30-RF Log Mag(dB)</t>
  </si>
  <si>
    <t xml:space="preserve"> 2018 17:20:32</t>
  </si>
  <si>
    <t>+9dBm Log Mag(dB)</t>
  </si>
  <si>
    <t>+7dBm Log Mag(dB)</t>
  </si>
  <si>
    <t xml:space="preserve"> August 29</t>
  </si>
  <si>
    <t xml:space="preserve"> 2018 17:29:05</t>
  </si>
  <si>
    <t xml:space="preserve"> 2018 17:32:47</t>
  </si>
  <si>
    <t xml:space="preserve"> September 06</t>
  </si>
  <si>
    <t>Sheet names must be spelled correctly</t>
  </si>
  <si>
    <t xml:space="preserve">Axis column labels can be upper or lowercased. </t>
  </si>
  <si>
    <t>Number of lines must be indicated</t>
  </si>
  <si>
    <t>Conversion Loss</t>
  </si>
  <si>
    <t>Input IP3</t>
  </si>
  <si>
    <t>LO to RF Isolation</t>
  </si>
  <si>
    <t>Lines</t>
  </si>
  <si>
    <t>Label</t>
  </si>
  <si>
    <t>Sheet</t>
  </si>
  <si>
    <t>X axis</t>
  </si>
  <si>
    <t>Cell Min</t>
  </si>
  <si>
    <t>Cell Max</t>
  </si>
  <si>
    <t>Y axis</t>
  </si>
  <si>
    <t>Config A</t>
  </si>
  <si>
    <t>CL &amp; Data</t>
  </si>
  <si>
    <t>H</t>
  </si>
  <si>
    <t>I</t>
  </si>
  <si>
    <t>IP3</t>
  </si>
  <si>
    <t>J</t>
  </si>
  <si>
    <t>Isolations</t>
  </si>
  <si>
    <t>B</t>
  </si>
  <si>
    <t>F</t>
  </si>
  <si>
    <t>Config B</t>
  </si>
  <si>
    <t>S</t>
  </si>
  <si>
    <t>P</t>
  </si>
  <si>
    <t>LO to IF Isolation</t>
  </si>
  <si>
    <t>RF to IF Isolation</t>
  </si>
  <si>
    <t>IF Response</t>
  </si>
  <si>
    <t>R</t>
  </si>
  <si>
    <t>E</t>
  </si>
  <si>
    <t>O</t>
  </si>
  <si>
    <t>Conversion Loss vs. LO Power</t>
  </si>
  <si>
    <t>Input IP3 vs. LO Power</t>
  </si>
  <si>
    <t>CLvsLO</t>
  </si>
  <si>
    <t>G</t>
  </si>
  <si>
    <t>L</t>
  </si>
  <si>
    <t>M</t>
  </si>
  <si>
    <t>AM</t>
  </si>
  <si>
    <t>Avoid using '-' in sheet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</si>
</sst>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2" fillId="0" borderId="0" applyNumberFormat="0" applyFill="0" applyBorder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5" fillId="0" borderId="12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13" applyNumberFormat="0" applyAlignment="0" applyProtection="0"/>
    <xf numFmtId="0" fontId="20" fillId="11" borderId="14" applyNumberFormat="0" applyAlignment="0" applyProtection="0"/>
    <xf numFmtId="0" fontId="21" fillId="11" borderId="13" applyNumberFormat="0" applyAlignment="0" applyProtection="0"/>
    <xf numFmtId="0" fontId="22" fillId="0" borderId="15" applyNumberFormat="0" applyFill="0" applyAlignment="0" applyProtection="0"/>
    <xf numFmtId="0" fontId="23" fillId="12" borderId="16" applyNumberFormat="0" applyAlignment="0" applyProtection="0"/>
    <xf numFmtId="0" fontId="1" fillId="0" borderId="0" applyNumberFormat="0" applyFill="0" applyBorder="0" applyAlignment="0" applyProtection="0"/>
    <xf numFmtId="0" fontId="11" fillId="13" borderId="17" applyNumberFormat="0" applyFont="0" applyAlignment="0" applyProtection="0"/>
    <xf numFmtId="0" fontId="24" fillId="0" borderId="0" applyNumberFormat="0" applyFill="0" applyBorder="0" applyAlignment="0" applyProtection="0"/>
    <xf numFmtId="0" fontId="5" fillId="0" borderId="18" applyNumberFormat="0" applyFill="0" applyAlignment="0" applyProtection="0"/>
    <xf numFmtId="0" fontId="25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5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5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5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5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5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</cellStyleXfs>
  <cellXfs count="105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0" fontId="0" fillId="2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/>
    <xf numFmtId="0" fontId="1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3" fillId="0" borderId="0" xfId="0" applyFont="1"/>
    <xf numFmtId="164" fontId="3" fillId="3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3" borderId="0" xfId="0" applyFill="1" applyAlignment="1"/>
    <xf numFmtId="164" fontId="0" fillId="3" borderId="0" xfId="0" applyNumberFormat="1" applyFill="1" applyAlignment="1"/>
    <xf numFmtId="0" fontId="3" fillId="2" borderId="0" xfId="0" applyNumberFormat="1" applyFont="1" applyFill="1"/>
    <xf numFmtId="0" fontId="5" fillId="0" borderId="0" xfId="0" applyFont="1" applyFill="1"/>
    <xf numFmtId="0" fontId="4" fillId="2" borderId="0" xfId="0" applyNumberFormat="1" applyFont="1" applyFill="1"/>
    <xf numFmtId="0" fontId="1" fillId="2" borderId="0" xfId="0" applyNumberFormat="1" applyFont="1" applyFill="1"/>
    <xf numFmtId="2" fontId="0" fillId="0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/>
    <xf numFmtId="2" fontId="3" fillId="0" borderId="0" xfId="0" applyNumberFormat="1" applyFont="1" applyFill="1" applyAlignment="1">
      <alignment horizontal="center"/>
    </xf>
    <xf numFmtId="2" fontId="5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Fill="1"/>
    <xf numFmtId="0" fontId="6" fillId="2" borderId="0" xfId="0" applyNumberFormat="1" applyFont="1" applyFill="1"/>
    <xf numFmtId="0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0" fillId="3" borderId="0" xfId="0" applyFill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2" fontId="0" fillId="3" borderId="0" xfId="0" applyNumberFormat="1" applyFill="1" applyAlignment="1"/>
    <xf numFmtId="2" fontId="0" fillId="3" borderId="0" xfId="0" applyNumberFormat="1" applyFill="1" applyAlignment="1">
      <alignment horizontal="left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2" borderId="0" xfId="0" applyNumberFormat="1" applyFill="1" applyAlignment="1">
      <alignment horizontal="center"/>
    </xf>
    <xf numFmtId="2" fontId="3" fillId="5" borderId="0" xfId="0" applyNumberFormat="1" applyFont="1" applyFill="1" applyAlignment="1">
      <alignment horizontal="right"/>
    </xf>
    <xf numFmtId="2" fontId="1" fillId="5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1" fontId="0" fillId="2" borderId="0" xfId="0" applyNumberFormat="1" applyFill="1"/>
    <xf numFmtId="1" fontId="8" fillId="2" borderId="1" xfId="0" applyNumberFormat="1" applyFont="1" applyFill="1" applyBorder="1" applyAlignment="1">
      <alignment horizontal="center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1" fontId="9" fillId="2" borderId="3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1" fontId="9" fillId="2" borderId="5" xfId="0" applyNumberFormat="1" applyFont="1" applyFill="1" applyBorder="1" applyAlignment="1">
      <alignment horizontal="center" vertical="center" wrapText="1"/>
    </xf>
    <xf numFmtId="1" fontId="9" fillId="2" borderId="6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8" xfId="0" applyNumberFormat="1" applyFont="1" applyFill="1" applyBorder="1" applyAlignment="1">
      <alignment horizontal="center" vertical="center" wrapText="1"/>
    </xf>
    <xf numFmtId="1" fontId="9" fillId="2" borderId="9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1" fontId="9" fillId="0" borderId="4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" fontId="9" fillId="0" borderId="7" xfId="0" applyNumberFormat="1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10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0" borderId="0" xfId="0" applyFont="1"/>
    <xf numFmtId="0" fontId="0" fillId="3" borderId="0" xfId="0" quotePrefix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3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" fontId="8" fillId="0" borderId="1" xfId="0" applyNumberFormat="1" applyFont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3" xfId="0" applyNumberFormat="1" applyFont="1" applyBorder="1" applyAlignment="1">
      <alignment horizontal="center" vertical="center" wrapText="1"/>
    </xf>
    <xf numFmtId="1" fontId="9" fillId="0" borderId="4" xfId="0" applyNumberFormat="1" applyFont="1" applyBorder="1" applyAlignment="1">
      <alignment horizontal="center" vertical="center" wrapText="1"/>
    </xf>
    <xf numFmtId="1" fontId="9" fillId="0" borderId="5" xfId="0" applyNumberFormat="1" applyFont="1" applyBorder="1" applyAlignment="1">
      <alignment horizontal="center" vertical="center" wrapText="1"/>
    </xf>
    <xf numFmtId="1" fontId="9" fillId="0" borderId="6" xfId="0" applyNumberFormat="1" applyFont="1" applyBorder="1" applyAlignment="1">
      <alignment horizontal="center" vertical="center" wrapText="1"/>
    </xf>
    <xf numFmtId="0" fontId="0" fillId="0" borderId="0" xfId="0" quotePrefix="1"/>
    <xf numFmtId="1" fontId="9" fillId="0" borderId="7" xfId="0" applyNumberFormat="1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wrapText="1"/>
    </xf>
    <xf numFmtId="1" fontId="9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91 MHz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2900801089583043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 &amp; Data'!$I$4:$I$204</c:f>
              <c:numCache>
                <c:formatCode>General</c:formatCode>
                <c:ptCount val="201"/>
                <c:pt idx="0">
                  <c:v>-39.640658999999999</c:v>
                </c:pt>
                <c:pt idx="1">
                  <c:v>-34.826003999999998</c:v>
                </c:pt>
                <c:pt idx="2">
                  <c:v>-29.285114</c:v>
                </c:pt>
                <c:pt idx="3">
                  <c:v>-23.209209000000001</c:v>
                </c:pt>
                <c:pt idx="4">
                  <c:v>-18.476762999999998</c:v>
                </c:pt>
                <c:pt idx="5">
                  <c:v>-16.506069</c:v>
                </c:pt>
                <c:pt idx="6">
                  <c:v>-14.329279</c:v>
                </c:pt>
                <c:pt idx="7">
                  <c:v>-12.537661999999999</c:v>
                </c:pt>
                <c:pt idx="8">
                  <c:v>-11.117922999999999</c:v>
                </c:pt>
                <c:pt idx="9">
                  <c:v>-9.8278140999999994</c:v>
                </c:pt>
                <c:pt idx="10">
                  <c:v>-8.9262446999999998</c:v>
                </c:pt>
                <c:pt idx="11">
                  <c:v>-8.0567168999999996</c:v>
                </c:pt>
                <c:pt idx="12">
                  <c:v>-7.4986085999999998</c:v>
                </c:pt>
                <c:pt idx="13">
                  <c:v>-7.1044283000000004</c:v>
                </c:pt>
                <c:pt idx="14">
                  <c:v>-6.9470428999999996</c:v>
                </c:pt>
                <c:pt idx="15">
                  <c:v>-6.8041434000000001</c:v>
                </c:pt>
                <c:pt idx="16">
                  <c:v>-6.7223654000000002</c:v>
                </c:pt>
                <c:pt idx="17">
                  <c:v>-6.6906318999999996</c:v>
                </c:pt>
                <c:pt idx="18">
                  <c:v>-6.6680703000000001</c:v>
                </c:pt>
                <c:pt idx="19">
                  <c:v>-6.6370300999999996</c:v>
                </c:pt>
                <c:pt idx="20">
                  <c:v>-6.6160851000000003</c:v>
                </c:pt>
                <c:pt idx="21">
                  <c:v>-6.6526709000000004</c:v>
                </c:pt>
                <c:pt idx="22">
                  <c:v>-6.6830296999999996</c:v>
                </c:pt>
                <c:pt idx="23">
                  <c:v>-6.7146597000000003</c:v>
                </c:pt>
                <c:pt idx="24">
                  <c:v>-6.7509588999999997</c:v>
                </c:pt>
                <c:pt idx="25">
                  <c:v>-6.7825847000000001</c:v>
                </c:pt>
                <c:pt idx="26">
                  <c:v>-6.8296403999999997</c:v>
                </c:pt>
                <c:pt idx="27">
                  <c:v>-6.8598919</c:v>
                </c:pt>
                <c:pt idx="28">
                  <c:v>-6.8799744</c:v>
                </c:pt>
                <c:pt idx="29">
                  <c:v>-6.9023270999999999</c:v>
                </c:pt>
                <c:pt idx="30">
                  <c:v>-6.9370484000000001</c:v>
                </c:pt>
                <c:pt idx="31">
                  <c:v>-6.9440422000000002</c:v>
                </c:pt>
                <c:pt idx="32">
                  <c:v>-6.9705862999999999</c:v>
                </c:pt>
                <c:pt idx="33">
                  <c:v>-6.9965811000000002</c:v>
                </c:pt>
                <c:pt idx="34">
                  <c:v>-7.0181198</c:v>
                </c:pt>
                <c:pt idx="35">
                  <c:v>-7.0417804999999998</c:v>
                </c:pt>
                <c:pt idx="36">
                  <c:v>-7.0755143</c:v>
                </c:pt>
                <c:pt idx="37">
                  <c:v>-7.0812783000000001</c:v>
                </c:pt>
                <c:pt idx="38">
                  <c:v>-7.0837326000000003</c:v>
                </c:pt>
                <c:pt idx="39">
                  <c:v>-7.0660534000000004</c:v>
                </c:pt>
                <c:pt idx="40">
                  <c:v>-7.0367885000000001</c:v>
                </c:pt>
                <c:pt idx="41">
                  <c:v>-6.9952434999999999</c:v>
                </c:pt>
                <c:pt idx="42">
                  <c:v>-6.9574509000000004</c:v>
                </c:pt>
                <c:pt idx="43">
                  <c:v>-6.9186373000000003</c:v>
                </c:pt>
                <c:pt idx="44">
                  <c:v>-6.8862933999999996</c:v>
                </c:pt>
                <c:pt idx="45">
                  <c:v>-6.8585000000000003</c:v>
                </c:pt>
                <c:pt idx="46">
                  <c:v>-6.8384590000000003</c:v>
                </c:pt>
                <c:pt idx="47">
                  <c:v>-6.8236917999999998</c:v>
                </c:pt>
                <c:pt idx="48">
                  <c:v>-6.8095907999999996</c:v>
                </c:pt>
                <c:pt idx="49">
                  <c:v>-6.8008594999999996</c:v>
                </c:pt>
                <c:pt idx="50">
                  <c:v>-6.8024205999999996</c:v>
                </c:pt>
                <c:pt idx="51">
                  <c:v>-6.8133321000000002</c:v>
                </c:pt>
                <c:pt idx="52">
                  <c:v>-6.8385286000000001</c:v>
                </c:pt>
                <c:pt idx="53">
                  <c:v>-6.8860425999999997</c:v>
                </c:pt>
                <c:pt idx="54">
                  <c:v>-6.9638267000000003</c:v>
                </c:pt>
                <c:pt idx="55">
                  <c:v>-7.0486822</c:v>
                </c:pt>
                <c:pt idx="56">
                  <c:v>-7.1648120999999998</c:v>
                </c:pt>
                <c:pt idx="57">
                  <c:v>-7.2778063</c:v>
                </c:pt>
                <c:pt idx="58">
                  <c:v>-7.3758831000000002</c:v>
                </c:pt>
                <c:pt idx="59">
                  <c:v>-7.4501910000000002</c:v>
                </c:pt>
                <c:pt idx="60">
                  <c:v>-7.5040225999999999</c:v>
                </c:pt>
                <c:pt idx="61">
                  <c:v>-7.5222340000000001</c:v>
                </c:pt>
                <c:pt idx="62">
                  <c:v>-7.5264115</c:v>
                </c:pt>
                <c:pt idx="63">
                  <c:v>-7.5106177000000001</c:v>
                </c:pt>
                <c:pt idx="64">
                  <c:v>-7.4908232999999997</c:v>
                </c:pt>
                <c:pt idx="65">
                  <c:v>-7.4629330999999999</c:v>
                </c:pt>
                <c:pt idx="66">
                  <c:v>-7.4192347999999999</c:v>
                </c:pt>
                <c:pt idx="67">
                  <c:v>-7.3895182999999998</c:v>
                </c:pt>
                <c:pt idx="68">
                  <c:v>-7.3933495999999996</c:v>
                </c:pt>
                <c:pt idx="69">
                  <c:v>-7.3844336999999998</c:v>
                </c:pt>
                <c:pt idx="70">
                  <c:v>-7.3877268000000003</c:v>
                </c:pt>
                <c:pt idx="71">
                  <c:v>-7.4056435</c:v>
                </c:pt>
                <c:pt idx="72">
                  <c:v>-7.4074983999999997</c:v>
                </c:pt>
                <c:pt idx="73">
                  <c:v>-7.4032726000000002</c:v>
                </c:pt>
                <c:pt idx="74">
                  <c:v>-7.3981214</c:v>
                </c:pt>
                <c:pt idx="75">
                  <c:v>-7.3829389000000001</c:v>
                </c:pt>
                <c:pt idx="76">
                  <c:v>-7.3751688</c:v>
                </c:pt>
                <c:pt idx="77">
                  <c:v>-7.3720641000000002</c:v>
                </c:pt>
                <c:pt idx="78">
                  <c:v>-7.3554801999999997</c:v>
                </c:pt>
                <c:pt idx="79">
                  <c:v>-7.3571568000000003</c:v>
                </c:pt>
                <c:pt idx="80">
                  <c:v>-7.3736033000000001</c:v>
                </c:pt>
                <c:pt idx="81">
                  <c:v>-7.3823929000000001</c:v>
                </c:pt>
                <c:pt idx="82">
                  <c:v>-7.4006318999999996</c:v>
                </c:pt>
                <c:pt idx="83">
                  <c:v>-7.4207276999999996</c:v>
                </c:pt>
                <c:pt idx="84">
                  <c:v>-7.4313425999999998</c:v>
                </c:pt>
                <c:pt idx="85">
                  <c:v>-7.4335237000000003</c:v>
                </c:pt>
                <c:pt idx="86">
                  <c:v>-7.4324402999999997</c:v>
                </c:pt>
                <c:pt idx="87">
                  <c:v>-7.4072661000000002</c:v>
                </c:pt>
                <c:pt idx="88">
                  <c:v>-7.3948774000000004</c:v>
                </c:pt>
                <c:pt idx="89">
                  <c:v>-7.3785604999999999</c:v>
                </c:pt>
                <c:pt idx="90">
                  <c:v>-7.3682603999999996</c:v>
                </c:pt>
                <c:pt idx="91">
                  <c:v>-7.3585381999999999</c:v>
                </c:pt>
                <c:pt idx="92">
                  <c:v>-7.35534</c:v>
                </c:pt>
                <c:pt idx="93">
                  <c:v>-7.3451351999999996</c:v>
                </c:pt>
                <c:pt idx="94">
                  <c:v>-7.3409361999999998</c:v>
                </c:pt>
                <c:pt idx="95">
                  <c:v>-7.3403958999999999</c:v>
                </c:pt>
                <c:pt idx="96">
                  <c:v>-7.3476638999999997</c:v>
                </c:pt>
                <c:pt idx="97">
                  <c:v>-7.3670068000000004</c:v>
                </c:pt>
                <c:pt idx="98">
                  <c:v>-7.3864932000000003</c:v>
                </c:pt>
                <c:pt idx="99">
                  <c:v>-7.4037952000000002</c:v>
                </c:pt>
                <c:pt idx="100">
                  <c:v>-7.4216107999999998</c:v>
                </c:pt>
                <c:pt idx="101">
                  <c:v>-7.4412203000000003</c:v>
                </c:pt>
                <c:pt idx="102">
                  <c:v>-7.4761138000000003</c:v>
                </c:pt>
                <c:pt idx="103">
                  <c:v>-7.5198283000000004</c:v>
                </c:pt>
                <c:pt idx="104">
                  <c:v>-7.5659738000000001</c:v>
                </c:pt>
                <c:pt idx="105">
                  <c:v>-7.5743856000000003</c:v>
                </c:pt>
                <c:pt idx="106">
                  <c:v>-7.5611496000000002</c:v>
                </c:pt>
                <c:pt idx="107">
                  <c:v>-7.5303936</c:v>
                </c:pt>
                <c:pt idx="108">
                  <c:v>-7.4831276000000004</c:v>
                </c:pt>
                <c:pt idx="109">
                  <c:v>-7.4248361999999997</c:v>
                </c:pt>
                <c:pt idx="110">
                  <c:v>-7.4054918000000001</c:v>
                </c:pt>
                <c:pt idx="111">
                  <c:v>-7.4269432999999996</c:v>
                </c:pt>
                <c:pt idx="112">
                  <c:v>-7.4628258000000001</c:v>
                </c:pt>
                <c:pt idx="113">
                  <c:v>-7.5166677999999996</c:v>
                </c:pt>
                <c:pt idx="114">
                  <c:v>-7.5986371000000004</c:v>
                </c:pt>
                <c:pt idx="115">
                  <c:v>-7.7077184000000001</c:v>
                </c:pt>
                <c:pt idx="116">
                  <c:v>-7.7847876999999999</c:v>
                </c:pt>
                <c:pt idx="117">
                  <c:v>-7.8630972000000003</c:v>
                </c:pt>
                <c:pt idx="118">
                  <c:v>-7.9195213000000004</c:v>
                </c:pt>
                <c:pt idx="119">
                  <c:v>-7.9575877000000004</c:v>
                </c:pt>
                <c:pt idx="120">
                  <c:v>-7.9620762000000003</c:v>
                </c:pt>
                <c:pt idx="121">
                  <c:v>-7.9744739999999998</c:v>
                </c:pt>
                <c:pt idx="122">
                  <c:v>-7.9728025999999996</c:v>
                </c:pt>
                <c:pt idx="123">
                  <c:v>-7.9837699000000004</c:v>
                </c:pt>
                <c:pt idx="124">
                  <c:v>-7.9944243000000004</c:v>
                </c:pt>
                <c:pt idx="125">
                  <c:v>-8.0067081000000009</c:v>
                </c:pt>
                <c:pt idx="126">
                  <c:v>-8.0191660000000002</c:v>
                </c:pt>
                <c:pt idx="127">
                  <c:v>-8.0273409000000004</c:v>
                </c:pt>
                <c:pt idx="128">
                  <c:v>-8.0375251999999993</c:v>
                </c:pt>
                <c:pt idx="129">
                  <c:v>-8.0423621999999995</c:v>
                </c:pt>
                <c:pt idx="130">
                  <c:v>-8.0496339999999993</c:v>
                </c:pt>
                <c:pt idx="131">
                  <c:v>-8.0518722999999994</c:v>
                </c:pt>
                <c:pt idx="132">
                  <c:v>-8.0798740000000002</c:v>
                </c:pt>
                <c:pt idx="133">
                  <c:v>-8.1087398999999998</c:v>
                </c:pt>
                <c:pt idx="134">
                  <c:v>-8.1398829999999993</c:v>
                </c:pt>
                <c:pt idx="135">
                  <c:v>-8.1850985999999999</c:v>
                </c:pt>
                <c:pt idx="136">
                  <c:v>-8.2425660999999995</c:v>
                </c:pt>
                <c:pt idx="137">
                  <c:v>-8.2664708999999998</c:v>
                </c:pt>
                <c:pt idx="138">
                  <c:v>-8.2825755999999995</c:v>
                </c:pt>
                <c:pt idx="139">
                  <c:v>-8.3127850999999993</c:v>
                </c:pt>
                <c:pt idx="140">
                  <c:v>-8.3436365000000006</c:v>
                </c:pt>
                <c:pt idx="141">
                  <c:v>-8.3623705000000008</c:v>
                </c:pt>
                <c:pt idx="142">
                  <c:v>-8.3916368000000006</c:v>
                </c:pt>
                <c:pt idx="143">
                  <c:v>-8.4209823999999998</c:v>
                </c:pt>
                <c:pt idx="144">
                  <c:v>-8.4408598000000001</c:v>
                </c:pt>
                <c:pt idx="145">
                  <c:v>-8.4420929000000005</c:v>
                </c:pt>
                <c:pt idx="146">
                  <c:v>-8.4446849999999998</c:v>
                </c:pt>
                <c:pt idx="147">
                  <c:v>-8.4501944000000009</c:v>
                </c:pt>
                <c:pt idx="148">
                  <c:v>-8.4753913999999995</c:v>
                </c:pt>
                <c:pt idx="149">
                  <c:v>-8.4856967999999995</c:v>
                </c:pt>
                <c:pt idx="150">
                  <c:v>-8.4865397999999992</c:v>
                </c:pt>
                <c:pt idx="151">
                  <c:v>-8.4864186999999998</c:v>
                </c:pt>
                <c:pt idx="152">
                  <c:v>-8.4774227</c:v>
                </c:pt>
                <c:pt idx="153">
                  <c:v>-8.4416685000000005</c:v>
                </c:pt>
                <c:pt idx="154">
                  <c:v>-8.4041929</c:v>
                </c:pt>
                <c:pt idx="155">
                  <c:v>-8.3764047999999995</c:v>
                </c:pt>
                <c:pt idx="156">
                  <c:v>-8.3395881999999997</c:v>
                </c:pt>
                <c:pt idx="157">
                  <c:v>-8.3063106999999992</c:v>
                </c:pt>
                <c:pt idx="158">
                  <c:v>-8.2741413000000001</c:v>
                </c:pt>
                <c:pt idx="159">
                  <c:v>-8.2532215000000004</c:v>
                </c:pt>
                <c:pt idx="160">
                  <c:v>-8.2239913999999992</c:v>
                </c:pt>
                <c:pt idx="161">
                  <c:v>-8.2073497999999994</c:v>
                </c:pt>
                <c:pt idx="162">
                  <c:v>-8.1855420999999993</c:v>
                </c:pt>
                <c:pt idx="163">
                  <c:v>-8.1635302999999997</c:v>
                </c:pt>
                <c:pt idx="164">
                  <c:v>-8.1586847000000002</c:v>
                </c:pt>
                <c:pt idx="165">
                  <c:v>-8.1692257000000001</c:v>
                </c:pt>
                <c:pt idx="166">
                  <c:v>-8.1833086000000002</c:v>
                </c:pt>
                <c:pt idx="167">
                  <c:v>-8.2212829999999997</c:v>
                </c:pt>
                <c:pt idx="168">
                  <c:v>-8.2821187999999992</c:v>
                </c:pt>
                <c:pt idx="169">
                  <c:v>-8.3410635000000006</c:v>
                </c:pt>
                <c:pt idx="170">
                  <c:v>-8.4069737999999994</c:v>
                </c:pt>
                <c:pt idx="171">
                  <c:v>-8.4818916000000009</c:v>
                </c:pt>
                <c:pt idx="172">
                  <c:v>-8.5538758999999995</c:v>
                </c:pt>
                <c:pt idx="173">
                  <c:v>-8.6199511999999991</c:v>
                </c:pt>
                <c:pt idx="174">
                  <c:v>-8.6748446999999995</c:v>
                </c:pt>
                <c:pt idx="175">
                  <c:v>-8.7171602000000004</c:v>
                </c:pt>
                <c:pt idx="176">
                  <c:v>-8.7390108000000009</c:v>
                </c:pt>
                <c:pt idx="177">
                  <c:v>-8.7410592999999999</c:v>
                </c:pt>
                <c:pt idx="178">
                  <c:v>-8.7409724999999998</c:v>
                </c:pt>
                <c:pt idx="179">
                  <c:v>-8.7279996999999998</c:v>
                </c:pt>
                <c:pt idx="180">
                  <c:v>-8.7205820000000003</c:v>
                </c:pt>
                <c:pt idx="181">
                  <c:v>-8.7277001999999992</c:v>
                </c:pt>
                <c:pt idx="182">
                  <c:v>-8.7424058999999996</c:v>
                </c:pt>
                <c:pt idx="183">
                  <c:v>-8.7610215999999994</c:v>
                </c:pt>
                <c:pt idx="184">
                  <c:v>-8.7885504000000001</c:v>
                </c:pt>
                <c:pt idx="185">
                  <c:v>-8.8301543999999996</c:v>
                </c:pt>
                <c:pt idx="186">
                  <c:v>-8.8772917000000007</c:v>
                </c:pt>
                <c:pt idx="187">
                  <c:v>-8.93398</c:v>
                </c:pt>
                <c:pt idx="188">
                  <c:v>-9.0001478000000006</c:v>
                </c:pt>
                <c:pt idx="189">
                  <c:v>-9.0961227000000004</c:v>
                </c:pt>
                <c:pt idx="190">
                  <c:v>-9.1930160999999995</c:v>
                </c:pt>
                <c:pt idx="191">
                  <c:v>-9.2979155000000002</c:v>
                </c:pt>
                <c:pt idx="192">
                  <c:v>-9.4174165999999992</c:v>
                </c:pt>
                <c:pt idx="193">
                  <c:v>-9.54739</c:v>
                </c:pt>
                <c:pt idx="194">
                  <c:v>-9.6772594000000005</c:v>
                </c:pt>
                <c:pt idx="195">
                  <c:v>-9.8004169000000001</c:v>
                </c:pt>
                <c:pt idx="196">
                  <c:v>-9.9042282000000004</c:v>
                </c:pt>
                <c:pt idx="197">
                  <c:v>-10.006702000000001</c:v>
                </c:pt>
                <c:pt idx="198">
                  <c:v>-10.109878</c:v>
                </c:pt>
                <c:pt idx="199">
                  <c:v>-10.181620000000001</c:v>
                </c:pt>
                <c:pt idx="200">
                  <c:v>-10.239001999999999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46-4C0F-B6F4-04DE9F776E96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 &amp; Data'!$S$4:$S$204</c:f>
              <c:numCache>
                <c:formatCode>General</c:formatCode>
                <c:ptCount val="201"/>
                <c:pt idx="0">
                  <c:v>-21.102688000000001</c:v>
                </c:pt>
                <c:pt idx="1">
                  <c:v>-20.654097</c:v>
                </c:pt>
                <c:pt idx="2">
                  <c:v>-19.859442000000001</c:v>
                </c:pt>
                <c:pt idx="3">
                  <c:v>-18.941645000000001</c:v>
                </c:pt>
                <c:pt idx="4">
                  <c:v>-18.100895000000001</c:v>
                </c:pt>
                <c:pt idx="5">
                  <c:v>-17.307334999999998</c:v>
                </c:pt>
                <c:pt idx="6">
                  <c:v>-16.244823</c:v>
                </c:pt>
                <c:pt idx="7">
                  <c:v>-15.360855000000001</c:v>
                </c:pt>
                <c:pt idx="8">
                  <c:v>-14.387211000000001</c:v>
                </c:pt>
                <c:pt idx="9">
                  <c:v>-13.381881</c:v>
                </c:pt>
                <c:pt idx="10">
                  <c:v>-12.400772999999999</c:v>
                </c:pt>
                <c:pt idx="11">
                  <c:v>-11.592962999999999</c:v>
                </c:pt>
                <c:pt idx="12">
                  <c:v>-10.858643000000001</c:v>
                </c:pt>
                <c:pt idx="13">
                  <c:v>-10.287855</c:v>
                </c:pt>
                <c:pt idx="14">
                  <c:v>-9.8124161000000001</c:v>
                </c:pt>
                <c:pt idx="15">
                  <c:v>-9.4875468999999999</c:v>
                </c:pt>
                <c:pt idx="16">
                  <c:v>-9.2113724000000001</c:v>
                </c:pt>
                <c:pt idx="17">
                  <c:v>-9.0114660000000004</c:v>
                </c:pt>
                <c:pt idx="18">
                  <c:v>-8.8558350000000008</c:v>
                </c:pt>
                <c:pt idx="19">
                  <c:v>-8.7438430999999994</c:v>
                </c:pt>
                <c:pt idx="20">
                  <c:v>-8.6484032000000006</c:v>
                </c:pt>
                <c:pt idx="21">
                  <c:v>-8.6021709000000008</c:v>
                </c:pt>
                <c:pt idx="22">
                  <c:v>-8.5782498999999994</c:v>
                </c:pt>
                <c:pt idx="23">
                  <c:v>-8.5503616000000005</c:v>
                </c:pt>
                <c:pt idx="24">
                  <c:v>-8.5598802999999997</c:v>
                </c:pt>
                <c:pt idx="25">
                  <c:v>-8.5758667000000006</c:v>
                </c:pt>
                <c:pt idx="26">
                  <c:v>-8.5935593000000008</c:v>
                </c:pt>
                <c:pt idx="27">
                  <c:v>-8.6067199999999993</c:v>
                </c:pt>
                <c:pt idx="28">
                  <c:v>-8.6096125000000008</c:v>
                </c:pt>
                <c:pt idx="29">
                  <c:v>-8.5841063999999996</c:v>
                </c:pt>
                <c:pt idx="30">
                  <c:v>-8.5567235999999998</c:v>
                </c:pt>
                <c:pt idx="31">
                  <c:v>-8.5133685999999997</c:v>
                </c:pt>
                <c:pt idx="32">
                  <c:v>-8.4678564000000005</c:v>
                </c:pt>
                <c:pt idx="33">
                  <c:v>-8.4367541999999993</c:v>
                </c:pt>
                <c:pt idx="34">
                  <c:v>-8.3985929000000006</c:v>
                </c:pt>
                <c:pt idx="35">
                  <c:v>-8.3587398999999998</c:v>
                </c:pt>
                <c:pt idx="36">
                  <c:v>-8.3384503999999993</c:v>
                </c:pt>
                <c:pt idx="37">
                  <c:v>-8.3049926999999997</c:v>
                </c:pt>
                <c:pt idx="38">
                  <c:v>-8.2723370000000003</c:v>
                </c:pt>
                <c:pt idx="39">
                  <c:v>-8.2376614000000004</c:v>
                </c:pt>
                <c:pt idx="40">
                  <c:v>-8.1933965999999998</c:v>
                </c:pt>
                <c:pt idx="41">
                  <c:v>-8.1344738000000003</c:v>
                </c:pt>
                <c:pt idx="42">
                  <c:v>-8.0783491000000005</c:v>
                </c:pt>
                <c:pt idx="43">
                  <c:v>-8.0225591999999999</c:v>
                </c:pt>
                <c:pt idx="44">
                  <c:v>-7.9643264</c:v>
                </c:pt>
                <c:pt idx="45">
                  <c:v>-7.9123315999999999</c:v>
                </c:pt>
                <c:pt idx="46">
                  <c:v>-7.8683018999999996</c:v>
                </c:pt>
                <c:pt idx="47">
                  <c:v>-7.8308258000000004</c:v>
                </c:pt>
                <c:pt idx="48">
                  <c:v>-7.7973723000000001</c:v>
                </c:pt>
                <c:pt idx="49">
                  <c:v>-7.7846726999999998</c:v>
                </c:pt>
                <c:pt idx="50">
                  <c:v>-7.7788515</c:v>
                </c:pt>
                <c:pt idx="51">
                  <c:v>-7.7870989000000002</c:v>
                </c:pt>
                <c:pt idx="52">
                  <c:v>-7.8210195999999996</c:v>
                </c:pt>
                <c:pt idx="53">
                  <c:v>-7.8771428999999999</c:v>
                </c:pt>
                <c:pt idx="54">
                  <c:v>-7.9607387000000003</c:v>
                </c:pt>
                <c:pt idx="55">
                  <c:v>-8.0823250000000009</c:v>
                </c:pt>
                <c:pt idx="56">
                  <c:v>-8.2265309999999996</c:v>
                </c:pt>
                <c:pt idx="57">
                  <c:v>-8.3865718999999999</c:v>
                </c:pt>
                <c:pt idx="58">
                  <c:v>-8.5498113999999994</c:v>
                </c:pt>
                <c:pt idx="59">
                  <c:v>-8.7025690000000004</c:v>
                </c:pt>
                <c:pt idx="60">
                  <c:v>-8.8321685999999993</c:v>
                </c:pt>
                <c:pt idx="61">
                  <c:v>-8.9437970999999994</c:v>
                </c:pt>
                <c:pt idx="62">
                  <c:v>-9.0355472999999993</c:v>
                </c:pt>
                <c:pt idx="63">
                  <c:v>-9.1129847000000002</c:v>
                </c:pt>
                <c:pt idx="64">
                  <c:v>-9.1854534000000001</c:v>
                </c:pt>
                <c:pt idx="65">
                  <c:v>-9.2524785999999999</c:v>
                </c:pt>
                <c:pt idx="66">
                  <c:v>-9.3274202000000006</c:v>
                </c:pt>
                <c:pt idx="67">
                  <c:v>-9.3949785000000006</c:v>
                </c:pt>
                <c:pt idx="68">
                  <c:v>-9.4518204000000008</c:v>
                </c:pt>
                <c:pt idx="69">
                  <c:v>-9.4827528000000001</c:v>
                </c:pt>
                <c:pt idx="70">
                  <c:v>-9.5114765000000006</c:v>
                </c:pt>
                <c:pt idx="71">
                  <c:v>-9.5166558999999999</c:v>
                </c:pt>
                <c:pt idx="72">
                  <c:v>-9.5094689999999993</c:v>
                </c:pt>
                <c:pt idx="73">
                  <c:v>-9.4988803999999991</c:v>
                </c:pt>
                <c:pt idx="74">
                  <c:v>-9.4959849999999992</c:v>
                </c:pt>
                <c:pt idx="75">
                  <c:v>-9.4650078000000004</c:v>
                </c:pt>
                <c:pt idx="76">
                  <c:v>-9.4323969000000005</c:v>
                </c:pt>
                <c:pt idx="77">
                  <c:v>-9.3927087999999994</c:v>
                </c:pt>
                <c:pt idx="78">
                  <c:v>-9.3477812</c:v>
                </c:pt>
                <c:pt idx="79">
                  <c:v>-9.2989797999999997</c:v>
                </c:pt>
                <c:pt idx="80">
                  <c:v>-9.2663393000000003</c:v>
                </c:pt>
                <c:pt idx="81">
                  <c:v>-9.2230767999999994</c:v>
                </c:pt>
                <c:pt idx="82">
                  <c:v>-9.1845856000000001</c:v>
                </c:pt>
                <c:pt idx="83">
                  <c:v>-9.1539973999999997</c:v>
                </c:pt>
                <c:pt idx="84">
                  <c:v>-9.1177510999999996</c:v>
                </c:pt>
                <c:pt idx="85">
                  <c:v>-9.0865478999999993</c:v>
                </c:pt>
                <c:pt idx="86">
                  <c:v>-9.0720234000000008</c:v>
                </c:pt>
                <c:pt idx="87">
                  <c:v>-9.0492858999999992</c:v>
                </c:pt>
                <c:pt idx="88">
                  <c:v>-9.0249100000000002</c:v>
                </c:pt>
                <c:pt idx="89">
                  <c:v>-9.0033989000000005</c:v>
                </c:pt>
                <c:pt idx="90">
                  <c:v>-8.9656610000000008</c:v>
                </c:pt>
                <c:pt idx="91">
                  <c:v>-8.9223908999999999</c:v>
                </c:pt>
                <c:pt idx="92">
                  <c:v>-8.8855038000000004</c:v>
                </c:pt>
                <c:pt idx="93">
                  <c:v>-8.8278694000000009</c:v>
                </c:pt>
                <c:pt idx="94">
                  <c:v>-8.7692089000000006</c:v>
                </c:pt>
                <c:pt idx="95">
                  <c:v>-8.7217541000000001</c:v>
                </c:pt>
                <c:pt idx="96">
                  <c:v>-8.6516199</c:v>
                </c:pt>
                <c:pt idx="97">
                  <c:v>-8.5767527000000001</c:v>
                </c:pt>
                <c:pt idx="98">
                  <c:v>-8.5266093999999999</c:v>
                </c:pt>
                <c:pt idx="99">
                  <c:v>-8.4835215000000002</c:v>
                </c:pt>
                <c:pt idx="100">
                  <c:v>-8.4456348000000006</c:v>
                </c:pt>
                <c:pt idx="101">
                  <c:v>-8.4252328999999992</c:v>
                </c:pt>
                <c:pt idx="102">
                  <c:v>-8.4313002000000008</c:v>
                </c:pt>
                <c:pt idx="103">
                  <c:v>-8.4256724999999992</c:v>
                </c:pt>
                <c:pt idx="104">
                  <c:v>-8.4013919999999995</c:v>
                </c:pt>
                <c:pt idx="105">
                  <c:v>-8.3887423999999999</c:v>
                </c:pt>
                <c:pt idx="106">
                  <c:v>-8.3877754000000007</c:v>
                </c:pt>
                <c:pt idx="107">
                  <c:v>-8.3736838999999996</c:v>
                </c:pt>
                <c:pt idx="108">
                  <c:v>-8.3597298000000002</c:v>
                </c:pt>
                <c:pt idx="109">
                  <c:v>-8.4006710000000009</c:v>
                </c:pt>
                <c:pt idx="110">
                  <c:v>-8.4637194000000004</c:v>
                </c:pt>
                <c:pt idx="111">
                  <c:v>-8.5472631000000003</c:v>
                </c:pt>
                <c:pt idx="112">
                  <c:v>-8.6496668000000003</c:v>
                </c:pt>
                <c:pt idx="113">
                  <c:v>-8.7880116000000008</c:v>
                </c:pt>
                <c:pt idx="114">
                  <c:v>-8.8934174000000006</c:v>
                </c:pt>
                <c:pt idx="115">
                  <c:v>-8.9638586</c:v>
                </c:pt>
                <c:pt idx="116">
                  <c:v>-9.0243988000000002</c:v>
                </c:pt>
                <c:pt idx="117">
                  <c:v>-9.0526028000000007</c:v>
                </c:pt>
                <c:pt idx="118">
                  <c:v>-9.0462599000000008</c:v>
                </c:pt>
                <c:pt idx="119">
                  <c:v>-9.0215759000000002</c:v>
                </c:pt>
                <c:pt idx="120">
                  <c:v>-8.9926863000000008</c:v>
                </c:pt>
                <c:pt idx="121">
                  <c:v>-8.9371346999999997</c:v>
                </c:pt>
                <c:pt idx="122">
                  <c:v>-8.8776864999999994</c:v>
                </c:pt>
                <c:pt idx="123">
                  <c:v>-8.8134631999999993</c:v>
                </c:pt>
                <c:pt idx="124">
                  <c:v>-8.7598018999999994</c:v>
                </c:pt>
                <c:pt idx="125">
                  <c:v>-8.7043409</c:v>
                </c:pt>
                <c:pt idx="126">
                  <c:v>-8.6657285999999996</c:v>
                </c:pt>
                <c:pt idx="127">
                  <c:v>-8.6458025000000003</c:v>
                </c:pt>
                <c:pt idx="128">
                  <c:v>-8.6411008999999996</c:v>
                </c:pt>
                <c:pt idx="129">
                  <c:v>-8.6457423999999996</c:v>
                </c:pt>
                <c:pt idx="130">
                  <c:v>-8.6665229999999998</c:v>
                </c:pt>
                <c:pt idx="131">
                  <c:v>-8.6886787000000005</c:v>
                </c:pt>
                <c:pt idx="132">
                  <c:v>-8.7150449999999999</c:v>
                </c:pt>
                <c:pt idx="133">
                  <c:v>-8.7560701000000005</c:v>
                </c:pt>
                <c:pt idx="134">
                  <c:v>-8.8097352999999998</c:v>
                </c:pt>
                <c:pt idx="135">
                  <c:v>-8.8555907999999999</c:v>
                </c:pt>
                <c:pt idx="136">
                  <c:v>-8.9200239000000003</c:v>
                </c:pt>
                <c:pt idx="137">
                  <c:v>-8.9807663000000009</c:v>
                </c:pt>
                <c:pt idx="138">
                  <c:v>-9.0261831000000008</c:v>
                </c:pt>
                <c:pt idx="139">
                  <c:v>-9.0619677999999997</c:v>
                </c:pt>
                <c:pt idx="140">
                  <c:v>-9.1080398999999996</c:v>
                </c:pt>
                <c:pt idx="141">
                  <c:v>-9.1257830000000002</c:v>
                </c:pt>
                <c:pt idx="142">
                  <c:v>-9.1430921999999999</c:v>
                </c:pt>
                <c:pt idx="143">
                  <c:v>-9.1519937999999996</c:v>
                </c:pt>
                <c:pt idx="144">
                  <c:v>-9.1605405999999991</c:v>
                </c:pt>
                <c:pt idx="145">
                  <c:v>-9.1549311000000007</c:v>
                </c:pt>
                <c:pt idx="146">
                  <c:v>-9.1490907999999997</c:v>
                </c:pt>
                <c:pt idx="147">
                  <c:v>-9.1362828999999994</c:v>
                </c:pt>
                <c:pt idx="148">
                  <c:v>-9.1393565999999993</c:v>
                </c:pt>
                <c:pt idx="149">
                  <c:v>-9.1270895000000003</c:v>
                </c:pt>
                <c:pt idx="150">
                  <c:v>-9.1172255999999994</c:v>
                </c:pt>
                <c:pt idx="151">
                  <c:v>-9.1017752000000005</c:v>
                </c:pt>
                <c:pt idx="152">
                  <c:v>-9.0863075000000002</c:v>
                </c:pt>
                <c:pt idx="153">
                  <c:v>-9.0624064999999998</c:v>
                </c:pt>
                <c:pt idx="154">
                  <c:v>-9.0462665999999992</c:v>
                </c:pt>
                <c:pt idx="155">
                  <c:v>-9.0231990999999994</c:v>
                </c:pt>
                <c:pt idx="156">
                  <c:v>-9.0080823999999993</c:v>
                </c:pt>
                <c:pt idx="157">
                  <c:v>-8.9979686999999995</c:v>
                </c:pt>
                <c:pt idx="158">
                  <c:v>-8.9869164999999995</c:v>
                </c:pt>
                <c:pt idx="159">
                  <c:v>-8.9794254000000002</c:v>
                </c:pt>
                <c:pt idx="160">
                  <c:v>-8.9819803</c:v>
                </c:pt>
                <c:pt idx="161">
                  <c:v>-8.9881925999999996</c:v>
                </c:pt>
                <c:pt idx="162">
                  <c:v>-8.9902905999999998</c:v>
                </c:pt>
                <c:pt idx="163">
                  <c:v>-8.9857873999999995</c:v>
                </c:pt>
                <c:pt idx="164">
                  <c:v>-8.9799918999999999</c:v>
                </c:pt>
                <c:pt idx="165">
                  <c:v>-8.9806433000000006</c:v>
                </c:pt>
                <c:pt idx="166">
                  <c:v>-8.9829472999999993</c:v>
                </c:pt>
                <c:pt idx="167">
                  <c:v>-9.0001373000000005</c:v>
                </c:pt>
                <c:pt idx="168">
                  <c:v>-9.0301466000000001</c:v>
                </c:pt>
                <c:pt idx="169">
                  <c:v>-9.0658978999999995</c:v>
                </c:pt>
                <c:pt idx="170">
                  <c:v>-9.1013278999999994</c:v>
                </c:pt>
                <c:pt idx="171">
                  <c:v>-9.1363801999999996</c:v>
                </c:pt>
                <c:pt idx="172">
                  <c:v>-9.1759118999999991</c:v>
                </c:pt>
                <c:pt idx="173">
                  <c:v>-9.2201576000000003</c:v>
                </c:pt>
                <c:pt idx="174">
                  <c:v>-9.2606506</c:v>
                </c:pt>
                <c:pt idx="175">
                  <c:v>-9.3003377999999994</c:v>
                </c:pt>
                <c:pt idx="176">
                  <c:v>-9.3421935999999999</c:v>
                </c:pt>
                <c:pt idx="177">
                  <c:v>-9.3754396</c:v>
                </c:pt>
                <c:pt idx="178">
                  <c:v>-9.4063348999999992</c:v>
                </c:pt>
                <c:pt idx="179">
                  <c:v>-9.4319200999999993</c:v>
                </c:pt>
                <c:pt idx="180">
                  <c:v>-9.4582309999999996</c:v>
                </c:pt>
                <c:pt idx="181">
                  <c:v>-9.4849796000000008</c:v>
                </c:pt>
                <c:pt idx="182">
                  <c:v>-9.5052327999999999</c:v>
                </c:pt>
                <c:pt idx="183">
                  <c:v>-9.5273684999999997</c:v>
                </c:pt>
                <c:pt idx="184">
                  <c:v>-9.5538176999999997</c:v>
                </c:pt>
                <c:pt idx="185">
                  <c:v>-9.5905570999999998</c:v>
                </c:pt>
                <c:pt idx="186">
                  <c:v>-9.6354226999999995</c:v>
                </c:pt>
                <c:pt idx="187">
                  <c:v>-9.6916933000000007</c:v>
                </c:pt>
                <c:pt idx="188">
                  <c:v>-9.7499532999999996</c:v>
                </c:pt>
                <c:pt idx="189">
                  <c:v>-9.8395796000000004</c:v>
                </c:pt>
                <c:pt idx="190">
                  <c:v>-9.9361706000000005</c:v>
                </c:pt>
                <c:pt idx="191">
                  <c:v>-10.039598</c:v>
                </c:pt>
                <c:pt idx="192">
                  <c:v>-10.170944</c:v>
                </c:pt>
                <c:pt idx="193">
                  <c:v>-10.32057</c:v>
                </c:pt>
                <c:pt idx="194">
                  <c:v>-10.467504999999999</c:v>
                </c:pt>
                <c:pt idx="195">
                  <c:v>-10.607798000000001</c:v>
                </c:pt>
                <c:pt idx="196">
                  <c:v>-10.74424</c:v>
                </c:pt>
                <c:pt idx="197">
                  <c:v>-10.85768</c:v>
                </c:pt>
                <c:pt idx="198">
                  <c:v>-10.967648000000001</c:v>
                </c:pt>
                <c:pt idx="199">
                  <c:v>-11.046759</c:v>
                </c:pt>
                <c:pt idx="200">
                  <c:v>-11.106347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46-4C0F-B6F4-04DE9F776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5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10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Response'!$E$3:$E$103</c:f>
              <c:numCache>
                <c:formatCode>General</c:formatCode>
                <c:ptCount val="101"/>
                <c:pt idx="0">
                  <c:v>0</c:v>
                </c:pt>
                <c:pt idx="1">
                  <c:v>-2.0645599999999931E-2</c:v>
                </c:pt>
                <c:pt idx="2">
                  <c:v>-4.5760099999999859E-2</c:v>
                </c:pt>
                <c:pt idx="3">
                  <c:v>-0.11583749999999959</c:v>
                </c:pt>
                <c:pt idx="4">
                  <c:v>-0.21341509999999975</c:v>
                </c:pt>
                <c:pt idx="5">
                  <c:v>-0.30676930000000002</c:v>
                </c:pt>
                <c:pt idx="6">
                  <c:v>-0.38231699999999957</c:v>
                </c:pt>
                <c:pt idx="7">
                  <c:v>-0.45345639999999943</c:v>
                </c:pt>
                <c:pt idx="8">
                  <c:v>-0.57394499999999926</c:v>
                </c:pt>
                <c:pt idx="9">
                  <c:v>-0.64450070000000004</c:v>
                </c:pt>
                <c:pt idx="10">
                  <c:v>-0.69814059999999944</c:v>
                </c:pt>
                <c:pt idx="11">
                  <c:v>-0.74067349999999976</c:v>
                </c:pt>
                <c:pt idx="12">
                  <c:v>-0.79495239999999967</c:v>
                </c:pt>
                <c:pt idx="13">
                  <c:v>-0.85534089999999985</c:v>
                </c:pt>
                <c:pt idx="14">
                  <c:v>-0.90648509999999938</c:v>
                </c:pt>
                <c:pt idx="15">
                  <c:v>-0.9637064999999998</c:v>
                </c:pt>
                <c:pt idx="16">
                  <c:v>-0.97620959999999979</c:v>
                </c:pt>
                <c:pt idx="17">
                  <c:v>-0.93375439999999976</c:v>
                </c:pt>
                <c:pt idx="18">
                  <c:v>-0.8981823999999996</c:v>
                </c:pt>
                <c:pt idx="19">
                  <c:v>-0.89730359999999987</c:v>
                </c:pt>
                <c:pt idx="20">
                  <c:v>-0.90562959999999926</c:v>
                </c:pt>
                <c:pt idx="21">
                  <c:v>-0.9113825999999996</c:v>
                </c:pt>
                <c:pt idx="22">
                  <c:v>-0.88380289999999917</c:v>
                </c:pt>
                <c:pt idx="23">
                  <c:v>-0.88990879999999972</c:v>
                </c:pt>
                <c:pt idx="24">
                  <c:v>-0.86179059999999996</c:v>
                </c:pt>
                <c:pt idx="25">
                  <c:v>-0.85570809999999931</c:v>
                </c:pt>
                <c:pt idx="26">
                  <c:v>-0.85344119999999979</c:v>
                </c:pt>
                <c:pt idx="27">
                  <c:v>-0.88862749999999924</c:v>
                </c:pt>
                <c:pt idx="28">
                  <c:v>-0.87455889999999936</c:v>
                </c:pt>
                <c:pt idx="29">
                  <c:v>-0.80801529999999921</c:v>
                </c:pt>
                <c:pt idx="30">
                  <c:v>-0.70069409999999976</c:v>
                </c:pt>
                <c:pt idx="31">
                  <c:v>-0.60282369999999919</c:v>
                </c:pt>
                <c:pt idx="32">
                  <c:v>-0.52423899999999968</c:v>
                </c:pt>
                <c:pt idx="33">
                  <c:v>-0.46666099999999933</c:v>
                </c:pt>
                <c:pt idx="34">
                  <c:v>-0.46591899999999953</c:v>
                </c:pt>
                <c:pt idx="35">
                  <c:v>-0.51082419999999917</c:v>
                </c:pt>
                <c:pt idx="36">
                  <c:v>-0.59389829999999932</c:v>
                </c:pt>
                <c:pt idx="37">
                  <c:v>-0.69979239999999976</c:v>
                </c:pt>
                <c:pt idx="38">
                  <c:v>-0.8040913999999999</c:v>
                </c:pt>
                <c:pt idx="39">
                  <c:v>-0.89197729999999975</c:v>
                </c:pt>
                <c:pt idx="40">
                  <c:v>-0.96201749999999997</c:v>
                </c:pt>
                <c:pt idx="41">
                  <c:v>-1.0394554000000005</c:v>
                </c:pt>
                <c:pt idx="42">
                  <c:v>-1.1178941</c:v>
                </c:pt>
                <c:pt idx="43">
                  <c:v>-1.1594743000000003</c:v>
                </c:pt>
                <c:pt idx="44">
                  <c:v>-1.1610202999999997</c:v>
                </c:pt>
                <c:pt idx="45">
                  <c:v>-1.1637858999999997</c:v>
                </c:pt>
                <c:pt idx="46">
                  <c:v>-1.1890753999999992</c:v>
                </c:pt>
                <c:pt idx="47">
                  <c:v>-1.2135390999999993</c:v>
                </c:pt>
                <c:pt idx="48">
                  <c:v>-1.2046632999999991</c:v>
                </c:pt>
                <c:pt idx="49">
                  <c:v>-1.1966046999999991</c:v>
                </c:pt>
                <c:pt idx="50">
                  <c:v>-1.1909856999999997</c:v>
                </c:pt>
                <c:pt idx="51">
                  <c:v>-1.210942199999999</c:v>
                </c:pt>
                <c:pt idx="52">
                  <c:v>-1.2204389000000004</c:v>
                </c:pt>
                <c:pt idx="53">
                  <c:v>-1.2173012999999999</c:v>
                </c:pt>
                <c:pt idx="54">
                  <c:v>-1.2174615999999991</c:v>
                </c:pt>
                <c:pt idx="55">
                  <c:v>-1.2173843</c:v>
                </c:pt>
                <c:pt idx="56">
                  <c:v>-1.229484499999999</c:v>
                </c:pt>
                <c:pt idx="57">
                  <c:v>-1.2447957999999995</c:v>
                </c:pt>
                <c:pt idx="58">
                  <c:v>-1.2783927999999998</c:v>
                </c:pt>
                <c:pt idx="59">
                  <c:v>-1.3502368999999996</c:v>
                </c:pt>
                <c:pt idx="60">
                  <c:v>-1.4401377999999996</c:v>
                </c:pt>
                <c:pt idx="61">
                  <c:v>-1.5494890000000003</c:v>
                </c:pt>
                <c:pt idx="62">
                  <c:v>-1.6526489</c:v>
                </c:pt>
                <c:pt idx="63">
                  <c:v>-1.7632884999999989</c:v>
                </c:pt>
                <c:pt idx="64">
                  <c:v>-1.878457</c:v>
                </c:pt>
                <c:pt idx="65">
                  <c:v>-2.0092896999999992</c:v>
                </c:pt>
                <c:pt idx="66">
                  <c:v>-2.1669922000000001</c:v>
                </c:pt>
                <c:pt idx="67">
                  <c:v>-2.3987217000000003</c:v>
                </c:pt>
                <c:pt idx="68">
                  <c:v>-2.7602004999999989</c:v>
                </c:pt>
                <c:pt idx="69">
                  <c:v>-3.2203128999999988</c:v>
                </c:pt>
                <c:pt idx="70">
                  <c:v>-3.7596739000000001</c:v>
                </c:pt>
                <c:pt idx="71">
                  <c:v>-4.3573338999999995</c:v>
                </c:pt>
                <c:pt idx="72">
                  <c:v>-5.0472039000000004</c:v>
                </c:pt>
                <c:pt idx="73">
                  <c:v>-5.8180699000000002</c:v>
                </c:pt>
                <c:pt idx="74">
                  <c:v>-6.6759318999999993</c:v>
                </c:pt>
                <c:pt idx="75">
                  <c:v>-7.6134838999999994</c:v>
                </c:pt>
                <c:pt idx="76">
                  <c:v>-8.6227349000000011</c:v>
                </c:pt>
                <c:pt idx="77">
                  <c:v>-9.6858299000000017</c:v>
                </c:pt>
                <c:pt idx="78">
                  <c:v>-10.7731219</c:v>
                </c:pt>
                <c:pt idx="79">
                  <c:v>-11.867531899999999</c:v>
                </c:pt>
                <c:pt idx="80">
                  <c:v>-12.985756900000002</c:v>
                </c:pt>
                <c:pt idx="81">
                  <c:v>-14.159225899999999</c:v>
                </c:pt>
                <c:pt idx="82">
                  <c:v>-15.394089900000001</c:v>
                </c:pt>
                <c:pt idx="83">
                  <c:v>-16.672537900000002</c:v>
                </c:pt>
                <c:pt idx="84">
                  <c:v>-17.9825889</c:v>
                </c:pt>
                <c:pt idx="85">
                  <c:v>-19.342545900000001</c:v>
                </c:pt>
                <c:pt idx="86">
                  <c:v>-20.7423009</c:v>
                </c:pt>
                <c:pt idx="87">
                  <c:v>-22.194099900000001</c:v>
                </c:pt>
                <c:pt idx="88">
                  <c:v>-23.721262899999999</c:v>
                </c:pt>
                <c:pt idx="89">
                  <c:v>-25.305038900000003</c:v>
                </c:pt>
                <c:pt idx="90">
                  <c:v>-27.0173849</c:v>
                </c:pt>
                <c:pt idx="91">
                  <c:v>-28.885784900000001</c:v>
                </c:pt>
                <c:pt idx="92">
                  <c:v>-30.964016900000001</c:v>
                </c:pt>
                <c:pt idx="93">
                  <c:v>-33.280018899999995</c:v>
                </c:pt>
                <c:pt idx="94">
                  <c:v>-35.612335899999998</c:v>
                </c:pt>
                <c:pt idx="95">
                  <c:v>-37.491779899999997</c:v>
                </c:pt>
                <c:pt idx="96">
                  <c:v>-38.410362899999996</c:v>
                </c:pt>
                <c:pt idx="97">
                  <c:v>-38.137878899999997</c:v>
                </c:pt>
                <c:pt idx="98">
                  <c:v>-37.047009899999999</c:v>
                </c:pt>
                <c:pt idx="99">
                  <c:v>-35.660137899999995</c:v>
                </c:pt>
                <c:pt idx="100">
                  <c:v>-34.749031899999999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08-4173-93F1-A72A21A9D472}"/>
            </c:ext>
          </c:extLst>
        </c:ser>
        <c:ser>
          <c:idx val="0"/>
          <c:order val="1"/>
          <c:tx>
            <c:v>10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Response'!$O$3:$O$103</c:f>
              <c:numCache>
                <c:formatCode>General</c:formatCode>
                <c:ptCount val="101"/>
                <c:pt idx="0">
                  <c:v>-2.1996500000000196E-2</c:v>
                </c:pt>
                <c:pt idx="1">
                  <c:v>-9.7025999999988954E-3</c:v>
                </c:pt>
                <c:pt idx="2">
                  <c:v>0</c:v>
                </c:pt>
                <c:pt idx="3">
                  <c:v>-7.9174000000001854E-3</c:v>
                </c:pt>
                <c:pt idx="4">
                  <c:v>-4.0666499999998607E-2</c:v>
                </c:pt>
                <c:pt idx="5">
                  <c:v>-9.2270799999999653E-2</c:v>
                </c:pt>
                <c:pt idx="6">
                  <c:v>-0.15777679999999883</c:v>
                </c:pt>
                <c:pt idx="7">
                  <c:v>-0.20326039999999956</c:v>
                </c:pt>
                <c:pt idx="8">
                  <c:v>-0.25013349999999868</c:v>
                </c:pt>
                <c:pt idx="9">
                  <c:v>-0.30722609999999939</c:v>
                </c:pt>
                <c:pt idx="10">
                  <c:v>-0.37506099999999876</c:v>
                </c:pt>
                <c:pt idx="11">
                  <c:v>-0.43751810000000013</c:v>
                </c:pt>
                <c:pt idx="12">
                  <c:v>-0.48608779999999996</c:v>
                </c:pt>
                <c:pt idx="13">
                  <c:v>-0.52161399999999958</c:v>
                </c:pt>
                <c:pt idx="14">
                  <c:v>-0.5452546999999992</c:v>
                </c:pt>
                <c:pt idx="15">
                  <c:v>-0.55482189999999854</c:v>
                </c:pt>
                <c:pt idx="16">
                  <c:v>-0.5835714000000003</c:v>
                </c:pt>
                <c:pt idx="17">
                  <c:v>-0.60614299999999943</c:v>
                </c:pt>
                <c:pt idx="18">
                  <c:v>-0.64407059999999916</c:v>
                </c:pt>
                <c:pt idx="19">
                  <c:v>-0.66221519999999856</c:v>
                </c:pt>
                <c:pt idx="20">
                  <c:v>-0.67423239999999929</c:v>
                </c:pt>
                <c:pt idx="21">
                  <c:v>-0.70155709999999871</c:v>
                </c:pt>
                <c:pt idx="22">
                  <c:v>-0.74781789999999937</c:v>
                </c:pt>
                <c:pt idx="23">
                  <c:v>-0.83816999999999986</c:v>
                </c:pt>
                <c:pt idx="24">
                  <c:v>-0.91677659999999861</c:v>
                </c:pt>
                <c:pt idx="25">
                  <c:v>-0.97481339999999861</c:v>
                </c:pt>
                <c:pt idx="26">
                  <c:v>-1.0150527</c:v>
                </c:pt>
                <c:pt idx="27">
                  <c:v>-1.0226353999999986</c:v>
                </c:pt>
                <c:pt idx="28">
                  <c:v>-1.0050429999999988</c:v>
                </c:pt>
                <c:pt idx="29">
                  <c:v>-0.98023699999999891</c:v>
                </c:pt>
                <c:pt idx="30">
                  <c:v>-0.97961709999999869</c:v>
                </c:pt>
                <c:pt idx="31">
                  <c:v>-0.9805306999999992</c:v>
                </c:pt>
                <c:pt idx="32">
                  <c:v>-0.98196499999999887</c:v>
                </c:pt>
                <c:pt idx="33">
                  <c:v>-1.0038403999999996</c:v>
                </c:pt>
                <c:pt idx="34">
                  <c:v>-1.0742529999999988</c:v>
                </c:pt>
                <c:pt idx="35">
                  <c:v>-1.1697587999999985</c:v>
                </c:pt>
                <c:pt idx="36">
                  <c:v>-1.2886246999999997</c:v>
                </c:pt>
                <c:pt idx="37">
                  <c:v>-1.4180907999999999</c:v>
                </c:pt>
                <c:pt idx="38">
                  <c:v>-1.5476321999999989</c:v>
                </c:pt>
                <c:pt idx="39">
                  <c:v>-1.6653603999999991</c:v>
                </c:pt>
                <c:pt idx="40">
                  <c:v>-1.7644671999999986</c:v>
                </c:pt>
                <c:pt idx="41">
                  <c:v>-1.8415774999999996</c:v>
                </c:pt>
                <c:pt idx="42">
                  <c:v>-1.9000748999999999</c:v>
                </c:pt>
                <c:pt idx="43">
                  <c:v>-1.9402148999999991</c:v>
                </c:pt>
                <c:pt idx="44">
                  <c:v>-1.9760938999999986</c:v>
                </c:pt>
                <c:pt idx="45">
                  <c:v>-1.9968088999999996</c:v>
                </c:pt>
                <c:pt idx="46">
                  <c:v>-2.0177588999999987</c:v>
                </c:pt>
                <c:pt idx="47">
                  <c:v>-2.0215328999999986</c:v>
                </c:pt>
                <c:pt idx="48">
                  <c:v>-1.990507899999999</c:v>
                </c:pt>
                <c:pt idx="49">
                  <c:v>-1.953691899999999</c:v>
                </c:pt>
                <c:pt idx="50">
                  <c:v>-1.9026984999999996</c:v>
                </c:pt>
                <c:pt idx="51">
                  <c:v>-1.8663597000000003</c:v>
                </c:pt>
                <c:pt idx="52">
                  <c:v>-1.7978629999999995</c:v>
                </c:pt>
                <c:pt idx="53">
                  <c:v>-1.7146624999999993</c:v>
                </c:pt>
                <c:pt idx="54">
                  <c:v>-1.6391390999999995</c:v>
                </c:pt>
                <c:pt idx="55">
                  <c:v>-1.5783022999999989</c:v>
                </c:pt>
                <c:pt idx="56">
                  <c:v>-1.5373810999999993</c:v>
                </c:pt>
                <c:pt idx="57">
                  <c:v>-1.528752299999999</c:v>
                </c:pt>
                <c:pt idx="58">
                  <c:v>-1.5720986999999997</c:v>
                </c:pt>
                <c:pt idx="59">
                  <c:v>-1.6763361999999997</c:v>
                </c:pt>
                <c:pt idx="60">
                  <c:v>-1.808721499999999</c:v>
                </c:pt>
                <c:pt idx="61">
                  <c:v>-1.9802848999999991</c:v>
                </c:pt>
                <c:pt idx="62">
                  <c:v>-2.1720808999999992</c:v>
                </c:pt>
                <c:pt idx="63">
                  <c:v>-2.3697258999999988</c:v>
                </c:pt>
                <c:pt idx="64">
                  <c:v>-2.5883868999999997</c:v>
                </c:pt>
                <c:pt idx="65">
                  <c:v>-2.8210949000000003</c:v>
                </c:pt>
                <c:pt idx="66">
                  <c:v>-3.0908658999999989</c:v>
                </c:pt>
                <c:pt idx="67">
                  <c:v>-3.3890408999999995</c:v>
                </c:pt>
                <c:pt idx="68">
                  <c:v>-3.6993159000000002</c:v>
                </c:pt>
                <c:pt idx="69">
                  <c:v>-4.0205058999999999</c:v>
                </c:pt>
                <c:pt idx="70">
                  <c:v>-4.3765348999999993</c:v>
                </c:pt>
                <c:pt idx="71">
                  <c:v>-4.8027028999999999</c:v>
                </c:pt>
                <c:pt idx="72">
                  <c:v>-5.3282758999999995</c:v>
                </c:pt>
                <c:pt idx="73">
                  <c:v>-5.9347578999999993</c:v>
                </c:pt>
                <c:pt idx="74">
                  <c:v>-6.6598648999999988</c:v>
                </c:pt>
                <c:pt idx="75">
                  <c:v>-7.4898168999999992</c:v>
                </c:pt>
                <c:pt idx="76">
                  <c:v>-8.4368778999999989</c:v>
                </c:pt>
                <c:pt idx="77">
                  <c:v>-9.4823738999999989</c:v>
                </c:pt>
                <c:pt idx="78">
                  <c:v>-10.6017689</c:v>
                </c:pt>
                <c:pt idx="79">
                  <c:v>-11.763335899999998</c:v>
                </c:pt>
                <c:pt idx="80">
                  <c:v>-12.9599929</c:v>
                </c:pt>
                <c:pt idx="81">
                  <c:v>-14.1684129</c:v>
                </c:pt>
                <c:pt idx="82">
                  <c:v>-15.415130900000001</c:v>
                </c:pt>
                <c:pt idx="83">
                  <c:v>-16.697173899999999</c:v>
                </c:pt>
                <c:pt idx="84">
                  <c:v>-18.018641899999999</c:v>
                </c:pt>
                <c:pt idx="85">
                  <c:v>-19.377557899999999</c:v>
                </c:pt>
                <c:pt idx="86">
                  <c:v>-20.762948899999998</c:v>
                </c:pt>
                <c:pt idx="87">
                  <c:v>-22.263844899999999</c:v>
                </c:pt>
                <c:pt idx="88">
                  <c:v>-23.8220429</c:v>
                </c:pt>
                <c:pt idx="89">
                  <c:v>-25.539695899999998</c:v>
                </c:pt>
                <c:pt idx="90">
                  <c:v>-27.341220899999996</c:v>
                </c:pt>
                <c:pt idx="91">
                  <c:v>-29.353812900000001</c:v>
                </c:pt>
                <c:pt idx="92">
                  <c:v>-31.488566900000002</c:v>
                </c:pt>
                <c:pt idx="93">
                  <c:v>-33.830768900000002</c:v>
                </c:pt>
                <c:pt idx="94">
                  <c:v>-36.055324900000002</c:v>
                </c:pt>
                <c:pt idx="95">
                  <c:v>-37.828883900000001</c:v>
                </c:pt>
                <c:pt idx="96">
                  <c:v>-38.309848899999999</c:v>
                </c:pt>
                <c:pt idx="97">
                  <c:v>-37.883845899999997</c:v>
                </c:pt>
                <c:pt idx="98">
                  <c:v>-36.720428900000002</c:v>
                </c:pt>
                <c:pt idx="99">
                  <c:v>-35.611388900000001</c:v>
                </c:pt>
                <c:pt idx="100">
                  <c:v>-34.788096899999999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08-4173-93F1-A72A21A9D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14656"/>
        <c:axId val="111429120"/>
      </c:scatterChart>
      <c:valAx>
        <c:axId val="11141465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429120"/>
        <c:crosses val="autoZero"/>
        <c:crossBetween val="midCat"/>
        <c:majorUnit val="2"/>
      </c:valAx>
      <c:valAx>
        <c:axId val="111429120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41465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138049451601515"/>
          <c:y val="0.68226778944298638"/>
          <c:w val="0.41874990836501075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</a:t>
            </a:r>
          </a:p>
        </c:rich>
      </c:tx>
      <c:layout>
        <c:manualLayout>
          <c:xMode val="edge"/>
          <c:yMode val="edge"/>
          <c:x val="0.41459703935735731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-1.4934965</c:v>
                </c:pt>
                <c:pt idx="1">
                  <c:v>1.1064058999999999</c:v>
                </c:pt>
                <c:pt idx="2">
                  <c:v>4.5911759999999999</c:v>
                </c:pt>
                <c:pt idx="3">
                  <c:v>7.7485318000000003</c:v>
                </c:pt>
                <c:pt idx="4">
                  <c:v>10.067572</c:v>
                </c:pt>
                <c:pt idx="5">
                  <c:v>11.019536</c:v>
                </c:pt>
                <c:pt idx="6">
                  <c:v>11.116776</c:v>
                </c:pt>
                <c:pt idx="7">
                  <c:v>11.050164000000001</c:v>
                </c:pt>
                <c:pt idx="8">
                  <c:v>12.205474000000001</c:v>
                </c:pt>
                <c:pt idx="9">
                  <c:v>13.891671000000001</c:v>
                </c:pt>
                <c:pt idx="10">
                  <c:v>15.852982000000001</c:v>
                </c:pt>
                <c:pt idx="11">
                  <c:v>17.191061000000001</c:v>
                </c:pt>
                <c:pt idx="12">
                  <c:v>18.460251</c:v>
                </c:pt>
                <c:pt idx="13">
                  <c:v>19.625263</c:v>
                </c:pt>
                <c:pt idx="14">
                  <c:v>21.013748</c:v>
                </c:pt>
                <c:pt idx="15">
                  <c:v>21.455500000000001</c:v>
                </c:pt>
                <c:pt idx="16">
                  <c:v>20.804808000000001</c:v>
                </c:pt>
                <c:pt idx="17">
                  <c:v>19.504282</c:v>
                </c:pt>
                <c:pt idx="18">
                  <c:v>18.582127</c:v>
                </c:pt>
                <c:pt idx="19">
                  <c:v>18.773976999999999</c:v>
                </c:pt>
                <c:pt idx="20">
                  <c:v>19.413719</c:v>
                </c:pt>
                <c:pt idx="21">
                  <c:v>19.963875000000002</c:v>
                </c:pt>
                <c:pt idx="22">
                  <c:v>20.230021000000001</c:v>
                </c:pt>
                <c:pt idx="23">
                  <c:v>21.500817999999999</c:v>
                </c:pt>
                <c:pt idx="24">
                  <c:v>22.453609</c:v>
                </c:pt>
                <c:pt idx="25">
                  <c:v>23.173103000000001</c:v>
                </c:pt>
                <c:pt idx="26">
                  <c:v>23.499838</c:v>
                </c:pt>
                <c:pt idx="27">
                  <c:v>24.215267000000001</c:v>
                </c:pt>
                <c:pt idx="28">
                  <c:v>24.058921999999999</c:v>
                </c:pt>
                <c:pt idx="29">
                  <c:v>22.943854999999999</c:v>
                </c:pt>
                <c:pt idx="30">
                  <c:v>21.284206000000001</c:v>
                </c:pt>
                <c:pt idx="31">
                  <c:v>20.373096</c:v>
                </c:pt>
                <c:pt idx="32">
                  <c:v>19.684801</c:v>
                </c:pt>
                <c:pt idx="33">
                  <c:v>19.294609000000001</c:v>
                </c:pt>
                <c:pt idx="34">
                  <c:v>18.780390000000001</c:v>
                </c:pt>
                <c:pt idx="35">
                  <c:v>18.136717000000001</c:v>
                </c:pt>
                <c:pt idx="36">
                  <c:v>17.682642000000001</c:v>
                </c:pt>
                <c:pt idx="37">
                  <c:v>17.437121999999999</c:v>
                </c:pt>
                <c:pt idx="38">
                  <c:v>17.620021999999999</c:v>
                </c:pt>
                <c:pt idx="39">
                  <c:v>18.192017</c:v>
                </c:pt>
                <c:pt idx="40">
                  <c:v>19.064146000000001</c:v>
                </c:pt>
                <c:pt idx="41">
                  <c:v>19.583881000000002</c:v>
                </c:pt>
                <c:pt idx="42">
                  <c:v>19.278103000000002</c:v>
                </c:pt>
                <c:pt idx="43">
                  <c:v>18.618549000000002</c:v>
                </c:pt>
                <c:pt idx="44">
                  <c:v>17.881595999999998</c:v>
                </c:pt>
                <c:pt idx="45">
                  <c:v>17.889875</c:v>
                </c:pt>
                <c:pt idx="46">
                  <c:v>18.213197999999998</c:v>
                </c:pt>
                <c:pt idx="47">
                  <c:v>19.819721000000001</c:v>
                </c:pt>
                <c:pt idx="48">
                  <c:v>21.759644000000002</c:v>
                </c:pt>
                <c:pt idx="49">
                  <c:v>23.063704000000001</c:v>
                </c:pt>
                <c:pt idx="50">
                  <c:v>23.049088000000001</c:v>
                </c:pt>
                <c:pt idx="51">
                  <c:v>22.22728</c:v>
                </c:pt>
                <c:pt idx="52">
                  <c:v>22.114887</c:v>
                </c:pt>
                <c:pt idx="53">
                  <c:v>22.803194000000001</c:v>
                </c:pt>
                <c:pt idx="54">
                  <c:v>24.283604</c:v>
                </c:pt>
                <c:pt idx="55">
                  <c:v>25.720406000000001</c:v>
                </c:pt>
                <c:pt idx="56">
                  <c:v>25.850117000000001</c:v>
                </c:pt>
                <c:pt idx="57">
                  <c:v>24.973074</c:v>
                </c:pt>
                <c:pt idx="58">
                  <c:v>23.553464999999999</c:v>
                </c:pt>
                <c:pt idx="59">
                  <c:v>22.601257</c:v>
                </c:pt>
                <c:pt idx="60">
                  <c:v>21.841443999999999</c:v>
                </c:pt>
                <c:pt idx="61">
                  <c:v>21.786335000000001</c:v>
                </c:pt>
                <c:pt idx="62">
                  <c:v>23.442084999999999</c:v>
                </c:pt>
                <c:pt idx="63">
                  <c:v>25.160187000000001</c:v>
                </c:pt>
                <c:pt idx="64">
                  <c:v>25.341097000000001</c:v>
                </c:pt>
                <c:pt idx="65">
                  <c:v>23.827297000000002</c:v>
                </c:pt>
                <c:pt idx="66">
                  <c:v>22.539121999999999</c:v>
                </c:pt>
                <c:pt idx="67">
                  <c:v>23.602575000000002</c:v>
                </c:pt>
                <c:pt idx="68">
                  <c:v>25.910720999999999</c:v>
                </c:pt>
                <c:pt idx="69">
                  <c:v>27.775980000000001</c:v>
                </c:pt>
                <c:pt idx="70">
                  <c:v>27.904371000000001</c:v>
                </c:pt>
                <c:pt idx="71">
                  <c:v>26.657872999999999</c:v>
                </c:pt>
                <c:pt idx="72">
                  <c:v>25.904229999999998</c:v>
                </c:pt>
                <c:pt idx="73">
                  <c:v>25.161366000000001</c:v>
                </c:pt>
                <c:pt idx="74">
                  <c:v>23.792280000000002</c:v>
                </c:pt>
                <c:pt idx="75">
                  <c:v>22.340800999999999</c:v>
                </c:pt>
                <c:pt idx="76">
                  <c:v>20.926310000000001</c:v>
                </c:pt>
                <c:pt idx="77">
                  <c:v>20.513590000000001</c:v>
                </c:pt>
                <c:pt idx="78">
                  <c:v>21.116602</c:v>
                </c:pt>
                <c:pt idx="79">
                  <c:v>22.381155</c:v>
                </c:pt>
                <c:pt idx="80">
                  <c:v>23.57687</c:v>
                </c:pt>
                <c:pt idx="81">
                  <c:v>23.714195</c:v>
                </c:pt>
                <c:pt idx="82">
                  <c:v>23.64817</c:v>
                </c:pt>
                <c:pt idx="83">
                  <c:v>23.852041</c:v>
                </c:pt>
                <c:pt idx="84">
                  <c:v>24.706880999999999</c:v>
                </c:pt>
                <c:pt idx="85">
                  <c:v>25.004048999999998</c:v>
                </c:pt>
                <c:pt idx="86">
                  <c:v>24.888178</c:v>
                </c:pt>
                <c:pt idx="87">
                  <c:v>24.403738000000001</c:v>
                </c:pt>
                <c:pt idx="88">
                  <c:v>24.410112000000002</c:v>
                </c:pt>
                <c:pt idx="89">
                  <c:v>24.610696999999998</c:v>
                </c:pt>
                <c:pt idx="90">
                  <c:v>24.647974000000001</c:v>
                </c:pt>
                <c:pt idx="91">
                  <c:v>24.778825999999999</c:v>
                </c:pt>
                <c:pt idx="92">
                  <c:v>24.932891999999999</c:v>
                </c:pt>
                <c:pt idx="93">
                  <c:v>25.374565</c:v>
                </c:pt>
                <c:pt idx="94">
                  <c:v>25.358307</c:v>
                </c:pt>
                <c:pt idx="95">
                  <c:v>24.626754999999999</c:v>
                </c:pt>
                <c:pt idx="96">
                  <c:v>23.588991</c:v>
                </c:pt>
                <c:pt idx="97">
                  <c:v>22.692062</c:v>
                </c:pt>
                <c:pt idx="98">
                  <c:v>22.434788000000001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D3-4A95-BD2A-148DDE6E0B64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27.921129000000001</c:v>
                </c:pt>
                <c:pt idx="1">
                  <c:v>25.992619999999999</c:v>
                </c:pt>
                <c:pt idx="2">
                  <c:v>25.241116999999999</c:v>
                </c:pt>
                <c:pt idx="3">
                  <c:v>23.929527</c:v>
                </c:pt>
                <c:pt idx="4">
                  <c:v>23.319890999999998</c:v>
                </c:pt>
                <c:pt idx="5">
                  <c:v>20.126315999999999</c:v>
                </c:pt>
                <c:pt idx="6">
                  <c:v>17.287524999999999</c:v>
                </c:pt>
                <c:pt idx="7">
                  <c:v>14.868095</c:v>
                </c:pt>
                <c:pt idx="8">
                  <c:v>13.830819</c:v>
                </c:pt>
                <c:pt idx="9">
                  <c:v>13.900022999999999</c:v>
                </c:pt>
                <c:pt idx="10">
                  <c:v>14.533523000000001</c:v>
                </c:pt>
                <c:pt idx="11">
                  <c:v>15.664426000000001</c:v>
                </c:pt>
                <c:pt idx="12">
                  <c:v>17.316326</c:v>
                </c:pt>
                <c:pt idx="13">
                  <c:v>19.451591000000001</c:v>
                </c:pt>
                <c:pt idx="14">
                  <c:v>21.910578000000001</c:v>
                </c:pt>
                <c:pt idx="15">
                  <c:v>22.895966000000001</c:v>
                </c:pt>
                <c:pt idx="16">
                  <c:v>22.798003999999999</c:v>
                </c:pt>
                <c:pt idx="17">
                  <c:v>21.556889000000002</c:v>
                </c:pt>
                <c:pt idx="18">
                  <c:v>21.112606</c:v>
                </c:pt>
                <c:pt idx="19">
                  <c:v>21.459537999999998</c:v>
                </c:pt>
                <c:pt idx="20">
                  <c:v>22.195913000000001</c:v>
                </c:pt>
                <c:pt idx="21">
                  <c:v>22.306104999999999</c:v>
                </c:pt>
                <c:pt idx="22">
                  <c:v>21.710712000000001</c:v>
                </c:pt>
                <c:pt idx="23">
                  <c:v>20.744143000000001</c:v>
                </c:pt>
                <c:pt idx="24">
                  <c:v>20.060732000000002</c:v>
                </c:pt>
                <c:pt idx="25">
                  <c:v>20.334980000000002</c:v>
                </c:pt>
                <c:pt idx="26">
                  <c:v>22.044205000000002</c:v>
                </c:pt>
                <c:pt idx="27">
                  <c:v>24.422974</c:v>
                </c:pt>
                <c:pt idx="28">
                  <c:v>27.447541999999999</c:v>
                </c:pt>
                <c:pt idx="29">
                  <c:v>29.655360999999999</c:v>
                </c:pt>
                <c:pt idx="30">
                  <c:v>30.638493</c:v>
                </c:pt>
                <c:pt idx="31">
                  <c:v>29.175550000000001</c:v>
                </c:pt>
                <c:pt idx="32">
                  <c:v>26.924669000000002</c:v>
                </c:pt>
                <c:pt idx="33">
                  <c:v>25.593088000000002</c:v>
                </c:pt>
                <c:pt idx="34">
                  <c:v>25.339893</c:v>
                </c:pt>
                <c:pt idx="35">
                  <c:v>26.853559000000001</c:v>
                </c:pt>
                <c:pt idx="36">
                  <c:v>27.498792999999999</c:v>
                </c:pt>
                <c:pt idx="37">
                  <c:v>28.010722999999999</c:v>
                </c:pt>
                <c:pt idx="38">
                  <c:v>27.656445000000001</c:v>
                </c:pt>
                <c:pt idx="39">
                  <c:v>27.229769000000001</c:v>
                </c:pt>
                <c:pt idx="40">
                  <c:v>26.049007</c:v>
                </c:pt>
                <c:pt idx="41">
                  <c:v>24.362031999999999</c:v>
                </c:pt>
                <c:pt idx="42">
                  <c:v>23.382324000000001</c:v>
                </c:pt>
                <c:pt idx="43">
                  <c:v>23.806609999999999</c:v>
                </c:pt>
                <c:pt idx="44">
                  <c:v>24.525787000000001</c:v>
                </c:pt>
                <c:pt idx="45">
                  <c:v>25.328870999999999</c:v>
                </c:pt>
                <c:pt idx="46">
                  <c:v>25.498187999999999</c:v>
                </c:pt>
                <c:pt idx="47">
                  <c:v>25.408263999999999</c:v>
                </c:pt>
                <c:pt idx="48">
                  <c:v>25.239167999999999</c:v>
                </c:pt>
                <c:pt idx="49">
                  <c:v>25.340727000000001</c:v>
                </c:pt>
                <c:pt idx="50">
                  <c:v>25.619872999999998</c:v>
                </c:pt>
                <c:pt idx="51">
                  <c:v>26.312913999999999</c:v>
                </c:pt>
                <c:pt idx="52">
                  <c:v>26.173584000000002</c:v>
                </c:pt>
                <c:pt idx="53">
                  <c:v>26.190228999999999</c:v>
                </c:pt>
                <c:pt idx="54">
                  <c:v>26.480723999999999</c:v>
                </c:pt>
                <c:pt idx="55">
                  <c:v>27.165217999999999</c:v>
                </c:pt>
                <c:pt idx="56">
                  <c:v>26.753868000000001</c:v>
                </c:pt>
                <c:pt idx="57">
                  <c:v>25.564972000000001</c:v>
                </c:pt>
                <c:pt idx="58">
                  <c:v>24.277349000000001</c:v>
                </c:pt>
                <c:pt idx="59">
                  <c:v>24.065147</c:v>
                </c:pt>
                <c:pt idx="60">
                  <c:v>23.945087000000001</c:v>
                </c:pt>
                <c:pt idx="61">
                  <c:v>24.248255</c:v>
                </c:pt>
                <c:pt idx="62">
                  <c:v>24.654392000000001</c:v>
                </c:pt>
                <c:pt idx="63">
                  <c:v>25.176010000000002</c:v>
                </c:pt>
                <c:pt idx="64">
                  <c:v>26.303526000000002</c:v>
                </c:pt>
                <c:pt idx="65">
                  <c:v>26.341229999999999</c:v>
                </c:pt>
                <c:pt idx="66">
                  <c:v>26.554573000000001</c:v>
                </c:pt>
                <c:pt idx="67">
                  <c:v>25.470175000000001</c:v>
                </c:pt>
                <c:pt idx="68">
                  <c:v>24.673622000000002</c:v>
                </c:pt>
                <c:pt idx="69">
                  <c:v>23.713553999999998</c:v>
                </c:pt>
                <c:pt idx="70">
                  <c:v>23.080942</c:v>
                </c:pt>
                <c:pt idx="71">
                  <c:v>22.825140000000001</c:v>
                </c:pt>
                <c:pt idx="72">
                  <c:v>23.260607</c:v>
                </c:pt>
                <c:pt idx="73">
                  <c:v>23.905639999999998</c:v>
                </c:pt>
                <c:pt idx="74">
                  <c:v>23.673991999999998</c:v>
                </c:pt>
                <c:pt idx="75">
                  <c:v>23.161196</c:v>
                </c:pt>
                <c:pt idx="76">
                  <c:v>22.131588000000001</c:v>
                </c:pt>
                <c:pt idx="77">
                  <c:v>21.990646000000002</c:v>
                </c:pt>
                <c:pt idx="78">
                  <c:v>22.218914000000002</c:v>
                </c:pt>
                <c:pt idx="79">
                  <c:v>23.095154000000001</c:v>
                </c:pt>
                <c:pt idx="80">
                  <c:v>23.760031000000001</c:v>
                </c:pt>
                <c:pt idx="81">
                  <c:v>24.032923</c:v>
                </c:pt>
                <c:pt idx="82">
                  <c:v>24.273647</c:v>
                </c:pt>
                <c:pt idx="83">
                  <c:v>24.194154999999999</c:v>
                </c:pt>
                <c:pt idx="84">
                  <c:v>24.090076</c:v>
                </c:pt>
                <c:pt idx="85">
                  <c:v>23.868168000000001</c:v>
                </c:pt>
                <c:pt idx="86">
                  <c:v>24.160872999999999</c:v>
                </c:pt>
                <c:pt idx="87">
                  <c:v>24.000734000000001</c:v>
                </c:pt>
                <c:pt idx="88">
                  <c:v>23.620932</c:v>
                </c:pt>
                <c:pt idx="89">
                  <c:v>23.749475</c:v>
                </c:pt>
                <c:pt idx="90">
                  <c:v>23.875992</c:v>
                </c:pt>
                <c:pt idx="91">
                  <c:v>24.270333999999998</c:v>
                </c:pt>
                <c:pt idx="92">
                  <c:v>24.481075000000001</c:v>
                </c:pt>
                <c:pt idx="93">
                  <c:v>24.888275</c:v>
                </c:pt>
                <c:pt idx="94">
                  <c:v>25.792496</c:v>
                </c:pt>
                <c:pt idx="95">
                  <c:v>26.443113</c:v>
                </c:pt>
                <c:pt idx="96">
                  <c:v>26.838692000000002</c:v>
                </c:pt>
                <c:pt idx="97">
                  <c:v>26.500156</c:v>
                </c:pt>
                <c:pt idx="98">
                  <c:v>26.172678000000001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D3-4A95-BD2A-148DDE6E0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</c:scatterChart>
      <c:valAx>
        <c:axId val="11162649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647582738871165"/>
          <c:y val="0.64179136241193391"/>
          <c:w val="0.29768525493638326"/>
          <c:h val="0.124102746119895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1-dB Compression (dBm) vs. LO Power @ 7 GHz</a:t>
            </a:r>
          </a:p>
        </c:rich>
      </c:tx>
      <c:layout>
        <c:manualLayout>
          <c:xMode val="edge"/>
          <c:yMode val="edge"/>
          <c:x val="0.20198094811759959"/>
          <c:y val="1.38888888888889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6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A0-4E7C-8927-250697611C05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A0-4E7C-8927-250697611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15456"/>
        <c:axId val="111717376"/>
      </c:scatterChart>
      <c:valAx>
        <c:axId val="11171545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06"/>
              <c:y val="0.915717410323727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717376"/>
        <c:crosses val="autoZero"/>
        <c:crossBetween val="midCat"/>
        <c:majorUnit val="1"/>
      </c:valAx>
      <c:valAx>
        <c:axId val="111717376"/>
        <c:scaling>
          <c:orientation val="minMax"/>
          <c:max val="19"/>
          <c:min val="9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715456"/>
        <c:crosses val="autoZero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522614192277027"/>
          <c:y val="0.67833151064451003"/>
          <c:w val="0.35859952205265988"/>
          <c:h val="0.11804389034703996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IP3 (dBm) vs. LO Power @ 7 GHz</a:t>
            </a:r>
          </a:p>
        </c:rich>
      </c:tx>
      <c:layout>
        <c:manualLayout>
          <c:xMode val="edge"/>
          <c:yMode val="edge"/>
          <c:x val="0.2852599825004738"/>
          <c:y val="1.85185185185185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74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Square Wave (Note 5)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89-4993-A046-0ECB68AADA30}"/>
            </c:ext>
          </c:extLst>
        </c:ser>
        <c:ser>
          <c:idx val="1"/>
          <c:order val="1"/>
          <c:tx>
            <c:v>Sine Wave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'IP3'!#REF!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F89-4993-A046-0ECB68AAD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45376"/>
        <c:axId val="111847296"/>
      </c:scatterChart>
      <c:valAx>
        <c:axId val="111845376"/>
        <c:scaling>
          <c:orientation val="minMax"/>
          <c:max val="24"/>
          <c:min val="1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9724459709066628"/>
              <c:y val="0.915717410323727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847296"/>
        <c:crosses val="autoZero"/>
        <c:crossBetween val="midCat"/>
        <c:majorUnit val="1"/>
      </c:valAx>
      <c:valAx>
        <c:axId val="111847296"/>
        <c:scaling>
          <c:orientation val="minMax"/>
          <c:max val="32"/>
          <c:min val="16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845376"/>
        <c:crosses val="autoZero"/>
        <c:crossBetween val="midCat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50239137605161643"/>
          <c:y val="0.66959900845728015"/>
          <c:w val="0.35304561920585276"/>
          <c:h val="0.10402321014840522"/>
        </c:manualLayout>
      </c:layout>
      <c:overlay val="1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2RF x 2LO Spurious Suppression (dBc) -10 dBm RF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8</c:v>
                </c:pt>
                <c:pt idx="1">
                  <c:v>8.2448979591836995</c:v>
                </c:pt>
                <c:pt idx="2">
                  <c:v>8.4897959183672995</c:v>
                </c:pt>
                <c:pt idx="3">
                  <c:v>8.7346938775510008</c:v>
                </c:pt>
                <c:pt idx="4">
                  <c:v>8.9795918367346985</c:v>
                </c:pt>
                <c:pt idx="5">
                  <c:v>9.2244897959183998</c:v>
                </c:pt>
                <c:pt idx="6">
                  <c:v>9.4693877551019998</c:v>
                </c:pt>
                <c:pt idx="7">
                  <c:v>9.7142857142856993</c:v>
                </c:pt>
                <c:pt idx="8">
                  <c:v>9.9591836734694006</c:v>
                </c:pt>
                <c:pt idx="9">
                  <c:v>10.204081632653001</c:v>
                </c:pt>
                <c:pt idx="10">
                  <c:v>10.448979591837</c:v>
                </c:pt>
                <c:pt idx="11">
                  <c:v>10.69387755102</c:v>
                </c:pt>
                <c:pt idx="12">
                  <c:v>10.938775510204</c:v>
                </c:pt>
                <c:pt idx="13">
                  <c:v>11.183673469388001</c:v>
                </c:pt>
                <c:pt idx="14">
                  <c:v>11.428571428570999</c:v>
                </c:pt>
                <c:pt idx="15">
                  <c:v>11.673469387754999</c:v>
                </c:pt>
                <c:pt idx="16">
                  <c:v>11.918367346938998</c:v>
                </c:pt>
                <c:pt idx="17">
                  <c:v>12.163265306122</c:v>
                </c:pt>
                <c:pt idx="18">
                  <c:v>12.408163265305999</c:v>
                </c:pt>
                <c:pt idx="19">
                  <c:v>12.653061224489999</c:v>
                </c:pt>
                <c:pt idx="20">
                  <c:v>12.897959183673001</c:v>
                </c:pt>
                <c:pt idx="21">
                  <c:v>13.142857142857</c:v>
                </c:pt>
                <c:pt idx="22">
                  <c:v>13.387755102041</c:v>
                </c:pt>
                <c:pt idx="23">
                  <c:v>13.632653061224001</c:v>
                </c:pt>
                <c:pt idx="24">
                  <c:v>13.877551020408001</c:v>
                </c:pt>
                <c:pt idx="25">
                  <c:v>14.122448979591999</c:v>
                </c:pt>
                <c:pt idx="26">
                  <c:v>14.367346938775999</c:v>
                </c:pt>
                <c:pt idx="27">
                  <c:v>14.612244897959</c:v>
                </c:pt>
                <c:pt idx="28">
                  <c:v>14.857142857143</c:v>
                </c:pt>
                <c:pt idx="29">
                  <c:v>15.102040816326999</c:v>
                </c:pt>
                <c:pt idx="30">
                  <c:v>15.346938775510001</c:v>
                </c:pt>
                <c:pt idx="31">
                  <c:v>15.591836734694001</c:v>
                </c:pt>
                <c:pt idx="32">
                  <c:v>15.836734693878</c:v>
                </c:pt>
                <c:pt idx="33">
                  <c:v>16.081632653061</c:v>
                </c:pt>
                <c:pt idx="34">
                  <c:v>16.326530612245001</c:v>
                </c:pt>
                <c:pt idx="35">
                  <c:v>16.571428571428999</c:v>
                </c:pt>
                <c:pt idx="36">
                  <c:v>16.816326530611999</c:v>
                </c:pt>
                <c:pt idx="37">
                  <c:v>17.061224489796</c:v>
                </c:pt>
                <c:pt idx="38">
                  <c:v>17.306122448979998</c:v>
                </c:pt>
                <c:pt idx="39">
                  <c:v>17.551020408162998</c:v>
                </c:pt>
                <c:pt idx="40">
                  <c:v>17.795918367346999</c:v>
                </c:pt>
                <c:pt idx="41">
                  <c:v>18.040816326530997</c:v>
                </c:pt>
                <c:pt idx="42">
                  <c:v>18.285714285714</c:v>
                </c:pt>
                <c:pt idx="43">
                  <c:v>18.530612244897998</c:v>
                </c:pt>
                <c:pt idx="44">
                  <c:v>18.775510204082</c:v>
                </c:pt>
                <c:pt idx="45">
                  <c:v>19.020408163265</c:v>
                </c:pt>
                <c:pt idx="46">
                  <c:v>19.265306122449001</c:v>
                </c:pt>
                <c:pt idx="47">
                  <c:v>19.510204081632999</c:v>
                </c:pt>
                <c:pt idx="48">
                  <c:v>19.755102040816002</c:v>
                </c:pt>
                <c:pt idx="49">
                  <c:v>20</c:v>
                </c:pt>
                <c:pt idx="50">
                  <c:v>20.244897959183998</c:v>
                </c:pt>
                <c:pt idx="51">
                  <c:v>20.489795918367001</c:v>
                </c:pt>
                <c:pt idx="52">
                  <c:v>20.734693877550999</c:v>
                </c:pt>
                <c:pt idx="53">
                  <c:v>20.979591836735</c:v>
                </c:pt>
                <c:pt idx="54">
                  <c:v>21.224489795918</c:v>
                </c:pt>
                <c:pt idx="55">
                  <c:v>21.469387755102002</c:v>
                </c:pt>
                <c:pt idx="56">
                  <c:v>21.714285714286</c:v>
                </c:pt>
                <c:pt idx="57">
                  <c:v>21.959183673469003</c:v>
                </c:pt>
                <c:pt idx="58">
                  <c:v>22.204081632653001</c:v>
                </c:pt>
                <c:pt idx="59">
                  <c:v>22.448979591837002</c:v>
                </c:pt>
                <c:pt idx="60">
                  <c:v>22.693877551020002</c:v>
                </c:pt>
                <c:pt idx="61">
                  <c:v>22.938775510204</c:v>
                </c:pt>
                <c:pt idx="62">
                  <c:v>23.183673469388001</c:v>
                </c:pt>
                <c:pt idx="63">
                  <c:v>23.428571428571001</c:v>
                </c:pt>
                <c:pt idx="64">
                  <c:v>23.673469387755002</c:v>
                </c:pt>
                <c:pt idx="65">
                  <c:v>23.918367346939</c:v>
                </c:pt>
                <c:pt idx="66">
                  <c:v>24.163265306122003</c:v>
                </c:pt>
                <c:pt idx="67">
                  <c:v>24.408163265306001</c:v>
                </c:pt>
                <c:pt idx="68">
                  <c:v>24.653061224490003</c:v>
                </c:pt>
                <c:pt idx="69">
                  <c:v>24.897959183672999</c:v>
                </c:pt>
                <c:pt idx="70">
                  <c:v>25.142857142856997</c:v>
                </c:pt>
                <c:pt idx="71">
                  <c:v>25.387755102041002</c:v>
                </c:pt>
                <c:pt idx="72">
                  <c:v>25.632653061223998</c:v>
                </c:pt>
                <c:pt idx="73">
                  <c:v>25.877551020407999</c:v>
                </c:pt>
                <c:pt idx="74">
                  <c:v>26.122448979592001</c:v>
                </c:pt>
                <c:pt idx="75">
                  <c:v>26.367346938776002</c:v>
                </c:pt>
                <c:pt idx="76">
                  <c:v>26.612244897958998</c:v>
                </c:pt>
                <c:pt idx="77">
                  <c:v>26.857142857143003</c:v>
                </c:pt>
                <c:pt idx="78">
                  <c:v>27.102040816327001</c:v>
                </c:pt>
                <c:pt idx="79">
                  <c:v>27.346938775509997</c:v>
                </c:pt>
                <c:pt idx="80">
                  <c:v>27.591836734693999</c:v>
                </c:pt>
                <c:pt idx="81">
                  <c:v>27.836734693877997</c:v>
                </c:pt>
                <c:pt idx="82">
                  <c:v>28.081632653061</c:v>
                </c:pt>
                <c:pt idx="83">
                  <c:v>28.326530612244998</c:v>
                </c:pt>
                <c:pt idx="84">
                  <c:v>28.571428571428999</c:v>
                </c:pt>
                <c:pt idx="85">
                  <c:v>28.816326530611999</c:v>
                </c:pt>
                <c:pt idx="86">
                  <c:v>29.061224489796</c:v>
                </c:pt>
                <c:pt idx="87">
                  <c:v>29.306122448979998</c:v>
                </c:pt>
                <c:pt idx="88">
                  <c:v>29.551020408162998</c:v>
                </c:pt>
                <c:pt idx="89">
                  <c:v>29.795918367346999</c:v>
                </c:pt>
                <c:pt idx="90">
                  <c:v>30.040816326530997</c:v>
                </c:pt>
                <c:pt idx="91">
                  <c:v>30.285714285714</c:v>
                </c:pt>
                <c:pt idx="92">
                  <c:v>30.530612244897998</c:v>
                </c:pt>
                <c:pt idx="93">
                  <c:v>30.775510204082</c:v>
                </c:pt>
                <c:pt idx="94">
                  <c:v>31.020408163265</c:v>
                </c:pt>
                <c:pt idx="95">
                  <c:v>31.265306122449001</c:v>
                </c:pt>
                <c:pt idx="96">
                  <c:v>31.510204081632999</c:v>
                </c:pt>
                <c:pt idx="97">
                  <c:v>31.755102040816002</c:v>
                </c:pt>
                <c:pt idx="98">
                  <c:v>32</c:v>
                </c:pt>
              </c:numCache>
            </c:numRef>
          </c:xVal>
          <c:yVal>
            <c:numRef>
              <c:f>'2Rx2L'!$G$5:$G$103</c:f>
              <c:numCache>
                <c:formatCode>General</c:formatCode>
                <c:ptCount val="99"/>
                <c:pt idx="0">
                  <c:v>-62.535744000000001</c:v>
                </c:pt>
                <c:pt idx="1">
                  <c:v>-62.096676000000002</c:v>
                </c:pt>
                <c:pt idx="2">
                  <c:v>-61.300663</c:v>
                </c:pt>
                <c:pt idx="3">
                  <c:v>-62.167136999999997</c:v>
                </c:pt>
                <c:pt idx="4">
                  <c:v>-63.802795000000003</c:v>
                </c:pt>
                <c:pt idx="5">
                  <c:v>-66.481392</c:v>
                </c:pt>
                <c:pt idx="6">
                  <c:v>-69.532646</c:v>
                </c:pt>
                <c:pt idx="7">
                  <c:v>-69.551888000000005</c:v>
                </c:pt>
                <c:pt idx="8">
                  <c:v>-68.758231999999992</c:v>
                </c:pt>
                <c:pt idx="9">
                  <c:v>-66.652709999999999</c:v>
                </c:pt>
                <c:pt idx="10">
                  <c:v>-69.124886000000004</c:v>
                </c:pt>
                <c:pt idx="11">
                  <c:v>-70.412979000000007</c:v>
                </c:pt>
                <c:pt idx="12">
                  <c:v>-69.594382999999993</c:v>
                </c:pt>
                <c:pt idx="13">
                  <c:v>-65.635188999999997</c:v>
                </c:pt>
                <c:pt idx="14">
                  <c:v>-63.632069000000001</c:v>
                </c:pt>
                <c:pt idx="15">
                  <c:v>-63.674697999999999</c:v>
                </c:pt>
                <c:pt idx="16">
                  <c:v>-64.964775000000003</c:v>
                </c:pt>
                <c:pt idx="17">
                  <c:v>-65.952297000000002</c:v>
                </c:pt>
                <c:pt idx="18">
                  <c:v>-66.960162999999994</c:v>
                </c:pt>
                <c:pt idx="19">
                  <c:v>-68.735671999999994</c:v>
                </c:pt>
                <c:pt idx="20">
                  <c:v>-71.063727999999998</c:v>
                </c:pt>
                <c:pt idx="21">
                  <c:v>-74.342772999999994</c:v>
                </c:pt>
                <c:pt idx="22">
                  <c:v>-75.949295000000006</c:v>
                </c:pt>
                <c:pt idx="23">
                  <c:v>-75.930144999999996</c:v>
                </c:pt>
                <c:pt idx="24">
                  <c:v>-78.809112999999996</c:v>
                </c:pt>
                <c:pt idx="25">
                  <c:v>-78.222915999999998</c:v>
                </c:pt>
                <c:pt idx="26">
                  <c:v>-78.023574999999994</c:v>
                </c:pt>
                <c:pt idx="27">
                  <c:v>-76.784210000000002</c:v>
                </c:pt>
                <c:pt idx="28">
                  <c:v>-79.230354000000005</c:v>
                </c:pt>
                <c:pt idx="29">
                  <c:v>-81.824600000000004</c:v>
                </c:pt>
                <c:pt idx="30">
                  <c:v>-78.054481999999993</c:v>
                </c:pt>
                <c:pt idx="31">
                  <c:v>-75.350479000000007</c:v>
                </c:pt>
                <c:pt idx="32">
                  <c:v>-71.949768000000006</c:v>
                </c:pt>
                <c:pt idx="33">
                  <c:v>-72.847237000000007</c:v>
                </c:pt>
                <c:pt idx="34">
                  <c:v>-71.695960999999997</c:v>
                </c:pt>
                <c:pt idx="35">
                  <c:v>-72.584946000000002</c:v>
                </c:pt>
                <c:pt idx="36">
                  <c:v>-71.206657000000007</c:v>
                </c:pt>
                <c:pt idx="37">
                  <c:v>-72.910324000000003</c:v>
                </c:pt>
                <c:pt idx="38">
                  <c:v>-80.654099000000002</c:v>
                </c:pt>
                <c:pt idx="39">
                  <c:v>-88.474975999999998</c:v>
                </c:pt>
                <c:pt idx="40">
                  <c:v>-96.914901999999998</c:v>
                </c:pt>
                <c:pt idx="41">
                  <c:v>-90.739356999999998</c:v>
                </c:pt>
                <c:pt idx="42">
                  <c:v>-88.418075999999999</c:v>
                </c:pt>
                <c:pt idx="43">
                  <c:v>-81.811592000000005</c:v>
                </c:pt>
                <c:pt idx="44">
                  <c:v>-82.072158999999999</c:v>
                </c:pt>
                <c:pt idx="45">
                  <c:v>-75.691956000000005</c:v>
                </c:pt>
                <c:pt idx="46">
                  <c:v>-71.242904999999993</c:v>
                </c:pt>
                <c:pt idx="47">
                  <c:v>-66.730651999999992</c:v>
                </c:pt>
                <c:pt idx="48">
                  <c:v>-67.854945999999998</c:v>
                </c:pt>
                <c:pt idx="49">
                  <c:v>-69.797843999999998</c:v>
                </c:pt>
                <c:pt idx="50">
                  <c:v>-72.898185999999995</c:v>
                </c:pt>
                <c:pt idx="51">
                  <c:v>-72.398964000000007</c:v>
                </c:pt>
                <c:pt idx="52">
                  <c:v>-73.120673999999994</c:v>
                </c:pt>
                <c:pt idx="53">
                  <c:v>-75.118781999999996</c:v>
                </c:pt>
                <c:pt idx="54">
                  <c:v>-78.715262999999993</c:v>
                </c:pt>
                <c:pt idx="55">
                  <c:v>-81.022803999999994</c:v>
                </c:pt>
                <c:pt idx="56">
                  <c:v>-79.507178999999994</c:v>
                </c:pt>
                <c:pt idx="57">
                  <c:v>-77.769485000000003</c:v>
                </c:pt>
                <c:pt idx="58">
                  <c:v>-74.131943000000007</c:v>
                </c:pt>
                <c:pt idx="59">
                  <c:v>-74.478843999999995</c:v>
                </c:pt>
                <c:pt idx="60">
                  <c:v>-72.348624999999998</c:v>
                </c:pt>
                <c:pt idx="61">
                  <c:v>-72.032471000000001</c:v>
                </c:pt>
                <c:pt idx="62">
                  <c:v>-69.040313999999995</c:v>
                </c:pt>
                <c:pt idx="63">
                  <c:v>-69.055176000000003</c:v>
                </c:pt>
                <c:pt idx="64">
                  <c:v>-68.448948000000001</c:v>
                </c:pt>
                <c:pt idx="65">
                  <c:v>-68.590217999999993</c:v>
                </c:pt>
                <c:pt idx="66">
                  <c:v>-69.018073999999999</c:v>
                </c:pt>
                <c:pt idx="67">
                  <c:v>-68.606505999999996</c:v>
                </c:pt>
                <c:pt idx="68">
                  <c:v>-67.872073999999998</c:v>
                </c:pt>
                <c:pt idx="69">
                  <c:v>-66.422439999999995</c:v>
                </c:pt>
                <c:pt idx="70">
                  <c:v>-65.497535999999997</c:v>
                </c:pt>
                <c:pt idx="71">
                  <c:v>-65.250159999999994</c:v>
                </c:pt>
                <c:pt idx="72">
                  <c:v>-65.846664000000004</c:v>
                </c:pt>
                <c:pt idx="73">
                  <c:v>-66.246703999999994</c:v>
                </c:pt>
                <c:pt idx="74">
                  <c:v>-66.769401999999999</c:v>
                </c:pt>
                <c:pt idx="75">
                  <c:v>-64.882854000000009</c:v>
                </c:pt>
                <c:pt idx="76">
                  <c:v>-63.224266</c:v>
                </c:pt>
                <c:pt idx="77">
                  <c:v>-60.774428999999998</c:v>
                </c:pt>
                <c:pt idx="78">
                  <c:v>-59.796543</c:v>
                </c:pt>
                <c:pt idx="79">
                  <c:v>-59.217747000000003</c:v>
                </c:pt>
                <c:pt idx="80">
                  <c:v>-58.835579000000003</c:v>
                </c:pt>
                <c:pt idx="81">
                  <c:v>-59.191276999999999</c:v>
                </c:pt>
                <c:pt idx="82">
                  <c:v>-59.609737000000003</c:v>
                </c:pt>
                <c:pt idx="83">
                  <c:v>-59.705176999999999</c:v>
                </c:pt>
                <c:pt idx="84">
                  <c:v>-59.475754000000002</c:v>
                </c:pt>
                <c:pt idx="85">
                  <c:v>-58.722732999999998</c:v>
                </c:pt>
                <c:pt idx="86">
                  <c:v>-58.550261999999996</c:v>
                </c:pt>
                <c:pt idx="87">
                  <c:v>-59.646388999999999</c:v>
                </c:pt>
                <c:pt idx="88">
                  <c:v>-62.077007000000002</c:v>
                </c:pt>
                <c:pt idx="89">
                  <c:v>-65.538414000000003</c:v>
                </c:pt>
                <c:pt idx="90">
                  <c:v>-68.01082199999999</c:v>
                </c:pt>
                <c:pt idx="91">
                  <c:v>-68.23577499999999</c:v>
                </c:pt>
                <c:pt idx="92">
                  <c:v>-68.075169000000002</c:v>
                </c:pt>
                <c:pt idx="93">
                  <c:v>-67.741118999999998</c:v>
                </c:pt>
                <c:pt idx="94">
                  <c:v>-69.312836000000004</c:v>
                </c:pt>
                <c:pt idx="95">
                  <c:v>-69.772659000000004</c:v>
                </c:pt>
                <c:pt idx="96">
                  <c:v>-70.166618</c:v>
                </c:pt>
                <c:pt idx="97">
                  <c:v>-70.881255999999993</c:v>
                </c:pt>
                <c:pt idx="98">
                  <c:v>-71.879333000000003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6D-4A5B-8A00-9FF7636E72A8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'2Rx2L'!$F$5:$F$103</c:f>
              <c:numCache>
                <c:formatCode>General</c:formatCode>
                <c:ptCount val="99"/>
                <c:pt idx="0">
                  <c:v>8</c:v>
                </c:pt>
                <c:pt idx="1">
                  <c:v>8.2448979591836995</c:v>
                </c:pt>
                <c:pt idx="2">
                  <c:v>8.4897959183672995</c:v>
                </c:pt>
                <c:pt idx="3">
                  <c:v>8.7346938775510008</c:v>
                </c:pt>
                <c:pt idx="4">
                  <c:v>8.9795918367346985</c:v>
                </c:pt>
                <c:pt idx="5">
                  <c:v>9.2244897959183998</c:v>
                </c:pt>
                <c:pt idx="6">
                  <c:v>9.4693877551019998</c:v>
                </c:pt>
                <c:pt idx="7">
                  <c:v>9.7142857142856993</c:v>
                </c:pt>
                <c:pt idx="8">
                  <c:v>9.9591836734694006</c:v>
                </c:pt>
                <c:pt idx="9">
                  <c:v>10.204081632653001</c:v>
                </c:pt>
                <c:pt idx="10">
                  <c:v>10.448979591837</c:v>
                </c:pt>
                <c:pt idx="11">
                  <c:v>10.69387755102</c:v>
                </c:pt>
                <c:pt idx="12">
                  <c:v>10.938775510204</c:v>
                </c:pt>
                <c:pt idx="13">
                  <c:v>11.183673469388001</c:v>
                </c:pt>
                <c:pt idx="14">
                  <c:v>11.428571428570999</c:v>
                </c:pt>
                <c:pt idx="15">
                  <c:v>11.673469387754999</c:v>
                </c:pt>
                <c:pt idx="16">
                  <c:v>11.918367346938998</c:v>
                </c:pt>
                <c:pt idx="17">
                  <c:v>12.163265306122</c:v>
                </c:pt>
                <c:pt idx="18">
                  <c:v>12.408163265305999</c:v>
                </c:pt>
                <c:pt idx="19">
                  <c:v>12.653061224489999</c:v>
                </c:pt>
                <c:pt idx="20">
                  <c:v>12.897959183673001</c:v>
                </c:pt>
                <c:pt idx="21">
                  <c:v>13.142857142857</c:v>
                </c:pt>
                <c:pt idx="22">
                  <c:v>13.387755102041</c:v>
                </c:pt>
                <c:pt idx="23">
                  <c:v>13.632653061224001</c:v>
                </c:pt>
                <c:pt idx="24">
                  <c:v>13.877551020408001</c:v>
                </c:pt>
                <c:pt idx="25">
                  <c:v>14.122448979591999</c:v>
                </c:pt>
                <c:pt idx="26">
                  <c:v>14.367346938775999</c:v>
                </c:pt>
                <c:pt idx="27">
                  <c:v>14.612244897959</c:v>
                </c:pt>
                <c:pt idx="28">
                  <c:v>14.857142857143</c:v>
                </c:pt>
                <c:pt idx="29">
                  <c:v>15.102040816326999</c:v>
                </c:pt>
                <c:pt idx="30">
                  <c:v>15.346938775510001</c:v>
                </c:pt>
                <c:pt idx="31">
                  <c:v>15.591836734694001</c:v>
                </c:pt>
                <c:pt idx="32">
                  <c:v>15.836734693878</c:v>
                </c:pt>
                <c:pt idx="33">
                  <c:v>16.081632653061</c:v>
                </c:pt>
                <c:pt idx="34">
                  <c:v>16.326530612245001</c:v>
                </c:pt>
                <c:pt idx="35">
                  <c:v>16.571428571428999</c:v>
                </c:pt>
                <c:pt idx="36">
                  <c:v>16.816326530611999</c:v>
                </c:pt>
                <c:pt idx="37">
                  <c:v>17.061224489796</c:v>
                </c:pt>
                <c:pt idx="38">
                  <c:v>17.306122448979998</c:v>
                </c:pt>
                <c:pt idx="39">
                  <c:v>17.551020408162998</c:v>
                </c:pt>
                <c:pt idx="40">
                  <c:v>17.795918367346999</c:v>
                </c:pt>
                <c:pt idx="41">
                  <c:v>18.040816326530997</c:v>
                </c:pt>
                <c:pt idx="42">
                  <c:v>18.285714285714</c:v>
                </c:pt>
                <c:pt idx="43">
                  <c:v>18.530612244897998</c:v>
                </c:pt>
                <c:pt idx="44">
                  <c:v>18.775510204082</c:v>
                </c:pt>
                <c:pt idx="45">
                  <c:v>19.020408163265</c:v>
                </c:pt>
                <c:pt idx="46">
                  <c:v>19.265306122449001</c:v>
                </c:pt>
                <c:pt idx="47">
                  <c:v>19.510204081632999</c:v>
                </c:pt>
                <c:pt idx="48">
                  <c:v>19.755102040816002</c:v>
                </c:pt>
                <c:pt idx="49">
                  <c:v>20</c:v>
                </c:pt>
                <c:pt idx="50">
                  <c:v>20.244897959183998</c:v>
                </c:pt>
                <c:pt idx="51">
                  <c:v>20.489795918367001</c:v>
                </c:pt>
                <c:pt idx="52">
                  <c:v>20.734693877550999</c:v>
                </c:pt>
                <c:pt idx="53">
                  <c:v>20.979591836735</c:v>
                </c:pt>
                <c:pt idx="54">
                  <c:v>21.224489795918</c:v>
                </c:pt>
                <c:pt idx="55">
                  <c:v>21.469387755102002</c:v>
                </c:pt>
                <c:pt idx="56">
                  <c:v>21.714285714286</c:v>
                </c:pt>
                <c:pt idx="57">
                  <c:v>21.959183673469003</c:v>
                </c:pt>
                <c:pt idx="58">
                  <c:v>22.204081632653001</c:v>
                </c:pt>
                <c:pt idx="59">
                  <c:v>22.448979591837002</c:v>
                </c:pt>
                <c:pt idx="60">
                  <c:v>22.693877551020002</c:v>
                </c:pt>
                <c:pt idx="61">
                  <c:v>22.938775510204</c:v>
                </c:pt>
                <c:pt idx="62">
                  <c:v>23.183673469388001</c:v>
                </c:pt>
                <c:pt idx="63">
                  <c:v>23.428571428571001</c:v>
                </c:pt>
                <c:pt idx="64">
                  <c:v>23.673469387755002</c:v>
                </c:pt>
                <c:pt idx="65">
                  <c:v>23.918367346939</c:v>
                </c:pt>
                <c:pt idx="66">
                  <c:v>24.163265306122003</c:v>
                </c:pt>
                <c:pt idx="67">
                  <c:v>24.408163265306001</c:v>
                </c:pt>
                <c:pt idx="68">
                  <c:v>24.653061224490003</c:v>
                </c:pt>
                <c:pt idx="69">
                  <c:v>24.897959183672999</c:v>
                </c:pt>
                <c:pt idx="70">
                  <c:v>25.142857142856997</c:v>
                </c:pt>
                <c:pt idx="71">
                  <c:v>25.387755102041002</c:v>
                </c:pt>
                <c:pt idx="72">
                  <c:v>25.632653061223998</c:v>
                </c:pt>
                <c:pt idx="73">
                  <c:v>25.877551020407999</c:v>
                </c:pt>
                <c:pt idx="74">
                  <c:v>26.122448979592001</c:v>
                </c:pt>
                <c:pt idx="75">
                  <c:v>26.367346938776002</c:v>
                </c:pt>
                <c:pt idx="76">
                  <c:v>26.612244897958998</c:v>
                </c:pt>
                <c:pt idx="77">
                  <c:v>26.857142857143003</c:v>
                </c:pt>
                <c:pt idx="78">
                  <c:v>27.102040816327001</c:v>
                </c:pt>
                <c:pt idx="79">
                  <c:v>27.346938775509997</c:v>
                </c:pt>
                <c:pt idx="80">
                  <c:v>27.591836734693999</c:v>
                </c:pt>
                <c:pt idx="81">
                  <c:v>27.836734693877997</c:v>
                </c:pt>
                <c:pt idx="82">
                  <c:v>28.081632653061</c:v>
                </c:pt>
                <c:pt idx="83">
                  <c:v>28.326530612244998</c:v>
                </c:pt>
                <c:pt idx="84">
                  <c:v>28.571428571428999</c:v>
                </c:pt>
                <c:pt idx="85">
                  <c:v>28.816326530611999</c:v>
                </c:pt>
                <c:pt idx="86">
                  <c:v>29.061224489796</c:v>
                </c:pt>
                <c:pt idx="87">
                  <c:v>29.306122448979998</c:v>
                </c:pt>
                <c:pt idx="88">
                  <c:v>29.551020408162998</c:v>
                </c:pt>
                <c:pt idx="89">
                  <c:v>29.795918367346999</c:v>
                </c:pt>
                <c:pt idx="90">
                  <c:v>30.040816326530997</c:v>
                </c:pt>
                <c:pt idx="91">
                  <c:v>30.285714285714</c:v>
                </c:pt>
                <c:pt idx="92">
                  <c:v>30.530612244897998</c:v>
                </c:pt>
                <c:pt idx="93">
                  <c:v>30.775510204082</c:v>
                </c:pt>
                <c:pt idx="94">
                  <c:v>31.020408163265</c:v>
                </c:pt>
                <c:pt idx="95">
                  <c:v>31.265306122449001</c:v>
                </c:pt>
                <c:pt idx="96">
                  <c:v>31.510204081632999</c:v>
                </c:pt>
                <c:pt idx="97">
                  <c:v>31.755102040816002</c:v>
                </c:pt>
                <c:pt idx="98">
                  <c:v>32</c:v>
                </c:pt>
              </c:numCache>
            </c:numRef>
          </c:xVal>
          <c:yVal>
            <c:numRef>
              <c:f>'2Rx2L'!$O$5:$O$103</c:f>
              <c:numCache>
                <c:formatCode>General</c:formatCode>
                <c:ptCount val="99"/>
                <c:pt idx="0">
                  <c:v>-65.463737000000009</c:v>
                </c:pt>
                <c:pt idx="1">
                  <c:v>-65.311042999999998</c:v>
                </c:pt>
                <c:pt idx="2">
                  <c:v>-65.096755999999999</c:v>
                </c:pt>
                <c:pt idx="3">
                  <c:v>-63.989105000000002</c:v>
                </c:pt>
                <c:pt idx="4">
                  <c:v>-64.701686999999993</c:v>
                </c:pt>
                <c:pt idx="5">
                  <c:v>-66.886616000000004</c:v>
                </c:pt>
                <c:pt idx="6">
                  <c:v>-70.324714999999998</c:v>
                </c:pt>
                <c:pt idx="7">
                  <c:v>-75.349891999999997</c:v>
                </c:pt>
                <c:pt idx="8">
                  <c:v>-80.583564999999993</c:v>
                </c:pt>
                <c:pt idx="9">
                  <c:v>-90.234947000000005</c:v>
                </c:pt>
                <c:pt idx="10">
                  <c:v>-96.369720000000001</c:v>
                </c:pt>
                <c:pt idx="11">
                  <c:v>-95.262383</c:v>
                </c:pt>
                <c:pt idx="12">
                  <c:v>-87.236687000000003</c:v>
                </c:pt>
                <c:pt idx="13">
                  <c:v>-78.315994000000003</c:v>
                </c:pt>
                <c:pt idx="14">
                  <c:v>-74.656906000000006</c:v>
                </c:pt>
                <c:pt idx="15">
                  <c:v>-73.515938000000006</c:v>
                </c:pt>
                <c:pt idx="16">
                  <c:v>-73.682937999999993</c:v>
                </c:pt>
                <c:pt idx="17">
                  <c:v>-77.728256000000002</c:v>
                </c:pt>
                <c:pt idx="18">
                  <c:v>-80.287414999999996</c:v>
                </c:pt>
                <c:pt idx="19">
                  <c:v>-80.140579000000002</c:v>
                </c:pt>
                <c:pt idx="20">
                  <c:v>-77.042396999999994</c:v>
                </c:pt>
                <c:pt idx="21">
                  <c:v>-72.540481999999997</c:v>
                </c:pt>
                <c:pt idx="22">
                  <c:v>-71.730118000000004</c:v>
                </c:pt>
                <c:pt idx="23">
                  <c:v>-71.408591999999999</c:v>
                </c:pt>
                <c:pt idx="24">
                  <c:v>-71.518462999999997</c:v>
                </c:pt>
                <c:pt idx="25">
                  <c:v>-70.619941999999995</c:v>
                </c:pt>
                <c:pt idx="26">
                  <c:v>-69.501655999999997</c:v>
                </c:pt>
                <c:pt idx="27">
                  <c:v>-70.308364999999995</c:v>
                </c:pt>
                <c:pt idx="28">
                  <c:v>-72.261452000000006</c:v>
                </c:pt>
                <c:pt idx="29">
                  <c:v>-74.797591999999995</c:v>
                </c:pt>
                <c:pt idx="30">
                  <c:v>-75.126853999999994</c:v>
                </c:pt>
                <c:pt idx="31">
                  <c:v>-75.222847000000002</c:v>
                </c:pt>
                <c:pt idx="32">
                  <c:v>-74.458472999999998</c:v>
                </c:pt>
                <c:pt idx="33">
                  <c:v>-73.634369000000007</c:v>
                </c:pt>
                <c:pt idx="34">
                  <c:v>-73.099975999999998</c:v>
                </c:pt>
                <c:pt idx="35">
                  <c:v>-72.043364999999994</c:v>
                </c:pt>
                <c:pt idx="36">
                  <c:v>-73.411818999999994</c:v>
                </c:pt>
                <c:pt idx="37">
                  <c:v>-75.169121000000004</c:v>
                </c:pt>
                <c:pt idx="38">
                  <c:v>-76.000664</c:v>
                </c:pt>
                <c:pt idx="39">
                  <c:v>-75.125007999999994</c:v>
                </c:pt>
                <c:pt idx="40">
                  <c:v>-74.815132000000006</c:v>
                </c:pt>
                <c:pt idx="41">
                  <c:v>-76.576920000000001</c:v>
                </c:pt>
                <c:pt idx="42">
                  <c:v>-76.795653999999999</c:v>
                </c:pt>
                <c:pt idx="43">
                  <c:v>-74.734832999999995</c:v>
                </c:pt>
                <c:pt idx="44">
                  <c:v>-72.093497999999997</c:v>
                </c:pt>
                <c:pt idx="45">
                  <c:v>-72.875343000000001</c:v>
                </c:pt>
                <c:pt idx="46">
                  <c:v>-74.080321999999995</c:v>
                </c:pt>
                <c:pt idx="47">
                  <c:v>-74.400435999999999</c:v>
                </c:pt>
                <c:pt idx="48">
                  <c:v>-72.575432000000006</c:v>
                </c:pt>
                <c:pt idx="49">
                  <c:v>-71.378585999999999</c:v>
                </c:pt>
                <c:pt idx="50">
                  <c:v>-69.183852999999999</c:v>
                </c:pt>
                <c:pt idx="51">
                  <c:v>-68.005318000000003</c:v>
                </c:pt>
                <c:pt idx="52">
                  <c:v>-65.055923000000007</c:v>
                </c:pt>
                <c:pt idx="53">
                  <c:v>-63.839443000000003</c:v>
                </c:pt>
                <c:pt idx="54">
                  <c:v>-63.467419</c:v>
                </c:pt>
                <c:pt idx="55">
                  <c:v>-67.770804999999996</c:v>
                </c:pt>
                <c:pt idx="56">
                  <c:v>-72.309982000000005</c:v>
                </c:pt>
                <c:pt idx="57">
                  <c:v>-74.786750999999995</c:v>
                </c:pt>
                <c:pt idx="58">
                  <c:v>-73.157844999999995</c:v>
                </c:pt>
                <c:pt idx="59">
                  <c:v>-72.320426999999995</c:v>
                </c:pt>
                <c:pt idx="60">
                  <c:v>-71.818443000000002</c:v>
                </c:pt>
                <c:pt idx="61">
                  <c:v>-74.965468999999999</c:v>
                </c:pt>
                <c:pt idx="62">
                  <c:v>-75.086417999999995</c:v>
                </c:pt>
                <c:pt idx="63">
                  <c:v>-75.454719999999995</c:v>
                </c:pt>
                <c:pt idx="64">
                  <c:v>-72.600502000000006</c:v>
                </c:pt>
                <c:pt idx="65">
                  <c:v>-70.849152000000004</c:v>
                </c:pt>
                <c:pt idx="66">
                  <c:v>-70.464164999999994</c:v>
                </c:pt>
                <c:pt idx="67">
                  <c:v>-70.153221000000002</c:v>
                </c:pt>
                <c:pt idx="68">
                  <c:v>-70.071029999999993</c:v>
                </c:pt>
                <c:pt idx="69">
                  <c:v>-69.385529000000005</c:v>
                </c:pt>
                <c:pt idx="70">
                  <c:v>-69.314803999999995</c:v>
                </c:pt>
                <c:pt idx="71">
                  <c:v>-68.501464999999996</c:v>
                </c:pt>
                <c:pt idx="72">
                  <c:v>-67.357838000000001</c:v>
                </c:pt>
                <c:pt idx="73">
                  <c:v>-65.653851000000003</c:v>
                </c:pt>
                <c:pt idx="74">
                  <c:v>-66.700492999999994</c:v>
                </c:pt>
                <c:pt idx="75">
                  <c:v>-67.958111000000002</c:v>
                </c:pt>
                <c:pt idx="76">
                  <c:v>-69.015288999999996</c:v>
                </c:pt>
                <c:pt idx="77">
                  <c:v>-68.255225999999993</c:v>
                </c:pt>
                <c:pt idx="78">
                  <c:v>-66.956856000000002</c:v>
                </c:pt>
                <c:pt idx="79">
                  <c:v>-66.069027000000006</c:v>
                </c:pt>
                <c:pt idx="80">
                  <c:v>-64.74404100000001</c:v>
                </c:pt>
                <c:pt idx="81">
                  <c:v>-64.449691999999999</c:v>
                </c:pt>
                <c:pt idx="82">
                  <c:v>-64.287936999999999</c:v>
                </c:pt>
                <c:pt idx="83">
                  <c:v>-64.710921999999997</c:v>
                </c:pt>
                <c:pt idx="84">
                  <c:v>-65.223502999999994</c:v>
                </c:pt>
                <c:pt idx="85">
                  <c:v>-65.463279999999997</c:v>
                </c:pt>
                <c:pt idx="86">
                  <c:v>-66.652168000000003</c:v>
                </c:pt>
                <c:pt idx="87">
                  <c:v>-67.993270999999993</c:v>
                </c:pt>
                <c:pt idx="88">
                  <c:v>-69.935928000000004</c:v>
                </c:pt>
                <c:pt idx="89">
                  <c:v>-75.458054000000004</c:v>
                </c:pt>
                <c:pt idx="90">
                  <c:v>-79.267700000000005</c:v>
                </c:pt>
                <c:pt idx="91">
                  <c:v>-81.402739999999994</c:v>
                </c:pt>
                <c:pt idx="92">
                  <c:v>-76.413559000000006</c:v>
                </c:pt>
                <c:pt idx="93">
                  <c:v>-72.232512999999997</c:v>
                </c:pt>
                <c:pt idx="94">
                  <c:v>-69.485680000000002</c:v>
                </c:pt>
                <c:pt idx="95">
                  <c:v>-68.616382999999999</c:v>
                </c:pt>
                <c:pt idx="96">
                  <c:v>-68.062576000000007</c:v>
                </c:pt>
                <c:pt idx="97">
                  <c:v>-67.397694000000001</c:v>
                </c:pt>
                <c:pt idx="98">
                  <c:v>-67.331294999999997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6D-4A5B-8A00-9FF7636E7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66272"/>
        <c:axId val="112968448"/>
      </c:scatterChart>
      <c:valAx>
        <c:axId val="112966272"/>
        <c:scaling>
          <c:orientation val="minMax"/>
          <c:max val="3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Input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2968448"/>
        <c:crosses val="autoZero"/>
        <c:crossBetween val="midCat"/>
        <c:majorUnit val="5"/>
      </c:valAx>
      <c:valAx>
        <c:axId val="1129684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29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Return Loss (dB)</a:t>
            </a:r>
          </a:p>
        </c:rich>
      </c:tx>
      <c:layout>
        <c:manualLayout>
          <c:xMode val="edge"/>
          <c:yMode val="edge"/>
          <c:x val="0.4045262455758592"/>
          <c:y val="2.777777777777777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 &amp; Data'!$J$4:$J$204</c:f>
              <c:numCache>
                <c:formatCode>General</c:formatCode>
                <c:ptCount val="201"/>
                <c:pt idx="0">
                  <c:v>-1.7771885000000001</c:v>
                </c:pt>
                <c:pt idx="1">
                  <c:v>-1.9171218000000001</c:v>
                </c:pt>
                <c:pt idx="2">
                  <c:v>-2.1207242000000002</c:v>
                </c:pt>
                <c:pt idx="3">
                  <c:v>-2.4214098000000002</c:v>
                </c:pt>
                <c:pt idx="4">
                  <c:v>-2.8266957000000001</c:v>
                </c:pt>
                <c:pt idx="5">
                  <c:v>-3.4196135999999999</c:v>
                </c:pt>
                <c:pt idx="6">
                  <c:v>-4.2152342999999997</c:v>
                </c:pt>
                <c:pt idx="7">
                  <c:v>-5.3398519000000002</c:v>
                </c:pt>
                <c:pt idx="8">
                  <c:v>-6.8623652000000002</c:v>
                </c:pt>
                <c:pt idx="9">
                  <c:v>-9.3113984999999992</c:v>
                </c:pt>
                <c:pt idx="10">
                  <c:v>-12.551608999999999</c:v>
                </c:pt>
                <c:pt idx="11">
                  <c:v>-14.367327</c:v>
                </c:pt>
                <c:pt idx="12">
                  <c:v>-15.619472999999999</c:v>
                </c:pt>
                <c:pt idx="13">
                  <c:v>-16.468906</c:v>
                </c:pt>
                <c:pt idx="14">
                  <c:v>-16.958406</c:v>
                </c:pt>
                <c:pt idx="15">
                  <c:v>-17.084848000000001</c:v>
                </c:pt>
                <c:pt idx="16">
                  <c:v>-16.747671</c:v>
                </c:pt>
                <c:pt idx="17">
                  <c:v>-15.918804</c:v>
                </c:pt>
                <c:pt idx="18">
                  <c:v>-14.073575</c:v>
                </c:pt>
                <c:pt idx="19">
                  <c:v>-11.335989</c:v>
                </c:pt>
                <c:pt idx="20">
                  <c:v>-9.9156065000000009</c:v>
                </c:pt>
                <c:pt idx="21">
                  <c:v>-8.9268064000000003</c:v>
                </c:pt>
                <c:pt idx="22">
                  <c:v>-8.2053346999999999</c:v>
                </c:pt>
                <c:pt idx="23">
                  <c:v>-7.6399856000000002</c:v>
                </c:pt>
                <c:pt idx="24">
                  <c:v>-7.1983956999999998</c:v>
                </c:pt>
                <c:pt idx="25">
                  <c:v>-6.8481053999999997</c:v>
                </c:pt>
                <c:pt idx="26">
                  <c:v>-6.5702648000000003</c:v>
                </c:pt>
                <c:pt idx="27">
                  <c:v>-6.3307691000000004</c:v>
                </c:pt>
                <c:pt idx="28">
                  <c:v>-6.1390323999999996</c:v>
                </c:pt>
                <c:pt idx="29">
                  <c:v>-5.9889201999999999</c:v>
                </c:pt>
                <c:pt idx="30">
                  <c:v>-5.8673973000000004</c:v>
                </c:pt>
                <c:pt idx="31">
                  <c:v>-5.7802005000000003</c:v>
                </c:pt>
                <c:pt idx="32">
                  <c:v>-5.7070384000000001</c:v>
                </c:pt>
                <c:pt idx="33">
                  <c:v>-5.6608824999999996</c:v>
                </c:pt>
                <c:pt idx="34">
                  <c:v>-5.6267414000000002</c:v>
                </c:pt>
                <c:pt idx="35">
                  <c:v>-5.6243800999999998</c:v>
                </c:pt>
                <c:pt idx="36">
                  <c:v>-5.6532625999999997</c:v>
                </c:pt>
                <c:pt idx="37">
                  <c:v>-5.7142796999999996</c:v>
                </c:pt>
                <c:pt idx="38">
                  <c:v>-5.7971339000000004</c:v>
                </c:pt>
                <c:pt idx="39">
                  <c:v>-5.9141025999999997</c:v>
                </c:pt>
                <c:pt idx="40">
                  <c:v>-6.0621337999999998</c:v>
                </c:pt>
                <c:pt idx="41">
                  <c:v>-6.2428584000000003</c:v>
                </c:pt>
                <c:pt idx="42">
                  <c:v>-6.4476642999999996</c:v>
                </c:pt>
                <c:pt idx="43">
                  <c:v>-6.6836947999999996</c:v>
                </c:pt>
                <c:pt idx="44">
                  <c:v>-6.9306077999999998</c:v>
                </c:pt>
                <c:pt idx="45">
                  <c:v>-7.1806106999999999</c:v>
                </c:pt>
                <c:pt idx="46">
                  <c:v>-7.4275918000000001</c:v>
                </c:pt>
                <c:pt idx="47">
                  <c:v>-7.6732326000000004</c:v>
                </c:pt>
                <c:pt idx="48">
                  <c:v>-7.9075765999999996</c:v>
                </c:pt>
                <c:pt idx="49">
                  <c:v>-8.1109810000000007</c:v>
                </c:pt>
                <c:pt idx="50">
                  <c:v>-8.2629538</c:v>
                </c:pt>
                <c:pt idx="51">
                  <c:v>-8.3553514</c:v>
                </c:pt>
                <c:pt idx="52">
                  <c:v>-8.3605280000000004</c:v>
                </c:pt>
                <c:pt idx="53">
                  <c:v>-8.2965803000000005</c:v>
                </c:pt>
                <c:pt idx="54">
                  <c:v>-8.1834945999999995</c:v>
                </c:pt>
                <c:pt idx="55">
                  <c:v>-8.0363702999999997</c:v>
                </c:pt>
                <c:pt idx="56">
                  <c:v>-7.8778442999999996</c:v>
                </c:pt>
                <c:pt idx="57">
                  <c:v>-7.7023425000000003</c:v>
                </c:pt>
                <c:pt idx="58">
                  <c:v>-7.5514578999999999</c:v>
                </c:pt>
                <c:pt idx="59">
                  <c:v>-7.4342107999999998</c:v>
                </c:pt>
                <c:pt idx="60">
                  <c:v>-7.3705359000000001</c:v>
                </c:pt>
                <c:pt idx="61">
                  <c:v>-7.4044632999999997</c:v>
                </c:pt>
                <c:pt idx="62">
                  <c:v>-7.4923468</c:v>
                </c:pt>
                <c:pt idx="63">
                  <c:v>-7.6628069999999999</c:v>
                </c:pt>
                <c:pt idx="64">
                  <c:v>-7.8799443</c:v>
                </c:pt>
                <c:pt idx="65">
                  <c:v>-8.1248713000000006</c:v>
                </c:pt>
                <c:pt idx="66">
                  <c:v>-8.4062442999999991</c:v>
                </c:pt>
                <c:pt idx="67">
                  <c:v>-8.7101077999999994</c:v>
                </c:pt>
                <c:pt idx="68">
                  <c:v>-9.0480851999999992</c:v>
                </c:pt>
                <c:pt idx="69">
                  <c:v>-9.3931389000000003</c:v>
                </c:pt>
                <c:pt idx="70">
                  <c:v>-9.7505483999999996</c:v>
                </c:pt>
                <c:pt idx="71">
                  <c:v>-10.110896</c:v>
                </c:pt>
                <c:pt idx="72">
                  <c:v>-10.445506999999999</c:v>
                </c:pt>
                <c:pt idx="73">
                  <c:v>-10.779614</c:v>
                </c:pt>
                <c:pt idx="74">
                  <c:v>-11.071972000000001</c:v>
                </c:pt>
                <c:pt idx="75">
                  <c:v>-11.327628000000001</c:v>
                </c:pt>
                <c:pt idx="76">
                  <c:v>-11.533621999999999</c:v>
                </c:pt>
                <c:pt idx="77">
                  <c:v>-11.657679</c:v>
                </c:pt>
                <c:pt idx="78">
                  <c:v>-11.732938000000001</c:v>
                </c:pt>
                <c:pt idx="79">
                  <c:v>-11.744362000000001</c:v>
                </c:pt>
                <c:pt idx="80">
                  <c:v>-11.703364000000001</c:v>
                </c:pt>
                <c:pt idx="81">
                  <c:v>-11.639493</c:v>
                </c:pt>
                <c:pt idx="82">
                  <c:v>-11.533764</c:v>
                </c:pt>
                <c:pt idx="83">
                  <c:v>-11.446085</c:v>
                </c:pt>
                <c:pt idx="84">
                  <c:v>-11.367101999999999</c:v>
                </c:pt>
                <c:pt idx="85">
                  <c:v>-11.308536</c:v>
                </c:pt>
                <c:pt idx="86">
                  <c:v>-11.293777</c:v>
                </c:pt>
                <c:pt idx="87">
                  <c:v>-11.319711</c:v>
                </c:pt>
                <c:pt idx="88">
                  <c:v>-11.373761</c:v>
                </c:pt>
                <c:pt idx="89">
                  <c:v>-11.468705999999999</c:v>
                </c:pt>
                <c:pt idx="90">
                  <c:v>-11.574545000000001</c:v>
                </c:pt>
                <c:pt idx="91">
                  <c:v>-11.699324000000001</c:v>
                </c:pt>
                <c:pt idx="92">
                  <c:v>-11.805548</c:v>
                </c:pt>
                <c:pt idx="93">
                  <c:v>-11.900812</c:v>
                </c:pt>
                <c:pt idx="94">
                  <c:v>-11.968099</c:v>
                </c:pt>
                <c:pt idx="95">
                  <c:v>-12.026039000000001</c:v>
                </c:pt>
                <c:pt idx="96">
                  <c:v>-12.059222</c:v>
                </c:pt>
                <c:pt idx="97">
                  <c:v>-12.062487000000001</c:v>
                </c:pt>
                <c:pt idx="98">
                  <c:v>-12.059855000000001</c:v>
                </c:pt>
                <c:pt idx="99">
                  <c:v>-12.059834</c:v>
                </c:pt>
                <c:pt idx="100">
                  <c:v>-12.085753</c:v>
                </c:pt>
                <c:pt idx="101">
                  <c:v>-12.135899999999999</c:v>
                </c:pt>
                <c:pt idx="102">
                  <c:v>-12.187889999999999</c:v>
                </c:pt>
                <c:pt idx="103">
                  <c:v>-12.172898999999999</c:v>
                </c:pt>
                <c:pt idx="104">
                  <c:v>-12.179296000000001</c:v>
                </c:pt>
                <c:pt idx="105">
                  <c:v>-12.208285</c:v>
                </c:pt>
                <c:pt idx="106">
                  <c:v>-12.278819</c:v>
                </c:pt>
                <c:pt idx="107">
                  <c:v>-12.320660999999999</c:v>
                </c:pt>
                <c:pt idx="108">
                  <c:v>-12.313806</c:v>
                </c:pt>
                <c:pt idx="109">
                  <c:v>-12.192862999999999</c:v>
                </c:pt>
                <c:pt idx="110">
                  <c:v>-11.997172000000001</c:v>
                </c:pt>
                <c:pt idx="111">
                  <c:v>-11.767598</c:v>
                </c:pt>
                <c:pt idx="112">
                  <c:v>-11.580052</c:v>
                </c:pt>
                <c:pt idx="113">
                  <c:v>-11.342136</c:v>
                </c:pt>
                <c:pt idx="114">
                  <c:v>-11.090519</c:v>
                </c:pt>
                <c:pt idx="115">
                  <c:v>-10.801496999999999</c:v>
                </c:pt>
                <c:pt idx="116">
                  <c:v>-10.547174</c:v>
                </c:pt>
                <c:pt idx="117">
                  <c:v>-10.336299</c:v>
                </c:pt>
                <c:pt idx="118">
                  <c:v>-10.207889</c:v>
                </c:pt>
                <c:pt idx="119">
                  <c:v>-10.143795000000001</c:v>
                </c:pt>
                <c:pt idx="120">
                  <c:v>-10.111813</c:v>
                </c:pt>
                <c:pt idx="121">
                  <c:v>-10.110569999999999</c:v>
                </c:pt>
                <c:pt idx="122">
                  <c:v>-10.132626999999999</c:v>
                </c:pt>
                <c:pt idx="123">
                  <c:v>-10.161693</c:v>
                </c:pt>
                <c:pt idx="124">
                  <c:v>-10.187704999999999</c:v>
                </c:pt>
                <c:pt idx="125">
                  <c:v>-10.209622</c:v>
                </c:pt>
                <c:pt idx="126">
                  <c:v>-10.219764</c:v>
                </c:pt>
                <c:pt idx="127">
                  <c:v>-10.216372</c:v>
                </c:pt>
                <c:pt idx="128">
                  <c:v>-10.198708</c:v>
                </c:pt>
                <c:pt idx="129">
                  <c:v>-10.20495</c:v>
                </c:pt>
                <c:pt idx="130">
                  <c:v>-10.193659</c:v>
                </c:pt>
                <c:pt idx="131">
                  <c:v>-10.187462</c:v>
                </c:pt>
                <c:pt idx="132">
                  <c:v>-10.169212</c:v>
                </c:pt>
                <c:pt idx="133">
                  <c:v>-10.152174</c:v>
                </c:pt>
                <c:pt idx="134">
                  <c:v>-10.135369000000001</c:v>
                </c:pt>
                <c:pt idx="135">
                  <c:v>-10.13762</c:v>
                </c:pt>
                <c:pt idx="136">
                  <c:v>-10.185129999999999</c:v>
                </c:pt>
                <c:pt idx="137">
                  <c:v>-10.248452</c:v>
                </c:pt>
                <c:pt idx="138">
                  <c:v>-10.302077000000001</c:v>
                </c:pt>
                <c:pt idx="139">
                  <c:v>-10.413048</c:v>
                </c:pt>
                <c:pt idx="140">
                  <c:v>-10.544485999999999</c:v>
                </c:pt>
                <c:pt idx="141">
                  <c:v>-10.699709</c:v>
                </c:pt>
                <c:pt idx="142">
                  <c:v>-10.870658000000001</c:v>
                </c:pt>
                <c:pt idx="143">
                  <c:v>-11.057221</c:v>
                </c:pt>
                <c:pt idx="144">
                  <c:v>-11.222841000000001</c:v>
                </c:pt>
                <c:pt idx="145">
                  <c:v>-11.343579</c:v>
                </c:pt>
                <c:pt idx="146">
                  <c:v>-11.441793000000001</c:v>
                </c:pt>
                <c:pt idx="147">
                  <c:v>-11.509931999999999</c:v>
                </c:pt>
                <c:pt idx="148">
                  <c:v>-11.511030999999999</c:v>
                </c:pt>
                <c:pt idx="149">
                  <c:v>-11.459232</c:v>
                </c:pt>
                <c:pt idx="150">
                  <c:v>-11.364694999999999</c:v>
                </c:pt>
                <c:pt idx="151">
                  <c:v>-11.247006000000001</c:v>
                </c:pt>
                <c:pt idx="152">
                  <c:v>-11.103892</c:v>
                </c:pt>
                <c:pt idx="153">
                  <c:v>-10.956205000000001</c:v>
                </c:pt>
                <c:pt idx="154">
                  <c:v>-10.817677</c:v>
                </c:pt>
                <c:pt idx="155">
                  <c:v>-10.714553</c:v>
                </c:pt>
                <c:pt idx="156">
                  <c:v>-10.640516</c:v>
                </c:pt>
                <c:pt idx="157">
                  <c:v>-10.631330999999999</c:v>
                </c:pt>
                <c:pt idx="158">
                  <c:v>-10.690531</c:v>
                </c:pt>
                <c:pt idx="159">
                  <c:v>-10.818357000000001</c:v>
                </c:pt>
                <c:pt idx="160">
                  <c:v>-11.000564000000001</c:v>
                </c:pt>
                <c:pt idx="161">
                  <c:v>-11.262708999999999</c:v>
                </c:pt>
                <c:pt idx="162">
                  <c:v>-11.586933999999999</c:v>
                </c:pt>
                <c:pt idx="163">
                  <c:v>-11.971895</c:v>
                </c:pt>
                <c:pt idx="164">
                  <c:v>-12.394178</c:v>
                </c:pt>
                <c:pt idx="165">
                  <c:v>-12.837275999999999</c:v>
                </c:pt>
                <c:pt idx="166">
                  <c:v>-13.2608</c:v>
                </c:pt>
                <c:pt idx="167">
                  <c:v>-13.636656</c:v>
                </c:pt>
                <c:pt idx="168">
                  <c:v>-13.936109999999999</c:v>
                </c:pt>
                <c:pt idx="169">
                  <c:v>-14.159096999999999</c:v>
                </c:pt>
                <c:pt idx="170">
                  <c:v>-14.247464000000001</c:v>
                </c:pt>
                <c:pt idx="171">
                  <c:v>-14.244472999999999</c:v>
                </c:pt>
                <c:pt idx="172">
                  <c:v>-14.118019</c:v>
                </c:pt>
                <c:pt idx="173">
                  <c:v>-13.889749</c:v>
                </c:pt>
                <c:pt idx="174">
                  <c:v>-13.579874</c:v>
                </c:pt>
                <c:pt idx="175">
                  <c:v>-13.2287</c:v>
                </c:pt>
                <c:pt idx="176">
                  <c:v>-12.864744999999999</c:v>
                </c:pt>
                <c:pt idx="177">
                  <c:v>-12.515075</c:v>
                </c:pt>
                <c:pt idx="178">
                  <c:v>-12.191411</c:v>
                </c:pt>
                <c:pt idx="179">
                  <c:v>-11.923754000000001</c:v>
                </c:pt>
                <c:pt idx="180">
                  <c:v>-11.709436</c:v>
                </c:pt>
                <c:pt idx="181">
                  <c:v>-11.563207</c:v>
                </c:pt>
                <c:pt idx="182">
                  <c:v>-11.492266000000001</c:v>
                </c:pt>
                <c:pt idx="183">
                  <c:v>-11.491357000000001</c:v>
                </c:pt>
                <c:pt idx="184">
                  <c:v>-11.565340000000001</c:v>
                </c:pt>
                <c:pt idx="185">
                  <c:v>-11.692534</c:v>
                </c:pt>
                <c:pt idx="186">
                  <c:v>-11.900646999999999</c:v>
                </c:pt>
                <c:pt idx="187">
                  <c:v>-12.137726000000001</c:v>
                </c:pt>
                <c:pt idx="188">
                  <c:v>-12.434835</c:v>
                </c:pt>
                <c:pt idx="189">
                  <c:v>-12.715363</c:v>
                </c:pt>
                <c:pt idx="190">
                  <c:v>-13.004495</c:v>
                </c:pt>
                <c:pt idx="191">
                  <c:v>-13.254097</c:v>
                </c:pt>
                <c:pt idx="192">
                  <c:v>-13.446444</c:v>
                </c:pt>
                <c:pt idx="193">
                  <c:v>-13.55447</c:v>
                </c:pt>
                <c:pt idx="194">
                  <c:v>-13.59939</c:v>
                </c:pt>
                <c:pt idx="195">
                  <c:v>-13.532019</c:v>
                </c:pt>
                <c:pt idx="196">
                  <c:v>-13.421564</c:v>
                </c:pt>
                <c:pt idx="197">
                  <c:v>-13.255271</c:v>
                </c:pt>
                <c:pt idx="198">
                  <c:v>-13.088993</c:v>
                </c:pt>
                <c:pt idx="199">
                  <c:v>-12.905042</c:v>
                </c:pt>
                <c:pt idx="200">
                  <c:v>-12.730896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4C-4F10-B689-104766D18F97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 &amp; Data'!$H$4:$H$204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 &amp; Data'!$T$4:$T$204</c:f>
              <c:numCache>
                <c:formatCode>General</c:formatCode>
                <c:ptCount val="201"/>
                <c:pt idx="0">
                  <c:v>-1.3163689000000001</c:v>
                </c:pt>
                <c:pt idx="1">
                  <c:v>-1.3266849999999999</c:v>
                </c:pt>
                <c:pt idx="2">
                  <c:v>-1.3457967</c:v>
                </c:pt>
                <c:pt idx="3">
                  <c:v>-1.3791971999999999</c:v>
                </c:pt>
                <c:pt idx="4">
                  <c:v>-1.436607</c:v>
                </c:pt>
                <c:pt idx="5">
                  <c:v>-1.5245757</c:v>
                </c:pt>
                <c:pt idx="6">
                  <c:v>-1.6528309999999999</c:v>
                </c:pt>
                <c:pt idx="7">
                  <c:v>-1.8316002</c:v>
                </c:pt>
                <c:pt idx="8">
                  <c:v>-2.0714426000000001</c:v>
                </c:pt>
                <c:pt idx="9">
                  <c:v>-2.3802582999999999</c:v>
                </c:pt>
                <c:pt idx="10">
                  <c:v>-2.7590485</c:v>
                </c:pt>
                <c:pt idx="11">
                  <c:v>-3.2130613000000001</c:v>
                </c:pt>
                <c:pt idx="12">
                  <c:v>-3.7274308</c:v>
                </c:pt>
                <c:pt idx="13">
                  <c:v>-4.3081708000000001</c:v>
                </c:pt>
                <c:pt idx="14">
                  <c:v>-4.8835449000000004</c:v>
                </c:pt>
                <c:pt idx="15">
                  <c:v>-5.4473858000000002</c:v>
                </c:pt>
                <c:pt idx="16">
                  <c:v>-5.9619236000000004</c:v>
                </c:pt>
                <c:pt idx="17">
                  <c:v>-6.4025559000000003</c:v>
                </c:pt>
                <c:pt idx="18">
                  <c:v>-6.7550344000000004</c:v>
                </c:pt>
                <c:pt idx="19">
                  <c:v>-7.0139012000000003</c:v>
                </c:pt>
                <c:pt idx="20">
                  <c:v>-7.1812700999999999</c:v>
                </c:pt>
                <c:pt idx="21">
                  <c:v>-7.2609161999999996</c:v>
                </c:pt>
                <c:pt idx="22">
                  <c:v>-7.2419666999999999</c:v>
                </c:pt>
                <c:pt idx="23">
                  <c:v>-7.1971612</c:v>
                </c:pt>
                <c:pt idx="24">
                  <c:v>-7.1321073000000004</c:v>
                </c:pt>
                <c:pt idx="25">
                  <c:v>-7.0750852000000002</c:v>
                </c:pt>
                <c:pt idx="26">
                  <c:v>-7.0568322999999999</c:v>
                </c:pt>
                <c:pt idx="27">
                  <c:v>-7.0718874999999999</c:v>
                </c:pt>
                <c:pt idx="28">
                  <c:v>-7.1338973000000001</c:v>
                </c:pt>
                <c:pt idx="29">
                  <c:v>-7.2406100999999996</c:v>
                </c:pt>
                <c:pt idx="30">
                  <c:v>-7.3977427000000002</c:v>
                </c:pt>
                <c:pt idx="31">
                  <c:v>-7.6034788999999998</c:v>
                </c:pt>
                <c:pt idx="32">
                  <c:v>-7.8616184999999996</c:v>
                </c:pt>
                <c:pt idx="33">
                  <c:v>-8.1594057000000006</c:v>
                </c:pt>
                <c:pt idx="34">
                  <c:v>-8.5052242000000007</c:v>
                </c:pt>
                <c:pt idx="35">
                  <c:v>-8.8939514000000006</c:v>
                </c:pt>
                <c:pt idx="36">
                  <c:v>-9.3354607000000005</c:v>
                </c:pt>
                <c:pt idx="37">
                  <c:v>-9.8371362999999992</c:v>
                </c:pt>
                <c:pt idx="38">
                  <c:v>-10.376281000000001</c:v>
                </c:pt>
                <c:pt idx="39">
                  <c:v>-10.960868</c:v>
                </c:pt>
                <c:pt idx="40">
                  <c:v>-11.566238</c:v>
                </c:pt>
                <c:pt idx="41">
                  <c:v>-12.17423</c:v>
                </c:pt>
                <c:pt idx="42">
                  <c:v>-12.782959999999999</c:v>
                </c:pt>
                <c:pt idx="43">
                  <c:v>-13.361501000000001</c:v>
                </c:pt>
                <c:pt idx="44">
                  <c:v>-13.878107999999999</c:v>
                </c:pt>
                <c:pt idx="45">
                  <c:v>-14.315170999999999</c:v>
                </c:pt>
                <c:pt idx="46">
                  <c:v>-14.636236</c:v>
                </c:pt>
                <c:pt idx="47">
                  <c:v>-14.860294</c:v>
                </c:pt>
                <c:pt idx="48">
                  <c:v>-14.992381999999999</c:v>
                </c:pt>
                <c:pt idx="49">
                  <c:v>-15.042225</c:v>
                </c:pt>
                <c:pt idx="50">
                  <c:v>-15.001697</c:v>
                </c:pt>
                <c:pt idx="51">
                  <c:v>-14.850263</c:v>
                </c:pt>
                <c:pt idx="52">
                  <c:v>-14.588224</c:v>
                </c:pt>
                <c:pt idx="53">
                  <c:v>-14.227302999999999</c:v>
                </c:pt>
                <c:pt idx="54">
                  <c:v>-13.774946999999999</c:v>
                </c:pt>
                <c:pt idx="55">
                  <c:v>-13.263946000000001</c:v>
                </c:pt>
                <c:pt idx="56">
                  <c:v>-12.704027999999999</c:v>
                </c:pt>
                <c:pt idx="57">
                  <c:v>-12.085722000000001</c:v>
                </c:pt>
                <c:pt idx="58">
                  <c:v>-11.43126</c:v>
                </c:pt>
                <c:pt idx="59">
                  <c:v>-10.766982</c:v>
                </c:pt>
                <c:pt idx="60">
                  <c:v>-10.121324</c:v>
                </c:pt>
                <c:pt idx="61">
                  <c:v>-9.5187978999999991</c:v>
                </c:pt>
                <c:pt idx="62">
                  <c:v>-8.9739246000000001</c:v>
                </c:pt>
                <c:pt idx="63">
                  <c:v>-8.4988317000000002</c:v>
                </c:pt>
                <c:pt idx="64">
                  <c:v>-8.0814532999999997</c:v>
                </c:pt>
                <c:pt idx="65">
                  <c:v>-7.7125792999999998</c:v>
                </c:pt>
                <c:pt idx="66">
                  <c:v>-7.3908534000000001</c:v>
                </c:pt>
                <c:pt idx="67">
                  <c:v>-7.1134658000000002</c:v>
                </c:pt>
                <c:pt idx="68">
                  <c:v>-6.8698877999999999</c:v>
                </c:pt>
                <c:pt idx="69">
                  <c:v>-6.6624017000000002</c:v>
                </c:pt>
                <c:pt idx="70">
                  <c:v>-6.4927754000000002</c:v>
                </c:pt>
                <c:pt idx="71">
                  <c:v>-6.3550677000000002</c:v>
                </c:pt>
                <c:pt idx="72">
                  <c:v>-6.2496719000000001</c:v>
                </c:pt>
                <c:pt idx="73">
                  <c:v>-6.1822147000000003</c:v>
                </c:pt>
                <c:pt idx="74">
                  <c:v>-6.1438021999999997</c:v>
                </c:pt>
                <c:pt idx="75">
                  <c:v>-6.137588</c:v>
                </c:pt>
                <c:pt idx="76">
                  <c:v>-6.1593913999999996</c:v>
                </c:pt>
                <c:pt idx="77">
                  <c:v>-6.2098250000000004</c:v>
                </c:pt>
                <c:pt idx="78">
                  <c:v>-6.2840809999999996</c:v>
                </c:pt>
                <c:pt idx="79">
                  <c:v>-6.3850346</c:v>
                </c:pt>
                <c:pt idx="80">
                  <c:v>-6.5102114999999996</c:v>
                </c:pt>
                <c:pt idx="81">
                  <c:v>-6.6454687000000003</c:v>
                </c:pt>
                <c:pt idx="82">
                  <c:v>-6.7965559999999998</c:v>
                </c:pt>
                <c:pt idx="83">
                  <c:v>-6.9590553999999996</c:v>
                </c:pt>
                <c:pt idx="84">
                  <c:v>-7.1259135999999996</c:v>
                </c:pt>
                <c:pt idx="85">
                  <c:v>-7.3080993000000003</c:v>
                </c:pt>
                <c:pt idx="86">
                  <c:v>-7.4844460000000002</c:v>
                </c:pt>
                <c:pt idx="87">
                  <c:v>-7.6647366999999997</c:v>
                </c:pt>
                <c:pt idx="88">
                  <c:v>-7.8191290000000002</c:v>
                </c:pt>
                <c:pt idx="89">
                  <c:v>-7.9591288999999996</c:v>
                </c:pt>
                <c:pt idx="90">
                  <c:v>-8.0946149999999992</c:v>
                </c:pt>
                <c:pt idx="91">
                  <c:v>-8.2288656000000007</c:v>
                </c:pt>
                <c:pt idx="92">
                  <c:v>-8.3513260000000002</c:v>
                </c:pt>
                <c:pt idx="93">
                  <c:v>-8.4588280000000005</c:v>
                </c:pt>
                <c:pt idx="94">
                  <c:v>-8.5504760999999991</c:v>
                </c:pt>
                <c:pt idx="95">
                  <c:v>-8.6448134999999997</c:v>
                </c:pt>
                <c:pt idx="96">
                  <c:v>-8.7289019000000003</c:v>
                </c:pt>
                <c:pt idx="97">
                  <c:v>-8.8194742000000002</c:v>
                </c:pt>
                <c:pt idx="98">
                  <c:v>-8.9674338999999996</c:v>
                </c:pt>
                <c:pt idx="99">
                  <c:v>-9.1001300999999994</c:v>
                </c:pt>
                <c:pt idx="100">
                  <c:v>-9.2103157000000007</c:v>
                </c:pt>
                <c:pt idx="101">
                  <c:v>-9.3670787999999998</c:v>
                </c:pt>
                <c:pt idx="102">
                  <c:v>-9.5620279000000004</c:v>
                </c:pt>
                <c:pt idx="103">
                  <c:v>-9.7504977999999998</c:v>
                </c:pt>
                <c:pt idx="104">
                  <c:v>-9.9470042999999997</c:v>
                </c:pt>
                <c:pt idx="105">
                  <c:v>-10.170188</c:v>
                </c:pt>
                <c:pt idx="106">
                  <c:v>-10.399953</c:v>
                </c:pt>
                <c:pt idx="107">
                  <c:v>-10.546212000000001</c:v>
                </c:pt>
                <c:pt idx="108">
                  <c:v>-10.663612000000001</c:v>
                </c:pt>
                <c:pt idx="109">
                  <c:v>-10.742965</c:v>
                </c:pt>
                <c:pt idx="110">
                  <c:v>-10.733173000000001</c:v>
                </c:pt>
                <c:pt idx="111">
                  <c:v>-10.630614</c:v>
                </c:pt>
                <c:pt idx="112">
                  <c:v>-10.513457000000001</c:v>
                </c:pt>
                <c:pt idx="113">
                  <c:v>-10.362087000000001</c:v>
                </c:pt>
                <c:pt idx="114">
                  <c:v>-10.151407000000001</c:v>
                </c:pt>
                <c:pt idx="115">
                  <c:v>-9.9387025999999992</c:v>
                </c:pt>
                <c:pt idx="116">
                  <c:v>-9.7599763999999993</c:v>
                </c:pt>
                <c:pt idx="117">
                  <c:v>-9.6364803000000006</c:v>
                </c:pt>
                <c:pt idx="118">
                  <c:v>-9.5661106</c:v>
                </c:pt>
                <c:pt idx="119">
                  <c:v>-9.5668068000000002</c:v>
                </c:pt>
                <c:pt idx="120">
                  <c:v>-9.6497059000000007</c:v>
                </c:pt>
                <c:pt idx="121">
                  <c:v>-9.7835664999999992</c:v>
                </c:pt>
                <c:pt idx="122">
                  <c:v>-9.9783869000000003</c:v>
                </c:pt>
                <c:pt idx="123">
                  <c:v>-10.225409000000001</c:v>
                </c:pt>
                <c:pt idx="124">
                  <c:v>-10.509033000000001</c:v>
                </c:pt>
                <c:pt idx="125">
                  <c:v>-10.809526999999999</c:v>
                </c:pt>
                <c:pt idx="126">
                  <c:v>-11.127882</c:v>
                </c:pt>
                <c:pt idx="127">
                  <c:v>-11.44735</c:v>
                </c:pt>
                <c:pt idx="128">
                  <c:v>-11.739668</c:v>
                </c:pt>
                <c:pt idx="129">
                  <c:v>-12.005882</c:v>
                </c:pt>
                <c:pt idx="130">
                  <c:v>-12.236891</c:v>
                </c:pt>
                <c:pt idx="131">
                  <c:v>-12.394869</c:v>
                </c:pt>
                <c:pt idx="132">
                  <c:v>-12.494401</c:v>
                </c:pt>
                <c:pt idx="133">
                  <c:v>-12.511594000000001</c:v>
                </c:pt>
                <c:pt idx="134">
                  <c:v>-12.456784000000001</c:v>
                </c:pt>
                <c:pt idx="135">
                  <c:v>-12.349003</c:v>
                </c:pt>
                <c:pt idx="136">
                  <c:v>-12.206988000000001</c:v>
                </c:pt>
                <c:pt idx="137">
                  <c:v>-12.041601</c:v>
                </c:pt>
                <c:pt idx="138">
                  <c:v>-11.871416</c:v>
                </c:pt>
                <c:pt idx="139">
                  <c:v>-11.692373999999999</c:v>
                </c:pt>
                <c:pt idx="140">
                  <c:v>-11.554282000000001</c:v>
                </c:pt>
                <c:pt idx="141">
                  <c:v>-11.460509999999999</c:v>
                </c:pt>
                <c:pt idx="142">
                  <c:v>-11.434116</c:v>
                </c:pt>
                <c:pt idx="143">
                  <c:v>-11.465495000000001</c:v>
                </c:pt>
                <c:pt idx="144">
                  <c:v>-11.558479999999999</c:v>
                </c:pt>
                <c:pt idx="145">
                  <c:v>-11.718223</c:v>
                </c:pt>
                <c:pt idx="146">
                  <c:v>-11.944921000000001</c:v>
                </c:pt>
                <c:pt idx="147">
                  <c:v>-12.245264000000001</c:v>
                </c:pt>
                <c:pt idx="148">
                  <c:v>-12.635432</c:v>
                </c:pt>
                <c:pt idx="149">
                  <c:v>-13.089093</c:v>
                </c:pt>
                <c:pt idx="150">
                  <c:v>-13.612531000000001</c:v>
                </c:pt>
                <c:pt idx="151">
                  <c:v>-14.143374</c:v>
                </c:pt>
                <c:pt idx="152">
                  <c:v>-14.696834000000001</c:v>
                </c:pt>
                <c:pt idx="153">
                  <c:v>-15.235151999999999</c:v>
                </c:pt>
                <c:pt idx="154">
                  <c:v>-15.737378</c:v>
                </c:pt>
                <c:pt idx="155">
                  <c:v>-16.195402000000001</c:v>
                </c:pt>
                <c:pt idx="156">
                  <c:v>-16.580045999999999</c:v>
                </c:pt>
                <c:pt idx="157">
                  <c:v>-16.891573000000001</c:v>
                </c:pt>
                <c:pt idx="158">
                  <c:v>-17.147482</c:v>
                </c:pt>
                <c:pt idx="159">
                  <c:v>-17.378541999999999</c:v>
                </c:pt>
                <c:pt idx="160">
                  <c:v>-17.627797999999999</c:v>
                </c:pt>
                <c:pt idx="161">
                  <c:v>-17.968101999999998</c:v>
                </c:pt>
                <c:pt idx="162">
                  <c:v>-18.427382000000001</c:v>
                </c:pt>
                <c:pt idx="163">
                  <c:v>-19.09506</c:v>
                </c:pt>
                <c:pt idx="164">
                  <c:v>-20.117433999999999</c:v>
                </c:pt>
                <c:pt idx="165">
                  <c:v>-21.680689000000001</c:v>
                </c:pt>
                <c:pt idx="166">
                  <c:v>-23.710834999999999</c:v>
                </c:pt>
                <c:pt idx="167">
                  <c:v>-25.256926</c:v>
                </c:pt>
                <c:pt idx="168">
                  <c:v>-26.068027000000001</c:v>
                </c:pt>
                <c:pt idx="169">
                  <c:v>-26.465305000000001</c:v>
                </c:pt>
                <c:pt idx="170">
                  <c:v>-26.402334</c:v>
                </c:pt>
                <c:pt idx="171">
                  <c:v>-25.998971999999998</c:v>
                </c:pt>
                <c:pt idx="172">
                  <c:v>-25.187521</c:v>
                </c:pt>
                <c:pt idx="173">
                  <c:v>-23.868092999999998</c:v>
                </c:pt>
                <c:pt idx="174">
                  <c:v>-21.872952000000002</c:v>
                </c:pt>
                <c:pt idx="175">
                  <c:v>-19.294374000000001</c:v>
                </c:pt>
                <c:pt idx="176">
                  <c:v>-17.098738000000001</c:v>
                </c:pt>
                <c:pt idx="177">
                  <c:v>-15.516805</c:v>
                </c:pt>
                <c:pt idx="178">
                  <c:v>-14.255049</c:v>
                </c:pt>
                <c:pt idx="179">
                  <c:v>-13.288288</c:v>
                </c:pt>
                <c:pt idx="180">
                  <c:v>-12.495252000000001</c:v>
                </c:pt>
                <c:pt idx="181">
                  <c:v>-11.865178999999999</c:v>
                </c:pt>
                <c:pt idx="182">
                  <c:v>-11.381371</c:v>
                </c:pt>
                <c:pt idx="183">
                  <c:v>-11.016788</c:v>
                </c:pt>
                <c:pt idx="184">
                  <c:v>-10.767818</c:v>
                </c:pt>
                <c:pt idx="185">
                  <c:v>-10.590619</c:v>
                </c:pt>
                <c:pt idx="186">
                  <c:v>-10.48747</c:v>
                </c:pt>
                <c:pt idx="187">
                  <c:v>-10.417406</c:v>
                </c:pt>
                <c:pt idx="188">
                  <c:v>-10.391947</c:v>
                </c:pt>
                <c:pt idx="189">
                  <c:v>-10.359985999999999</c:v>
                </c:pt>
                <c:pt idx="190">
                  <c:v>-10.343064</c:v>
                </c:pt>
                <c:pt idx="191">
                  <c:v>-10.309402</c:v>
                </c:pt>
                <c:pt idx="192">
                  <c:v>-10.267310999999999</c:v>
                </c:pt>
                <c:pt idx="193">
                  <c:v>-10.186017</c:v>
                </c:pt>
                <c:pt idx="194">
                  <c:v>-10.085464</c:v>
                </c:pt>
                <c:pt idx="195">
                  <c:v>-9.9399718999999997</c:v>
                </c:pt>
                <c:pt idx="196">
                  <c:v>-9.7754478000000002</c:v>
                </c:pt>
                <c:pt idx="197">
                  <c:v>-9.6004448</c:v>
                </c:pt>
                <c:pt idx="198">
                  <c:v>-9.4489716999999995</c:v>
                </c:pt>
                <c:pt idx="199">
                  <c:v>-9.3041190999999994</c:v>
                </c:pt>
                <c:pt idx="200">
                  <c:v>-9.1763515000000009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4C-4F10-B689-104766D18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93632"/>
        <c:axId val="113181824"/>
      </c:scatterChart>
      <c:valAx>
        <c:axId val="113093632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181824"/>
        <c:crosses val="autoZero"/>
        <c:crossBetween val="midCat"/>
        <c:majorUnit val="5"/>
      </c:valAx>
      <c:valAx>
        <c:axId val="113181824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093632"/>
        <c:crosses val="autoZero"/>
        <c:crossBetween val="midCat"/>
        <c:majorUnit val="5"/>
      </c:valAx>
      <c:spPr>
        <a:noFill/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18269770751281456"/>
          <c:y val="0.67052238261883934"/>
          <c:w val="0.31763225961532171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Return Loss (dB)</a:t>
            </a:r>
          </a:p>
        </c:rich>
      </c:tx>
      <c:layout>
        <c:manualLayout>
          <c:xMode val="edge"/>
          <c:yMode val="edge"/>
          <c:x val="0.39778725021602179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Isolations!$D$5:$D$205</c:f>
              <c:numCache>
                <c:formatCode>General</c:formatCode>
                <c:ptCount val="201"/>
                <c:pt idx="0">
                  <c:v>-0.89011960999999995</c:v>
                </c:pt>
                <c:pt idx="1">
                  <c:v>-0.93469047999999999</c:v>
                </c:pt>
                <c:pt idx="2">
                  <c:v>-1.0043141</c:v>
                </c:pt>
                <c:pt idx="3">
                  <c:v>-1.1036952</c:v>
                </c:pt>
                <c:pt idx="4">
                  <c:v>-1.2301926999999999</c:v>
                </c:pt>
                <c:pt idx="5">
                  <c:v>-1.3801112</c:v>
                </c:pt>
                <c:pt idx="6">
                  <c:v>-1.549024</c:v>
                </c:pt>
                <c:pt idx="7">
                  <c:v>-1.7354388999999999</c:v>
                </c:pt>
                <c:pt idx="8">
                  <c:v>-1.9250984</c:v>
                </c:pt>
                <c:pt idx="9">
                  <c:v>-2.1153928999999998</c:v>
                </c:pt>
                <c:pt idx="10">
                  <c:v>-2.3273902</c:v>
                </c:pt>
                <c:pt idx="11">
                  <c:v>-2.5539882</c:v>
                </c:pt>
                <c:pt idx="12">
                  <c:v>-2.7590528000000001</c:v>
                </c:pt>
                <c:pt idx="13">
                  <c:v>-2.9849708000000001</c:v>
                </c:pt>
                <c:pt idx="14">
                  <c:v>-3.2038335999999998</c:v>
                </c:pt>
                <c:pt idx="15">
                  <c:v>-3.4081532999999999</c:v>
                </c:pt>
                <c:pt idx="16">
                  <c:v>-3.6229203000000001</c:v>
                </c:pt>
                <c:pt idx="17">
                  <c:v>-3.8637210999999998</c:v>
                </c:pt>
                <c:pt idx="18">
                  <c:v>-4.1029400999999996</c:v>
                </c:pt>
                <c:pt idx="19">
                  <c:v>-4.3749409000000004</c:v>
                </c:pt>
                <c:pt idx="20">
                  <c:v>-4.679379</c:v>
                </c:pt>
                <c:pt idx="21">
                  <c:v>-4.9649223999999998</c:v>
                </c:pt>
                <c:pt idx="22">
                  <c:v>-5.2764753999999998</c:v>
                </c:pt>
                <c:pt idx="23">
                  <c:v>-5.5862864999999999</c:v>
                </c:pt>
                <c:pt idx="24">
                  <c:v>-5.9249543999999998</c:v>
                </c:pt>
                <c:pt idx="25">
                  <c:v>-6.2595634000000002</c:v>
                </c:pt>
                <c:pt idx="26">
                  <c:v>-6.6620683999999999</c:v>
                </c:pt>
                <c:pt idx="27">
                  <c:v>-7.0440091999999996</c:v>
                </c:pt>
                <c:pt idx="28">
                  <c:v>-7.5245103999999996</c:v>
                </c:pt>
                <c:pt idx="29">
                  <c:v>-8.0257033999999994</c:v>
                </c:pt>
                <c:pt idx="30">
                  <c:v>-8.5545606999999997</c:v>
                </c:pt>
                <c:pt idx="31">
                  <c:v>-9.0515871000000008</c:v>
                </c:pt>
                <c:pt idx="32">
                  <c:v>-9.6408234000000004</c:v>
                </c:pt>
                <c:pt idx="33">
                  <c:v>-10.200346</c:v>
                </c:pt>
                <c:pt idx="34">
                  <c:v>-10.778886999999999</c:v>
                </c:pt>
                <c:pt idx="35">
                  <c:v>-11.410076</c:v>
                </c:pt>
                <c:pt idx="36">
                  <c:v>-12.120265</c:v>
                </c:pt>
                <c:pt idx="37">
                  <c:v>-12.851868</c:v>
                </c:pt>
                <c:pt idx="38">
                  <c:v>-13.659238</c:v>
                </c:pt>
                <c:pt idx="39">
                  <c:v>-14.524476</c:v>
                </c:pt>
                <c:pt idx="40">
                  <c:v>-15.428107000000001</c:v>
                </c:pt>
                <c:pt idx="41">
                  <c:v>-16.302195000000001</c:v>
                </c:pt>
                <c:pt idx="42">
                  <c:v>-17.106434</c:v>
                </c:pt>
                <c:pt idx="43">
                  <c:v>-17.775597000000001</c:v>
                </c:pt>
                <c:pt idx="44">
                  <c:v>-18.204654999999999</c:v>
                </c:pt>
                <c:pt idx="45">
                  <c:v>-18.388726999999999</c:v>
                </c:pt>
                <c:pt idx="46">
                  <c:v>-18.333608999999999</c:v>
                </c:pt>
                <c:pt idx="47">
                  <c:v>-17.997875000000001</c:v>
                </c:pt>
                <c:pt idx="48">
                  <c:v>-17.458290000000002</c:v>
                </c:pt>
                <c:pt idx="49">
                  <c:v>-16.739315000000001</c:v>
                </c:pt>
                <c:pt idx="50">
                  <c:v>-15.288500000000001</c:v>
                </c:pt>
                <c:pt idx="51">
                  <c:v>-13.920095999999999</c:v>
                </c:pt>
                <c:pt idx="52">
                  <c:v>-12.637426</c:v>
                </c:pt>
                <c:pt idx="53">
                  <c:v>-11.378723000000001</c:v>
                </c:pt>
                <c:pt idx="54">
                  <c:v>-10.204666</c:v>
                </c:pt>
                <c:pt idx="55">
                  <c:v>-9.7780112999999993</c:v>
                </c:pt>
                <c:pt idx="56">
                  <c:v>-9.3755894000000009</c:v>
                </c:pt>
                <c:pt idx="57">
                  <c:v>-9.1561784999999993</c:v>
                </c:pt>
                <c:pt idx="58">
                  <c:v>-8.9994344999999996</c:v>
                </c:pt>
                <c:pt idx="59">
                  <c:v>-8.9121074999999994</c:v>
                </c:pt>
                <c:pt idx="60">
                  <c:v>-8.7942170999999991</c:v>
                </c:pt>
                <c:pt idx="61">
                  <c:v>-8.6129254999999993</c:v>
                </c:pt>
                <c:pt idx="62">
                  <c:v>-8.3366860999999997</c:v>
                </c:pt>
                <c:pt idx="63">
                  <c:v>-8.0871695999999993</c:v>
                </c:pt>
                <c:pt idx="64">
                  <c:v>-7.9004463999999999</c:v>
                </c:pt>
                <c:pt idx="65">
                  <c:v>-7.7950410999999997</c:v>
                </c:pt>
                <c:pt idx="66">
                  <c:v>-7.7424159000000001</c:v>
                </c:pt>
                <c:pt idx="67">
                  <c:v>-7.5591172999999996</c:v>
                </c:pt>
                <c:pt idx="68">
                  <c:v>-7.3591290000000003</c:v>
                </c:pt>
                <c:pt idx="69">
                  <c:v>-7.0664844999999996</c:v>
                </c:pt>
                <c:pt idx="70">
                  <c:v>-6.6948151999999999</c:v>
                </c:pt>
                <c:pt idx="71">
                  <c:v>-6.3778682</c:v>
                </c:pt>
                <c:pt idx="72">
                  <c:v>-6.2690863999999999</c:v>
                </c:pt>
                <c:pt idx="73">
                  <c:v>-6.2799354000000003</c:v>
                </c:pt>
                <c:pt idx="74">
                  <c:v>-6.4124761000000001</c:v>
                </c:pt>
                <c:pt idx="75">
                  <c:v>-6.683497</c:v>
                </c:pt>
                <c:pt idx="76">
                  <c:v>-6.9148630999999998</c:v>
                </c:pt>
                <c:pt idx="77">
                  <c:v>-7.1075987999999999</c:v>
                </c:pt>
                <c:pt idx="78">
                  <c:v>-7.2860670000000001</c:v>
                </c:pt>
                <c:pt idx="79">
                  <c:v>-7.5324464000000004</c:v>
                </c:pt>
                <c:pt idx="80">
                  <c:v>-7.7672739000000002</c:v>
                </c:pt>
                <c:pt idx="81">
                  <c:v>-8.0314703000000005</c:v>
                </c:pt>
                <c:pt idx="82">
                  <c:v>-8.2587872000000004</c:v>
                </c:pt>
                <c:pt idx="83">
                  <c:v>-8.3864049999999999</c:v>
                </c:pt>
                <c:pt idx="84">
                  <c:v>-8.4512128999999998</c:v>
                </c:pt>
                <c:pt idx="85">
                  <c:v>-8.5085219999999993</c:v>
                </c:pt>
                <c:pt idx="86">
                  <c:v>-8.4921112000000001</c:v>
                </c:pt>
                <c:pt idx="87">
                  <c:v>-8.4303322000000005</c:v>
                </c:pt>
                <c:pt idx="88">
                  <c:v>-8.8951550000000008</c:v>
                </c:pt>
                <c:pt idx="89">
                  <c:v>-9.4293423000000001</c:v>
                </c:pt>
                <c:pt idx="90">
                  <c:v>-10.015719000000001</c:v>
                </c:pt>
                <c:pt idx="91">
                  <c:v>-10.697236</c:v>
                </c:pt>
                <c:pt idx="92">
                  <c:v>-11.448067</c:v>
                </c:pt>
                <c:pt idx="93">
                  <c:v>-11.737238</c:v>
                </c:pt>
                <c:pt idx="94">
                  <c:v>-11.972951</c:v>
                </c:pt>
                <c:pt idx="95">
                  <c:v>-12.046969000000001</c:v>
                </c:pt>
                <c:pt idx="96">
                  <c:v>-12.086498000000001</c:v>
                </c:pt>
                <c:pt idx="97">
                  <c:v>-12.067266</c:v>
                </c:pt>
                <c:pt idx="98">
                  <c:v>-11.992307</c:v>
                </c:pt>
                <c:pt idx="99">
                  <c:v>-11.747455</c:v>
                </c:pt>
                <c:pt idx="100">
                  <c:v>-11.488944999999999</c:v>
                </c:pt>
                <c:pt idx="101">
                  <c:v>-11.061957</c:v>
                </c:pt>
                <c:pt idx="102">
                  <c:v>-10.499216000000001</c:v>
                </c:pt>
                <c:pt idx="103">
                  <c:v>-10.210697</c:v>
                </c:pt>
                <c:pt idx="104">
                  <c:v>-9.9226302999999998</c:v>
                </c:pt>
                <c:pt idx="105">
                  <c:v>-9.7727795000000004</c:v>
                </c:pt>
                <c:pt idx="106">
                  <c:v>-9.7069711999999999</c:v>
                </c:pt>
                <c:pt idx="107">
                  <c:v>-9.9797449</c:v>
                </c:pt>
                <c:pt idx="108">
                  <c:v>-10.028600000000001</c:v>
                </c:pt>
                <c:pt idx="109">
                  <c:v>-10.333937000000001</c:v>
                </c:pt>
                <c:pt idx="110">
                  <c:v>-10.526043</c:v>
                </c:pt>
                <c:pt idx="111">
                  <c:v>-10.697467</c:v>
                </c:pt>
                <c:pt idx="112">
                  <c:v>-10.627084999999999</c:v>
                </c:pt>
                <c:pt idx="113">
                  <c:v>-10.408804999999999</c:v>
                </c:pt>
                <c:pt idx="114">
                  <c:v>-10.136407999999999</c:v>
                </c:pt>
                <c:pt idx="115">
                  <c:v>-9.8059130000000003</c:v>
                </c:pt>
                <c:pt idx="116">
                  <c:v>-9.7329483000000003</c:v>
                </c:pt>
                <c:pt idx="117">
                  <c:v>-9.6988745000000005</c:v>
                </c:pt>
                <c:pt idx="118">
                  <c:v>-9.8499279000000008</c:v>
                </c:pt>
                <c:pt idx="119">
                  <c:v>-9.9561309999999992</c:v>
                </c:pt>
                <c:pt idx="120">
                  <c:v>-10.245964000000001</c:v>
                </c:pt>
                <c:pt idx="121">
                  <c:v>-10.278604</c:v>
                </c:pt>
                <c:pt idx="122">
                  <c:v>-10.43873</c:v>
                </c:pt>
                <c:pt idx="123">
                  <c:v>-10.576793</c:v>
                </c:pt>
                <c:pt idx="124">
                  <c:v>-10.656428999999999</c:v>
                </c:pt>
                <c:pt idx="125">
                  <c:v>-10.686895</c:v>
                </c:pt>
                <c:pt idx="126">
                  <c:v>-10.840001000000001</c:v>
                </c:pt>
                <c:pt idx="127">
                  <c:v>-10.870526</c:v>
                </c:pt>
                <c:pt idx="128">
                  <c:v>-10.71082</c:v>
                </c:pt>
                <c:pt idx="129">
                  <c:v>-10.44861</c:v>
                </c:pt>
                <c:pt idx="130">
                  <c:v>-10.28351</c:v>
                </c:pt>
                <c:pt idx="131">
                  <c:v>-10.087441</c:v>
                </c:pt>
                <c:pt idx="132">
                  <c:v>-9.9404143999999999</c:v>
                </c:pt>
                <c:pt idx="133">
                  <c:v>-10.062529</c:v>
                </c:pt>
                <c:pt idx="134">
                  <c:v>-10.282548999999999</c:v>
                </c:pt>
                <c:pt idx="135">
                  <c:v>-10.444277</c:v>
                </c:pt>
                <c:pt idx="136">
                  <c:v>-10.521227</c:v>
                </c:pt>
                <c:pt idx="137">
                  <c:v>-10.532095999999999</c:v>
                </c:pt>
                <c:pt idx="138">
                  <c:v>-10.25136</c:v>
                </c:pt>
                <c:pt idx="139">
                  <c:v>-9.9116707000000002</c:v>
                </c:pt>
                <c:pt idx="140">
                  <c:v>-10.260498</c:v>
                </c:pt>
                <c:pt idx="141">
                  <c:v>-10.715332999999999</c:v>
                </c:pt>
                <c:pt idx="142">
                  <c:v>-11.434313</c:v>
                </c:pt>
                <c:pt idx="143">
                  <c:v>-12.407161</c:v>
                </c:pt>
                <c:pt idx="144">
                  <c:v>-13.501023</c:v>
                </c:pt>
                <c:pt idx="145">
                  <c:v>-14.075319</c:v>
                </c:pt>
                <c:pt idx="146">
                  <c:v>-14.493126999999999</c:v>
                </c:pt>
                <c:pt idx="147">
                  <c:v>-14.867260999999999</c:v>
                </c:pt>
                <c:pt idx="148">
                  <c:v>-14.969137</c:v>
                </c:pt>
                <c:pt idx="149">
                  <c:v>-15.151182</c:v>
                </c:pt>
                <c:pt idx="150">
                  <c:v>-14.841581</c:v>
                </c:pt>
                <c:pt idx="151">
                  <c:v>-14.724629</c:v>
                </c:pt>
                <c:pt idx="152">
                  <c:v>-14.702650999999999</c:v>
                </c:pt>
                <c:pt idx="153">
                  <c:v>-14.739026000000001</c:v>
                </c:pt>
                <c:pt idx="154">
                  <c:v>-14.952286000000001</c:v>
                </c:pt>
                <c:pt idx="155">
                  <c:v>-15.224437</c:v>
                </c:pt>
                <c:pt idx="156">
                  <c:v>-15.528879999999999</c:v>
                </c:pt>
                <c:pt idx="157">
                  <c:v>-15.529013000000001</c:v>
                </c:pt>
                <c:pt idx="158">
                  <c:v>-15.649758</c:v>
                </c:pt>
                <c:pt idx="159">
                  <c:v>-15.937652</c:v>
                </c:pt>
                <c:pt idx="160">
                  <c:v>-16.509115000000001</c:v>
                </c:pt>
                <c:pt idx="161">
                  <c:v>-17.346630000000001</c:v>
                </c:pt>
                <c:pt idx="162">
                  <c:v>-18.282177000000001</c:v>
                </c:pt>
                <c:pt idx="163">
                  <c:v>-19.237916999999999</c:v>
                </c:pt>
                <c:pt idx="164">
                  <c:v>-19.929155000000002</c:v>
                </c:pt>
                <c:pt idx="165">
                  <c:v>-19.951733000000001</c:v>
                </c:pt>
                <c:pt idx="166">
                  <c:v>-20.219556999999998</c:v>
                </c:pt>
                <c:pt idx="167">
                  <c:v>-20.830186999999999</c:v>
                </c:pt>
                <c:pt idx="168">
                  <c:v>-21.692833</c:v>
                </c:pt>
                <c:pt idx="169">
                  <c:v>-22.620369</c:v>
                </c:pt>
                <c:pt idx="170">
                  <c:v>-24.023399000000001</c:v>
                </c:pt>
                <c:pt idx="171">
                  <c:v>-24.271343000000002</c:v>
                </c:pt>
                <c:pt idx="172">
                  <c:v>-23.667534</c:v>
                </c:pt>
                <c:pt idx="173">
                  <c:v>-22.302800999999999</c:v>
                </c:pt>
                <c:pt idx="174">
                  <c:v>-20.537642999999999</c:v>
                </c:pt>
                <c:pt idx="175">
                  <c:v>-18.791841999999999</c:v>
                </c:pt>
                <c:pt idx="176">
                  <c:v>-17.421735999999999</c:v>
                </c:pt>
                <c:pt idx="177">
                  <c:v>-16.257244</c:v>
                </c:pt>
                <c:pt idx="178">
                  <c:v>-15.554095</c:v>
                </c:pt>
                <c:pt idx="179">
                  <c:v>-14.750482999999999</c:v>
                </c:pt>
                <c:pt idx="180">
                  <c:v>-13.936253000000001</c:v>
                </c:pt>
                <c:pt idx="181">
                  <c:v>-13.084617</c:v>
                </c:pt>
                <c:pt idx="182">
                  <c:v>-12.345737</c:v>
                </c:pt>
                <c:pt idx="183">
                  <c:v>-11.557062999999999</c:v>
                </c:pt>
                <c:pt idx="184">
                  <c:v>-10.905794</c:v>
                </c:pt>
                <c:pt idx="185">
                  <c:v>-10.242894</c:v>
                </c:pt>
                <c:pt idx="186">
                  <c:v>-9.7107048000000002</c:v>
                </c:pt>
                <c:pt idx="187">
                  <c:v>-9.2521658000000002</c:v>
                </c:pt>
                <c:pt idx="188">
                  <c:v>-8.7959289999999992</c:v>
                </c:pt>
                <c:pt idx="189">
                  <c:v>-8.3965683000000002</c:v>
                </c:pt>
                <c:pt idx="190">
                  <c:v>-7.9865598999999996</c:v>
                </c:pt>
                <c:pt idx="191">
                  <c:v>-7.6074438000000004</c:v>
                </c:pt>
                <c:pt idx="192">
                  <c:v>-7.2394489999999996</c:v>
                </c:pt>
                <c:pt idx="193">
                  <c:v>-6.8939871999999998</c:v>
                </c:pt>
                <c:pt idx="194">
                  <c:v>-6.5536861000000002</c:v>
                </c:pt>
                <c:pt idx="195">
                  <c:v>-6.2985319999999998</c:v>
                </c:pt>
                <c:pt idx="196">
                  <c:v>-6.0892872999999996</c:v>
                </c:pt>
                <c:pt idx="197">
                  <c:v>-5.9246812000000002</c:v>
                </c:pt>
                <c:pt idx="198">
                  <c:v>-5.8341908</c:v>
                </c:pt>
                <c:pt idx="199">
                  <c:v>-5.7924695000000002</c:v>
                </c:pt>
                <c:pt idx="200">
                  <c:v>-5.7854009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E5-4CAE-8578-981AAA3FED1B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Isolations!$N$5:$N$205</c:f>
              <c:numCache>
                <c:formatCode>General</c:formatCode>
                <c:ptCount val="201"/>
                <c:pt idx="0">
                  <c:v>-2.4082884999999998</c:v>
                </c:pt>
                <c:pt idx="1">
                  <c:v>-2.6837270000000002</c:v>
                </c:pt>
                <c:pt idx="2">
                  <c:v>-3.0389029999999999</c:v>
                </c:pt>
                <c:pt idx="3">
                  <c:v>-3.4717023</c:v>
                </c:pt>
                <c:pt idx="4">
                  <c:v>-3.8498755</c:v>
                </c:pt>
                <c:pt idx="5">
                  <c:v>-4.2217612000000004</c:v>
                </c:pt>
                <c:pt idx="6">
                  <c:v>-4.5905809</c:v>
                </c:pt>
                <c:pt idx="7">
                  <c:v>-4.9523071999999999</c:v>
                </c:pt>
                <c:pt idx="8">
                  <c:v>-5.2520204000000001</c:v>
                </c:pt>
                <c:pt idx="9">
                  <c:v>-5.5395732000000004</c:v>
                </c:pt>
                <c:pt idx="10">
                  <c:v>-5.8639121000000003</c:v>
                </c:pt>
                <c:pt idx="11">
                  <c:v>-6.1651629999999997</c:v>
                </c:pt>
                <c:pt idx="12">
                  <c:v>-6.4230498999999996</c:v>
                </c:pt>
                <c:pt idx="13">
                  <c:v>-6.695055</c:v>
                </c:pt>
                <c:pt idx="14">
                  <c:v>-6.9471493000000004</c:v>
                </c:pt>
                <c:pt idx="15">
                  <c:v>-7.1548219</c:v>
                </c:pt>
                <c:pt idx="16">
                  <c:v>-7.3719215</c:v>
                </c:pt>
                <c:pt idx="17">
                  <c:v>-7.5846219000000001</c:v>
                </c:pt>
                <c:pt idx="18">
                  <c:v>-7.8140998000000002</c:v>
                </c:pt>
                <c:pt idx="19">
                  <c:v>-8.0515842000000006</c:v>
                </c:pt>
                <c:pt idx="20">
                  <c:v>-8.2853832000000001</c:v>
                </c:pt>
                <c:pt idx="21">
                  <c:v>-8.4419518</c:v>
                </c:pt>
                <c:pt idx="22">
                  <c:v>-8.6413670000000007</c:v>
                </c:pt>
                <c:pt idx="23">
                  <c:v>-8.7842979000000003</c:v>
                </c:pt>
                <c:pt idx="24">
                  <c:v>-8.9149493999999994</c:v>
                </c:pt>
                <c:pt idx="25">
                  <c:v>-9.0259619000000004</c:v>
                </c:pt>
                <c:pt idx="26">
                  <c:v>-9.1238212999999995</c:v>
                </c:pt>
                <c:pt idx="27">
                  <c:v>-9.1604241999999996</c:v>
                </c:pt>
                <c:pt idx="28">
                  <c:v>-9.1854543999999994</c:v>
                </c:pt>
                <c:pt idx="29">
                  <c:v>-9.1929207000000002</c:v>
                </c:pt>
                <c:pt idx="30">
                  <c:v>-9.1600512999999992</c:v>
                </c:pt>
                <c:pt idx="31">
                  <c:v>-9.1139355000000002</c:v>
                </c:pt>
                <c:pt idx="32">
                  <c:v>-9.0653714999999995</c:v>
                </c:pt>
                <c:pt idx="33">
                  <c:v>-8.9881276999999997</c:v>
                </c:pt>
                <c:pt idx="34">
                  <c:v>-8.9223336999999994</c:v>
                </c:pt>
                <c:pt idx="35">
                  <c:v>-8.8599958000000001</c:v>
                </c:pt>
                <c:pt idx="36">
                  <c:v>-8.8471174000000001</c:v>
                </c:pt>
                <c:pt idx="37">
                  <c:v>-8.8187455999999997</c:v>
                </c:pt>
                <c:pt idx="38">
                  <c:v>-8.8317385000000002</c:v>
                </c:pt>
                <c:pt idx="39">
                  <c:v>-8.7893486000000003</c:v>
                </c:pt>
                <c:pt idx="40">
                  <c:v>-8.7828312000000004</c:v>
                </c:pt>
                <c:pt idx="41">
                  <c:v>-8.7923679000000003</c:v>
                </c:pt>
                <c:pt idx="42">
                  <c:v>-8.8523426000000001</c:v>
                </c:pt>
                <c:pt idx="43">
                  <c:v>-8.7640829</c:v>
                </c:pt>
                <c:pt idx="44">
                  <c:v>-8.9036427000000007</c:v>
                </c:pt>
                <c:pt idx="45">
                  <c:v>-8.9645986999999998</c:v>
                </c:pt>
                <c:pt idx="46">
                  <c:v>-9.1529064000000009</c:v>
                </c:pt>
                <c:pt idx="47">
                  <c:v>-9.1308822999999997</c:v>
                </c:pt>
                <c:pt idx="48">
                  <c:v>-9.3848114000000002</c:v>
                </c:pt>
                <c:pt idx="49">
                  <c:v>-9.1226807000000001</c:v>
                </c:pt>
                <c:pt idx="50">
                  <c:v>-9.3767052</c:v>
                </c:pt>
                <c:pt idx="51">
                  <c:v>-9.5223455000000001</c:v>
                </c:pt>
                <c:pt idx="52">
                  <c:v>-9.9104051999999996</c:v>
                </c:pt>
                <c:pt idx="53">
                  <c:v>-10.179881</c:v>
                </c:pt>
                <c:pt idx="54">
                  <c:v>-10.893466</c:v>
                </c:pt>
                <c:pt idx="55">
                  <c:v>-11.227757</c:v>
                </c:pt>
                <c:pt idx="56">
                  <c:v>-11.652569</c:v>
                </c:pt>
                <c:pt idx="57">
                  <c:v>-12.162656999999999</c:v>
                </c:pt>
                <c:pt idx="58">
                  <c:v>-12.690082</c:v>
                </c:pt>
                <c:pt idx="59">
                  <c:v>-13.193331000000001</c:v>
                </c:pt>
                <c:pt idx="60">
                  <c:v>-13.746936</c:v>
                </c:pt>
                <c:pt idx="61">
                  <c:v>-14.327809999999999</c:v>
                </c:pt>
                <c:pt idx="62">
                  <c:v>-14.831198000000001</c:v>
                </c:pt>
                <c:pt idx="63">
                  <c:v>-15.344101</c:v>
                </c:pt>
                <c:pt idx="64">
                  <c:v>-15.897097</c:v>
                </c:pt>
                <c:pt idx="65">
                  <c:v>-16.457687</c:v>
                </c:pt>
                <c:pt idx="66">
                  <c:v>-16.931149999999999</c:v>
                </c:pt>
                <c:pt idx="67">
                  <c:v>-17.421396000000001</c:v>
                </c:pt>
                <c:pt idx="68">
                  <c:v>-17.918427000000001</c:v>
                </c:pt>
                <c:pt idx="69">
                  <c:v>-18.450562000000001</c:v>
                </c:pt>
                <c:pt idx="70">
                  <c:v>-18.941202000000001</c:v>
                </c:pt>
                <c:pt idx="71">
                  <c:v>-19.421317999999999</c:v>
                </c:pt>
                <c:pt idx="72">
                  <c:v>-19.773861</c:v>
                </c:pt>
                <c:pt idx="73">
                  <c:v>-20.044962000000002</c:v>
                </c:pt>
                <c:pt idx="74">
                  <c:v>-20.097258</c:v>
                </c:pt>
                <c:pt idx="75">
                  <c:v>-19.977761999999998</c:v>
                </c:pt>
                <c:pt idx="76">
                  <c:v>-19.736885000000001</c:v>
                </c:pt>
                <c:pt idx="77">
                  <c:v>-19.445732</c:v>
                </c:pt>
                <c:pt idx="78">
                  <c:v>-19.108779999999999</c:v>
                </c:pt>
                <c:pt idx="79">
                  <c:v>-18.795203999999998</c:v>
                </c:pt>
                <c:pt idx="80">
                  <c:v>-18.449926000000001</c:v>
                </c:pt>
                <c:pt idx="81">
                  <c:v>-18.129148000000001</c:v>
                </c:pt>
                <c:pt idx="82">
                  <c:v>-17.865023000000001</c:v>
                </c:pt>
                <c:pt idx="83">
                  <c:v>-17.680966999999999</c:v>
                </c:pt>
                <c:pt idx="84">
                  <c:v>-17.487946999999998</c:v>
                </c:pt>
                <c:pt idx="85">
                  <c:v>-17.347828</c:v>
                </c:pt>
                <c:pt idx="86">
                  <c:v>-17.215612</c:v>
                </c:pt>
                <c:pt idx="87">
                  <c:v>-17.038305000000001</c:v>
                </c:pt>
                <c:pt idx="88">
                  <c:v>-16.822123000000001</c:v>
                </c:pt>
                <c:pt idx="89">
                  <c:v>-16.586621999999998</c:v>
                </c:pt>
                <c:pt idx="90">
                  <c:v>-16.374438999999999</c:v>
                </c:pt>
                <c:pt idx="91">
                  <c:v>-16.119961</c:v>
                </c:pt>
                <c:pt idx="92">
                  <c:v>-15.876754</c:v>
                </c:pt>
                <c:pt idx="93">
                  <c:v>-15.627386</c:v>
                </c:pt>
                <c:pt idx="94">
                  <c:v>-15.380841</c:v>
                </c:pt>
                <c:pt idx="95">
                  <c:v>-15.108328</c:v>
                </c:pt>
                <c:pt idx="96">
                  <c:v>-14.867011</c:v>
                </c:pt>
                <c:pt idx="97">
                  <c:v>-14.680882</c:v>
                </c:pt>
                <c:pt idx="98">
                  <c:v>-14.555021</c:v>
                </c:pt>
                <c:pt idx="99">
                  <c:v>-14.515853999999999</c:v>
                </c:pt>
                <c:pt idx="100">
                  <c:v>-14.542687000000001</c:v>
                </c:pt>
                <c:pt idx="101">
                  <c:v>-14.634118000000001</c:v>
                </c:pt>
                <c:pt idx="102">
                  <c:v>-14.801083</c:v>
                </c:pt>
                <c:pt idx="103">
                  <c:v>-14.926693999999999</c:v>
                </c:pt>
                <c:pt idx="104">
                  <c:v>-15.013813000000001</c:v>
                </c:pt>
                <c:pt idx="105">
                  <c:v>-14.938634</c:v>
                </c:pt>
                <c:pt idx="106">
                  <c:v>-14.853446</c:v>
                </c:pt>
                <c:pt idx="107">
                  <c:v>-14.632987999999999</c:v>
                </c:pt>
                <c:pt idx="108">
                  <c:v>-14.443949</c:v>
                </c:pt>
                <c:pt idx="109">
                  <c:v>-14.164906999999999</c:v>
                </c:pt>
                <c:pt idx="110">
                  <c:v>-13.983815999999999</c:v>
                </c:pt>
                <c:pt idx="111">
                  <c:v>-13.683702</c:v>
                </c:pt>
                <c:pt idx="112">
                  <c:v>-13.360828</c:v>
                </c:pt>
                <c:pt idx="113">
                  <c:v>-12.963387000000001</c:v>
                </c:pt>
                <c:pt idx="114">
                  <c:v>-12.591953999999999</c:v>
                </c:pt>
                <c:pt idx="115">
                  <c:v>-12.138641</c:v>
                </c:pt>
                <c:pt idx="116">
                  <c:v>-11.759829999999999</c:v>
                </c:pt>
                <c:pt idx="117">
                  <c:v>-11.41352</c:v>
                </c:pt>
                <c:pt idx="118">
                  <c:v>-11.186814</c:v>
                </c:pt>
                <c:pt idx="119">
                  <c:v>-11.074472</c:v>
                </c:pt>
                <c:pt idx="120">
                  <c:v>-11.069118</c:v>
                </c:pt>
                <c:pt idx="121">
                  <c:v>-10.992540999999999</c:v>
                </c:pt>
                <c:pt idx="122">
                  <c:v>-10.998564999999999</c:v>
                </c:pt>
                <c:pt idx="123">
                  <c:v>-10.973273000000001</c:v>
                </c:pt>
                <c:pt idx="124">
                  <c:v>-10.896924</c:v>
                </c:pt>
                <c:pt idx="125">
                  <c:v>-10.804771000000001</c:v>
                </c:pt>
                <c:pt idx="126">
                  <c:v>-10.881009000000001</c:v>
                </c:pt>
                <c:pt idx="127">
                  <c:v>-10.854495999999999</c:v>
                </c:pt>
                <c:pt idx="128">
                  <c:v>-10.804135</c:v>
                </c:pt>
                <c:pt idx="129">
                  <c:v>-10.629289</c:v>
                </c:pt>
                <c:pt idx="130">
                  <c:v>-10.573219</c:v>
                </c:pt>
                <c:pt idx="131">
                  <c:v>-10.433619</c:v>
                </c:pt>
                <c:pt idx="132">
                  <c:v>-10.388104999999999</c:v>
                </c:pt>
                <c:pt idx="133">
                  <c:v>-10.457012000000001</c:v>
                </c:pt>
                <c:pt idx="134">
                  <c:v>-10.667312000000001</c:v>
                </c:pt>
                <c:pt idx="135">
                  <c:v>-10.771599</c:v>
                </c:pt>
                <c:pt idx="136">
                  <c:v>-10.86285</c:v>
                </c:pt>
                <c:pt idx="137">
                  <c:v>-10.839029</c:v>
                </c:pt>
                <c:pt idx="138">
                  <c:v>-10.651154</c:v>
                </c:pt>
                <c:pt idx="139">
                  <c:v>-10.311859999999999</c:v>
                </c:pt>
                <c:pt idx="140">
                  <c:v>-10.629431</c:v>
                </c:pt>
                <c:pt idx="141">
                  <c:v>-10.916152</c:v>
                </c:pt>
                <c:pt idx="142">
                  <c:v>-11.451419</c:v>
                </c:pt>
                <c:pt idx="143">
                  <c:v>-12.055714</c:v>
                </c:pt>
                <c:pt idx="144">
                  <c:v>-12.878322000000001</c:v>
                </c:pt>
                <c:pt idx="145">
                  <c:v>-13.103652</c:v>
                </c:pt>
                <c:pt idx="146">
                  <c:v>-13.482765000000001</c:v>
                </c:pt>
                <c:pt idx="147">
                  <c:v>-13.784185000000001</c:v>
                </c:pt>
                <c:pt idx="148">
                  <c:v>-14.053850000000001</c:v>
                </c:pt>
                <c:pt idx="149">
                  <c:v>-14.36256</c:v>
                </c:pt>
                <c:pt idx="150">
                  <c:v>-14.484261</c:v>
                </c:pt>
                <c:pt idx="151">
                  <c:v>-14.522220000000001</c:v>
                </c:pt>
                <c:pt idx="152">
                  <c:v>-14.641951000000001</c:v>
                </c:pt>
                <c:pt idx="153">
                  <c:v>-14.664923</c:v>
                </c:pt>
                <c:pt idx="154">
                  <c:v>-14.776572</c:v>
                </c:pt>
                <c:pt idx="155">
                  <c:v>-14.926655999999999</c:v>
                </c:pt>
                <c:pt idx="156">
                  <c:v>-14.977126999999999</c:v>
                </c:pt>
                <c:pt idx="157">
                  <c:v>-14.824425</c:v>
                </c:pt>
                <c:pt idx="158">
                  <c:v>-14.642431</c:v>
                </c:pt>
                <c:pt idx="159">
                  <c:v>-14.688086999999999</c:v>
                </c:pt>
                <c:pt idx="160">
                  <c:v>-14.786716</c:v>
                </c:pt>
                <c:pt idx="161">
                  <c:v>-15.112983</c:v>
                </c:pt>
                <c:pt idx="162">
                  <c:v>-15.363515</c:v>
                </c:pt>
                <c:pt idx="163">
                  <c:v>-15.689382</c:v>
                </c:pt>
                <c:pt idx="164">
                  <c:v>-15.497232</c:v>
                </c:pt>
                <c:pt idx="165">
                  <c:v>-15.006651</c:v>
                </c:pt>
                <c:pt idx="166">
                  <c:v>-14.406439000000001</c:v>
                </c:pt>
                <c:pt idx="167">
                  <c:v>-14.019105</c:v>
                </c:pt>
                <c:pt idx="168">
                  <c:v>-13.635398</c:v>
                </c:pt>
                <c:pt idx="169">
                  <c:v>-13.343871999999999</c:v>
                </c:pt>
                <c:pt idx="170">
                  <c:v>-13.332065999999999</c:v>
                </c:pt>
                <c:pt idx="171">
                  <c:v>-13.079352999999999</c:v>
                </c:pt>
                <c:pt idx="172">
                  <c:v>-12.582955999999999</c:v>
                </c:pt>
                <c:pt idx="173">
                  <c:v>-11.853342</c:v>
                </c:pt>
                <c:pt idx="174">
                  <c:v>-11.180650999999999</c:v>
                </c:pt>
                <c:pt idx="175">
                  <c:v>-10.637867</c:v>
                </c:pt>
                <c:pt idx="176">
                  <c:v>-10.338896999999999</c:v>
                </c:pt>
                <c:pt idx="177">
                  <c:v>-10.053580999999999</c:v>
                </c:pt>
                <c:pt idx="178">
                  <c:v>-10.346268</c:v>
                </c:pt>
                <c:pt idx="179">
                  <c:v>-10.424734000000001</c:v>
                </c:pt>
                <c:pt idx="180">
                  <c:v>-10.611739999999999</c:v>
                </c:pt>
                <c:pt idx="181">
                  <c:v>-10.606450000000001</c:v>
                </c:pt>
                <c:pt idx="182">
                  <c:v>-10.730439000000001</c:v>
                </c:pt>
                <c:pt idx="183">
                  <c:v>-10.66086</c:v>
                </c:pt>
                <c:pt idx="184">
                  <c:v>-10.726241</c:v>
                </c:pt>
                <c:pt idx="185">
                  <c:v>-10.589518</c:v>
                </c:pt>
                <c:pt idx="186">
                  <c:v>-10.611227</c:v>
                </c:pt>
                <c:pt idx="187">
                  <c:v>-10.657499</c:v>
                </c:pt>
                <c:pt idx="188">
                  <c:v>-10.565944</c:v>
                </c:pt>
                <c:pt idx="189">
                  <c:v>-10.488472</c:v>
                </c:pt>
                <c:pt idx="190">
                  <c:v>-10.328685</c:v>
                </c:pt>
                <c:pt idx="191">
                  <c:v>-10.150791</c:v>
                </c:pt>
                <c:pt idx="192">
                  <c:v>-9.9401960000000003</c:v>
                </c:pt>
                <c:pt idx="193">
                  <c:v>-9.7187690999999994</c:v>
                </c:pt>
                <c:pt idx="194">
                  <c:v>-9.4690379999999994</c:v>
                </c:pt>
                <c:pt idx="195">
                  <c:v>-9.3071175000000004</c:v>
                </c:pt>
                <c:pt idx="196">
                  <c:v>-9.2379589000000006</c:v>
                </c:pt>
                <c:pt idx="197">
                  <c:v>-9.2211838000000004</c:v>
                </c:pt>
                <c:pt idx="198">
                  <c:v>-9.3419523000000009</c:v>
                </c:pt>
                <c:pt idx="199">
                  <c:v>-9.4909925000000008</c:v>
                </c:pt>
                <c:pt idx="200">
                  <c:v>-9.6702366000000008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E5-4CAE-8578-981AAA3F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31744"/>
        <c:axId val="113233920"/>
      </c:scatterChart>
      <c:valAx>
        <c:axId val="113231744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3233920"/>
        <c:crosses val="autoZero"/>
        <c:crossBetween val="midCat"/>
        <c:majorUnit val="5"/>
      </c:valAx>
      <c:valAx>
        <c:axId val="113233920"/>
        <c:scaling>
          <c:orientation val="minMax"/>
          <c:max val="0"/>
          <c:min val="-2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3231744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17614574001603089"/>
          <c:y val="0.67370188101487305"/>
          <c:w val="0.28181977502427663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10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Response'!$F$3:$F$103</c:f>
              <c:numCache>
                <c:formatCode>General</c:formatCode>
                <c:ptCount val="101"/>
                <c:pt idx="0">
                  <c:v>-24.760629999999999</c:v>
                </c:pt>
                <c:pt idx="1">
                  <c:v>-25.407957</c:v>
                </c:pt>
                <c:pt idx="2">
                  <c:v>-27.549144999999999</c:v>
                </c:pt>
                <c:pt idx="3">
                  <c:v>-29.222913999999999</c:v>
                </c:pt>
                <c:pt idx="4">
                  <c:v>-29.738201</c:v>
                </c:pt>
                <c:pt idx="5">
                  <c:v>-29.027359000000001</c:v>
                </c:pt>
                <c:pt idx="6">
                  <c:v>-27.715958000000001</c:v>
                </c:pt>
                <c:pt idx="7">
                  <c:v>-24.766027000000001</c:v>
                </c:pt>
                <c:pt idx="8">
                  <c:v>-22.439475999999999</c:v>
                </c:pt>
                <c:pt idx="9">
                  <c:v>-21.061015999999999</c:v>
                </c:pt>
                <c:pt idx="10">
                  <c:v>-20.118935</c:v>
                </c:pt>
                <c:pt idx="11">
                  <c:v>-19.598492</c:v>
                </c:pt>
                <c:pt idx="12">
                  <c:v>-18.980903999999999</c:v>
                </c:pt>
                <c:pt idx="13">
                  <c:v>-18.042044000000001</c:v>
                </c:pt>
                <c:pt idx="14">
                  <c:v>-17.054362999999999</c:v>
                </c:pt>
                <c:pt idx="15">
                  <c:v>-16.563476999999999</c:v>
                </c:pt>
                <c:pt idx="16">
                  <c:v>-16.374838</c:v>
                </c:pt>
                <c:pt idx="17">
                  <c:v>-16.348455000000001</c:v>
                </c:pt>
                <c:pt idx="18">
                  <c:v>-16.347377999999999</c:v>
                </c:pt>
                <c:pt idx="19">
                  <c:v>-16.546113999999999</c:v>
                </c:pt>
                <c:pt idx="20">
                  <c:v>-16.493319</c:v>
                </c:pt>
                <c:pt idx="21">
                  <c:v>-16.219776</c:v>
                </c:pt>
                <c:pt idx="22">
                  <c:v>-15.869916</c:v>
                </c:pt>
                <c:pt idx="23">
                  <c:v>-15.681978000000001</c:v>
                </c:pt>
                <c:pt idx="24">
                  <c:v>-15.281559</c:v>
                </c:pt>
                <c:pt idx="25">
                  <c:v>-14.897012999999999</c:v>
                </c:pt>
                <c:pt idx="26">
                  <c:v>-14.509778000000001</c:v>
                </c:pt>
                <c:pt idx="27">
                  <c:v>-14.355354</c:v>
                </c:pt>
                <c:pt idx="28">
                  <c:v>-14.184422</c:v>
                </c:pt>
                <c:pt idx="29">
                  <c:v>-14.030526</c:v>
                </c:pt>
                <c:pt idx="30">
                  <c:v>-14.015136</c:v>
                </c:pt>
                <c:pt idx="31">
                  <c:v>-13.986818</c:v>
                </c:pt>
                <c:pt idx="32">
                  <c:v>-13.788857999999999</c:v>
                </c:pt>
                <c:pt idx="33">
                  <c:v>-13.422724000000001</c:v>
                </c:pt>
                <c:pt idx="34">
                  <c:v>-12.993841</c:v>
                </c:pt>
                <c:pt idx="35">
                  <c:v>-12.488220999999999</c:v>
                </c:pt>
                <c:pt idx="36">
                  <c:v>-11.919601999999999</c:v>
                </c:pt>
                <c:pt idx="37">
                  <c:v>-11.345428</c:v>
                </c:pt>
                <c:pt idx="38">
                  <c:v>-10.915330000000001</c:v>
                </c:pt>
                <c:pt idx="39">
                  <c:v>-10.536197</c:v>
                </c:pt>
                <c:pt idx="40">
                  <c:v>-10.106623000000001</c:v>
                </c:pt>
                <c:pt idx="41">
                  <c:v>-9.7860565000000008</c:v>
                </c:pt>
                <c:pt idx="42">
                  <c:v>-9.6285676999999996</c:v>
                </c:pt>
                <c:pt idx="43">
                  <c:v>-9.5402307999999998</c:v>
                </c:pt>
                <c:pt idx="44">
                  <c:v>-9.5322522999999997</c:v>
                </c:pt>
                <c:pt idx="45">
                  <c:v>-9.6247854000000004</c:v>
                </c:pt>
                <c:pt idx="46">
                  <c:v>-9.7387209000000006</c:v>
                </c:pt>
                <c:pt idx="47">
                  <c:v>-9.8808717999999995</c:v>
                </c:pt>
                <c:pt idx="48">
                  <c:v>-10.051450000000001</c:v>
                </c:pt>
                <c:pt idx="49">
                  <c:v>-10.246017999999999</c:v>
                </c:pt>
                <c:pt idx="50">
                  <c:v>-10.443555999999999</c:v>
                </c:pt>
                <c:pt idx="51">
                  <c:v>-10.688568</c:v>
                </c:pt>
                <c:pt idx="52">
                  <c:v>-10.965782000000001</c:v>
                </c:pt>
                <c:pt idx="53">
                  <c:v>-11.253168000000001</c:v>
                </c:pt>
                <c:pt idx="54">
                  <c:v>-11.575271000000001</c:v>
                </c:pt>
                <c:pt idx="55">
                  <c:v>-12.017529</c:v>
                </c:pt>
                <c:pt idx="56">
                  <c:v>-12.529899</c:v>
                </c:pt>
                <c:pt idx="57">
                  <c:v>-13.044173000000001</c:v>
                </c:pt>
                <c:pt idx="58">
                  <c:v>-13.637753999999999</c:v>
                </c:pt>
                <c:pt idx="59">
                  <c:v>-14.343043</c:v>
                </c:pt>
                <c:pt idx="60">
                  <c:v>-15.177315</c:v>
                </c:pt>
                <c:pt idx="61">
                  <c:v>-16.034451000000001</c:v>
                </c:pt>
                <c:pt idx="62">
                  <c:v>-16.730357999999999</c:v>
                </c:pt>
                <c:pt idx="63">
                  <c:v>-16.990805000000002</c:v>
                </c:pt>
                <c:pt idx="64">
                  <c:v>-16.702925</c:v>
                </c:pt>
                <c:pt idx="65">
                  <c:v>-15.811809999999999</c:v>
                </c:pt>
                <c:pt idx="66">
                  <c:v>-14.3911</c:v>
                </c:pt>
                <c:pt idx="67">
                  <c:v>-12.665081000000001</c:v>
                </c:pt>
                <c:pt idx="68">
                  <c:v>-10.94683</c:v>
                </c:pt>
                <c:pt idx="69">
                  <c:v>-9.3651228</c:v>
                </c:pt>
                <c:pt idx="70">
                  <c:v>-7.9559660000000001</c:v>
                </c:pt>
                <c:pt idx="71">
                  <c:v>-6.7675853000000004</c:v>
                </c:pt>
                <c:pt idx="72">
                  <c:v>-5.7840629000000003</c:v>
                </c:pt>
                <c:pt idx="73">
                  <c:v>-4.9477409999999997</c:v>
                </c:pt>
                <c:pt idx="74">
                  <c:v>-4.2486191</c:v>
                </c:pt>
                <c:pt idx="75">
                  <c:v>-3.6746506999999999</c:v>
                </c:pt>
                <c:pt idx="76">
                  <c:v>-3.2059647999999998</c:v>
                </c:pt>
                <c:pt idx="77">
                  <c:v>-2.8261091999999999</c:v>
                </c:pt>
                <c:pt idx="78">
                  <c:v>-2.5207894</c:v>
                </c:pt>
                <c:pt idx="79">
                  <c:v>-2.2748046</c:v>
                </c:pt>
                <c:pt idx="80">
                  <c:v>-2.0759430000000001</c:v>
                </c:pt>
                <c:pt idx="81">
                  <c:v>-1.9115939</c:v>
                </c:pt>
                <c:pt idx="82">
                  <c:v>-1.7751323999999999</c:v>
                </c:pt>
                <c:pt idx="83">
                  <c:v>-1.6608858</c:v>
                </c:pt>
                <c:pt idx="84">
                  <c:v>-1.5684066000000001</c:v>
                </c:pt>
                <c:pt idx="85">
                  <c:v>-1.4899807</c:v>
                </c:pt>
                <c:pt idx="86">
                  <c:v>-1.4240809999999999</c:v>
                </c:pt>
                <c:pt idx="87">
                  <c:v>-1.3687779</c:v>
                </c:pt>
                <c:pt idx="88">
                  <c:v>-1.3227188999999999</c:v>
                </c:pt>
                <c:pt idx="89">
                  <c:v>-1.2816365000000001</c:v>
                </c:pt>
                <c:pt idx="90">
                  <c:v>-1.2469809999999999</c:v>
                </c:pt>
                <c:pt idx="91">
                  <c:v>-1.2175236</c:v>
                </c:pt>
                <c:pt idx="92">
                  <c:v>-1.1935019</c:v>
                </c:pt>
                <c:pt idx="93">
                  <c:v>-1.1726527</c:v>
                </c:pt>
                <c:pt idx="94">
                  <c:v>-1.1555015</c:v>
                </c:pt>
                <c:pt idx="95">
                  <c:v>-1.1410442999999999</c:v>
                </c:pt>
                <c:pt idx="96">
                  <c:v>-1.131114</c:v>
                </c:pt>
                <c:pt idx="97">
                  <c:v>-1.1208445</c:v>
                </c:pt>
                <c:pt idx="98">
                  <c:v>-1.1151559</c:v>
                </c:pt>
                <c:pt idx="99">
                  <c:v>-1.1121198999999999</c:v>
                </c:pt>
                <c:pt idx="100">
                  <c:v>-1.1105708999999999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51-4831-9320-1ED6D22C315C}"/>
            </c:ext>
          </c:extLst>
        </c:ser>
        <c:ser>
          <c:idx val="0"/>
          <c:order val="1"/>
          <c:tx>
            <c:v>10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Response'!$B$3:$B$103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Response'!$P$3:$P$103</c:f>
              <c:numCache>
                <c:formatCode>General</c:formatCode>
                <c:ptCount val="101"/>
                <c:pt idx="0">
                  <c:v>-23.887378999999999</c:v>
                </c:pt>
                <c:pt idx="1">
                  <c:v>-24.886398</c:v>
                </c:pt>
                <c:pt idx="2">
                  <c:v>-25.362053</c:v>
                </c:pt>
                <c:pt idx="3">
                  <c:v>-25.681438</c:v>
                </c:pt>
                <c:pt idx="4">
                  <c:v>-25.600431</c:v>
                </c:pt>
                <c:pt idx="5">
                  <c:v>-25.309512999999999</c:v>
                </c:pt>
                <c:pt idx="6">
                  <c:v>-24.475653000000001</c:v>
                </c:pt>
                <c:pt idx="7">
                  <c:v>-24.698891</c:v>
                </c:pt>
                <c:pt idx="8">
                  <c:v>-25.855374999999999</c:v>
                </c:pt>
                <c:pt idx="9">
                  <c:v>-28.016165000000001</c:v>
                </c:pt>
                <c:pt idx="10">
                  <c:v>-30.381333999999999</c:v>
                </c:pt>
                <c:pt idx="11">
                  <c:v>-32.533374999999999</c:v>
                </c:pt>
                <c:pt idx="12">
                  <c:v>-34.332825</c:v>
                </c:pt>
                <c:pt idx="13">
                  <c:v>-34.681057000000003</c:v>
                </c:pt>
                <c:pt idx="14">
                  <c:v>-33.576819999999998</c:v>
                </c:pt>
                <c:pt idx="15">
                  <c:v>-31.548359000000001</c:v>
                </c:pt>
                <c:pt idx="16">
                  <c:v>-29.615797000000001</c:v>
                </c:pt>
                <c:pt idx="17">
                  <c:v>-27.045496</c:v>
                </c:pt>
                <c:pt idx="18">
                  <c:v>-24.905190999999999</c:v>
                </c:pt>
                <c:pt idx="19">
                  <c:v>-23.174885</c:v>
                </c:pt>
                <c:pt idx="20">
                  <c:v>-21.824762</c:v>
                </c:pt>
                <c:pt idx="21">
                  <c:v>-20.300894</c:v>
                </c:pt>
                <c:pt idx="22">
                  <c:v>-18.966282</c:v>
                </c:pt>
                <c:pt idx="23">
                  <c:v>-17.828844</c:v>
                </c:pt>
                <c:pt idx="24">
                  <c:v>-16.637723999999999</c:v>
                </c:pt>
                <c:pt idx="25">
                  <c:v>-15.479692</c:v>
                </c:pt>
                <c:pt idx="26">
                  <c:v>-14.654128999999999</c:v>
                </c:pt>
                <c:pt idx="27">
                  <c:v>-14.134807</c:v>
                </c:pt>
                <c:pt idx="28">
                  <c:v>-13.428708</c:v>
                </c:pt>
                <c:pt idx="29">
                  <c:v>-12.638282999999999</c:v>
                </c:pt>
                <c:pt idx="30">
                  <c:v>-12.109329000000001</c:v>
                </c:pt>
                <c:pt idx="31">
                  <c:v>-11.610726</c:v>
                </c:pt>
                <c:pt idx="32">
                  <c:v>-11.009221</c:v>
                </c:pt>
                <c:pt idx="33">
                  <c:v>-10.602175000000001</c:v>
                </c:pt>
                <c:pt idx="34">
                  <c:v>-10.254884000000001</c:v>
                </c:pt>
                <c:pt idx="35">
                  <c:v>-9.8631104999999994</c:v>
                </c:pt>
                <c:pt idx="36">
                  <c:v>-9.4940662000000007</c:v>
                </c:pt>
                <c:pt idx="37">
                  <c:v>-9.1775923000000006</c:v>
                </c:pt>
                <c:pt idx="38">
                  <c:v>-8.8501720000000006</c:v>
                </c:pt>
                <c:pt idx="39">
                  <c:v>-8.6050281999999996</c:v>
                </c:pt>
                <c:pt idx="40">
                  <c:v>-8.4200487000000006</c:v>
                </c:pt>
                <c:pt idx="41">
                  <c:v>-8.1844062999999991</c:v>
                </c:pt>
                <c:pt idx="42">
                  <c:v>-7.9743484999999996</c:v>
                </c:pt>
                <c:pt idx="43">
                  <c:v>-7.8412809000000001</c:v>
                </c:pt>
                <c:pt idx="44">
                  <c:v>-7.7574100000000001</c:v>
                </c:pt>
                <c:pt idx="45">
                  <c:v>-7.7362827999999997</c:v>
                </c:pt>
                <c:pt idx="46">
                  <c:v>-7.8618822000000002</c:v>
                </c:pt>
                <c:pt idx="47">
                  <c:v>-8.0973615999999993</c:v>
                </c:pt>
                <c:pt idx="48">
                  <c:v>-8.3784007999999996</c:v>
                </c:pt>
                <c:pt idx="49">
                  <c:v>-8.7106847999999992</c:v>
                </c:pt>
                <c:pt idx="50">
                  <c:v>-9.0890179</c:v>
                </c:pt>
                <c:pt idx="51">
                  <c:v>-9.5009335999999998</c:v>
                </c:pt>
                <c:pt idx="52">
                  <c:v>-9.9236956000000003</c:v>
                </c:pt>
                <c:pt idx="53">
                  <c:v>-10.35877</c:v>
                </c:pt>
                <c:pt idx="54">
                  <c:v>-10.802656000000001</c:v>
                </c:pt>
                <c:pt idx="55">
                  <c:v>-11.319091999999999</c:v>
                </c:pt>
                <c:pt idx="56">
                  <c:v>-11.801735000000001</c:v>
                </c:pt>
                <c:pt idx="57">
                  <c:v>-12.194258</c:v>
                </c:pt>
                <c:pt idx="58">
                  <c:v>-12.532515999999999</c:v>
                </c:pt>
                <c:pt idx="59">
                  <c:v>-12.871076</c:v>
                </c:pt>
                <c:pt idx="60">
                  <c:v>-13.111737</c:v>
                </c:pt>
                <c:pt idx="61">
                  <c:v>-13.246376</c:v>
                </c:pt>
                <c:pt idx="62">
                  <c:v>-13.188592</c:v>
                </c:pt>
                <c:pt idx="63">
                  <c:v>-12.875737000000001</c:v>
                </c:pt>
                <c:pt idx="64">
                  <c:v>-12.294750000000001</c:v>
                </c:pt>
                <c:pt idx="65">
                  <c:v>-11.466077</c:v>
                </c:pt>
                <c:pt idx="66">
                  <c:v>-10.473222</c:v>
                </c:pt>
                <c:pt idx="67">
                  <c:v>-9.4649105000000002</c:v>
                </c:pt>
                <c:pt idx="68">
                  <c:v>-8.5484228000000009</c:v>
                </c:pt>
                <c:pt idx="69">
                  <c:v>-7.6714349000000004</c:v>
                </c:pt>
                <c:pt idx="70">
                  <c:v>-6.8816752000000001</c:v>
                </c:pt>
                <c:pt idx="71">
                  <c:v>-6.1631970000000003</c:v>
                </c:pt>
                <c:pt idx="72">
                  <c:v>-5.4952725999999998</c:v>
                </c:pt>
                <c:pt idx="73">
                  <c:v>-4.8558259000000001</c:v>
                </c:pt>
                <c:pt idx="74">
                  <c:v>-4.2809967999999996</c:v>
                </c:pt>
                <c:pt idx="75">
                  <c:v>-3.7675531000000002</c:v>
                </c:pt>
                <c:pt idx="76">
                  <c:v>-3.3198821999999999</c:v>
                </c:pt>
                <c:pt idx="77">
                  <c:v>-2.9327567000000001</c:v>
                </c:pt>
                <c:pt idx="78">
                  <c:v>-2.6077816</c:v>
                </c:pt>
                <c:pt idx="79">
                  <c:v>-2.3391855000000001</c:v>
                </c:pt>
                <c:pt idx="80">
                  <c:v>-2.1207992999999998</c:v>
                </c:pt>
                <c:pt idx="81">
                  <c:v>-1.9413589</c:v>
                </c:pt>
                <c:pt idx="82">
                  <c:v>-1.7946461</c:v>
                </c:pt>
                <c:pt idx="83">
                  <c:v>-1.6744311999999999</c:v>
                </c:pt>
                <c:pt idx="84">
                  <c:v>-1.5760590000000001</c:v>
                </c:pt>
                <c:pt idx="85">
                  <c:v>-1.4928631999999999</c:v>
                </c:pt>
                <c:pt idx="86">
                  <c:v>-1.4232966</c:v>
                </c:pt>
                <c:pt idx="87">
                  <c:v>-1.3659258999999999</c:v>
                </c:pt>
                <c:pt idx="88">
                  <c:v>-1.3185667000000001</c:v>
                </c:pt>
                <c:pt idx="89">
                  <c:v>-1.2773912000000001</c:v>
                </c:pt>
                <c:pt idx="90">
                  <c:v>-1.2428238</c:v>
                </c:pt>
                <c:pt idx="91">
                  <c:v>-1.2147256</c:v>
                </c:pt>
                <c:pt idx="92">
                  <c:v>-1.1911217999999999</c:v>
                </c:pt>
                <c:pt idx="93">
                  <c:v>-1.1710609000000001</c:v>
                </c:pt>
                <c:pt idx="94">
                  <c:v>-1.1553085999999999</c:v>
                </c:pt>
                <c:pt idx="95">
                  <c:v>-1.1412928</c:v>
                </c:pt>
                <c:pt idx="96">
                  <c:v>-1.131005</c:v>
                </c:pt>
                <c:pt idx="97">
                  <c:v>-1.1221257</c:v>
                </c:pt>
                <c:pt idx="98">
                  <c:v>-1.1163715000000001</c:v>
                </c:pt>
                <c:pt idx="99">
                  <c:v>-1.1126292</c:v>
                </c:pt>
                <c:pt idx="100">
                  <c:v>-1.1116101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51-4831-9320-1ED6D22C3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8432"/>
        <c:axId val="114420352"/>
      </c:scatterChart>
      <c:valAx>
        <c:axId val="11441843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20352"/>
        <c:crosses val="autoZero"/>
        <c:crossBetween val="midCat"/>
        <c:majorUnit val="2"/>
      </c:valAx>
      <c:valAx>
        <c:axId val="114420352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1843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3368234130208804"/>
          <c:y val="0.69686548535507686"/>
          <c:w val="0.51344987777994733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IP3 (dBm)</a:t>
            </a:r>
          </a:p>
        </c:rich>
      </c:tx>
      <c:layout>
        <c:manualLayout>
          <c:xMode val="edge"/>
          <c:yMode val="edge"/>
          <c:x val="0.41200008103394087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-47.016326999999997</c:v>
                </c:pt>
                <c:pt idx="1">
                  <c:v>-34.590457999999998</c:v>
                </c:pt>
                <c:pt idx="2">
                  <c:v>-18.715969000000001</c:v>
                </c:pt>
                <c:pt idx="3">
                  <c:v>-9.3958712000000002</c:v>
                </c:pt>
                <c:pt idx="4">
                  <c:v>-1.8513701</c:v>
                </c:pt>
                <c:pt idx="5">
                  <c:v>2.0179200000000002</c:v>
                </c:pt>
                <c:pt idx="6">
                  <c:v>3.5362260000000001</c:v>
                </c:pt>
                <c:pt idx="7">
                  <c:v>3.8697066000000002</c:v>
                </c:pt>
                <c:pt idx="8">
                  <c:v>5.2032145999999999</c:v>
                </c:pt>
                <c:pt idx="9">
                  <c:v>7.0016613000000003</c:v>
                </c:pt>
                <c:pt idx="10">
                  <c:v>9.0052070999999998</c:v>
                </c:pt>
                <c:pt idx="11">
                  <c:v>10.306145000000001</c:v>
                </c:pt>
                <c:pt idx="12">
                  <c:v>11.498747</c:v>
                </c:pt>
                <c:pt idx="13">
                  <c:v>12.640582</c:v>
                </c:pt>
                <c:pt idx="14">
                  <c:v>14.014654999999999</c:v>
                </c:pt>
                <c:pt idx="15">
                  <c:v>14.508694999999999</c:v>
                </c:pt>
                <c:pt idx="16">
                  <c:v>13.837910000000001</c:v>
                </c:pt>
                <c:pt idx="17">
                  <c:v>12.494669999999999</c:v>
                </c:pt>
                <c:pt idx="18">
                  <c:v>11.482022000000001</c:v>
                </c:pt>
                <c:pt idx="19">
                  <c:v>11.740231</c:v>
                </c:pt>
                <c:pt idx="20">
                  <c:v>12.418665000000001</c:v>
                </c:pt>
                <c:pt idx="21">
                  <c:v>13.032159999999999</c:v>
                </c:pt>
                <c:pt idx="22">
                  <c:v>13.295773000000001</c:v>
                </c:pt>
                <c:pt idx="23">
                  <c:v>14.678471999999999</c:v>
                </c:pt>
                <c:pt idx="24">
                  <c:v>15.710217</c:v>
                </c:pt>
                <c:pt idx="25">
                  <c:v>16.473718999999999</c:v>
                </c:pt>
                <c:pt idx="26">
                  <c:v>16.758483999999999</c:v>
                </c:pt>
                <c:pt idx="27">
                  <c:v>17.348436</c:v>
                </c:pt>
                <c:pt idx="28">
                  <c:v>16.96743</c:v>
                </c:pt>
                <c:pt idx="29">
                  <c:v>15.555693</c:v>
                </c:pt>
                <c:pt idx="30">
                  <c:v>13.763813000000001</c:v>
                </c:pt>
                <c:pt idx="31">
                  <c:v>12.885844000000001</c:v>
                </c:pt>
                <c:pt idx="32">
                  <c:v>12.272845999999999</c:v>
                </c:pt>
                <c:pt idx="33">
                  <c:v>11.854342000000001</c:v>
                </c:pt>
                <c:pt idx="34">
                  <c:v>11.362484</c:v>
                </c:pt>
                <c:pt idx="35">
                  <c:v>10.771338999999999</c:v>
                </c:pt>
                <c:pt idx="36">
                  <c:v>10.328008000000001</c:v>
                </c:pt>
                <c:pt idx="37">
                  <c:v>10.041888</c:v>
                </c:pt>
                <c:pt idx="38">
                  <c:v>10.178368000000001</c:v>
                </c:pt>
                <c:pt idx="39">
                  <c:v>10.755986999999999</c:v>
                </c:pt>
                <c:pt idx="40">
                  <c:v>11.611981</c:v>
                </c:pt>
                <c:pt idx="41">
                  <c:v>12.137969999999999</c:v>
                </c:pt>
                <c:pt idx="42">
                  <c:v>11.816049</c:v>
                </c:pt>
                <c:pt idx="43">
                  <c:v>11.137472000000001</c:v>
                </c:pt>
                <c:pt idx="44">
                  <c:v>10.38273</c:v>
                </c:pt>
                <c:pt idx="45">
                  <c:v>10.378431000000001</c:v>
                </c:pt>
                <c:pt idx="46">
                  <c:v>10.705272000000001</c:v>
                </c:pt>
                <c:pt idx="47">
                  <c:v>12.330541999999999</c:v>
                </c:pt>
                <c:pt idx="48">
                  <c:v>14.263038</c:v>
                </c:pt>
                <c:pt idx="49">
                  <c:v>15.646070999999999</c:v>
                </c:pt>
                <c:pt idx="50">
                  <c:v>15.598542</c:v>
                </c:pt>
                <c:pt idx="51">
                  <c:v>14.877901</c:v>
                </c:pt>
                <c:pt idx="52">
                  <c:v>14.735093000000001</c:v>
                </c:pt>
                <c:pt idx="53">
                  <c:v>15.525019</c:v>
                </c:pt>
                <c:pt idx="54">
                  <c:v>16.903130000000001</c:v>
                </c:pt>
                <c:pt idx="55">
                  <c:v>18.154008999999999</c:v>
                </c:pt>
                <c:pt idx="56">
                  <c:v>17.952259000000002</c:v>
                </c:pt>
                <c:pt idx="57">
                  <c:v>16.884139999999999</c:v>
                </c:pt>
                <c:pt idx="58">
                  <c:v>15.354967</c:v>
                </c:pt>
                <c:pt idx="59">
                  <c:v>14.405386999999999</c:v>
                </c:pt>
                <c:pt idx="60">
                  <c:v>13.683002</c:v>
                </c:pt>
                <c:pt idx="61">
                  <c:v>13.750624999999999</c:v>
                </c:pt>
                <c:pt idx="62">
                  <c:v>15.571065000000001</c:v>
                </c:pt>
                <c:pt idx="63">
                  <c:v>17.272172999999999</c:v>
                </c:pt>
                <c:pt idx="64">
                  <c:v>17.470886</c:v>
                </c:pt>
                <c:pt idx="65">
                  <c:v>15.88546</c:v>
                </c:pt>
                <c:pt idx="66">
                  <c:v>14.545935</c:v>
                </c:pt>
                <c:pt idx="67">
                  <c:v>15.416098</c:v>
                </c:pt>
                <c:pt idx="68">
                  <c:v>17.620978999999998</c:v>
                </c:pt>
                <c:pt idx="69">
                  <c:v>19.313306999999998</c:v>
                </c:pt>
                <c:pt idx="70">
                  <c:v>19.370480000000001</c:v>
                </c:pt>
                <c:pt idx="71">
                  <c:v>18.038754000000001</c:v>
                </c:pt>
                <c:pt idx="72">
                  <c:v>17.348129</c:v>
                </c:pt>
                <c:pt idx="73">
                  <c:v>16.531981999999999</c:v>
                </c:pt>
                <c:pt idx="74">
                  <c:v>15.162050000000001</c:v>
                </c:pt>
                <c:pt idx="75">
                  <c:v>13.70214</c:v>
                </c:pt>
                <c:pt idx="76">
                  <c:v>12.376389</c:v>
                </c:pt>
                <c:pt idx="77">
                  <c:v>12.028181</c:v>
                </c:pt>
                <c:pt idx="78">
                  <c:v>12.75516</c:v>
                </c:pt>
                <c:pt idx="79">
                  <c:v>14.168924000000001</c:v>
                </c:pt>
                <c:pt idx="80">
                  <c:v>15.381694</c:v>
                </c:pt>
                <c:pt idx="81">
                  <c:v>15.566257</c:v>
                </c:pt>
                <c:pt idx="82">
                  <c:v>15.436481000000001</c:v>
                </c:pt>
                <c:pt idx="83">
                  <c:v>15.586228999999999</c:v>
                </c:pt>
                <c:pt idx="84">
                  <c:v>16.27704</c:v>
                </c:pt>
                <c:pt idx="85">
                  <c:v>16.584789000000001</c:v>
                </c:pt>
                <c:pt idx="86">
                  <c:v>16.507449999999999</c:v>
                </c:pt>
                <c:pt idx="87">
                  <c:v>16.003620000000002</c:v>
                </c:pt>
                <c:pt idx="88">
                  <c:v>15.936059</c:v>
                </c:pt>
                <c:pt idx="89">
                  <c:v>16.079771000000001</c:v>
                </c:pt>
                <c:pt idx="90">
                  <c:v>16.048334000000001</c:v>
                </c:pt>
                <c:pt idx="91">
                  <c:v>15.948608</c:v>
                </c:pt>
                <c:pt idx="92">
                  <c:v>15.854241</c:v>
                </c:pt>
                <c:pt idx="93">
                  <c:v>16.091434</c:v>
                </c:pt>
                <c:pt idx="94">
                  <c:v>15.815782</c:v>
                </c:pt>
                <c:pt idx="95">
                  <c:v>14.772243</c:v>
                </c:pt>
                <c:pt idx="96">
                  <c:v>13.431132</c:v>
                </c:pt>
                <c:pt idx="97">
                  <c:v>12.392385000000001</c:v>
                </c:pt>
                <c:pt idx="98">
                  <c:v>12.103065000000001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0B-4121-88AC-F8CF36374EB5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6.2285199000000002</c:v>
                </c:pt>
                <c:pt idx="1">
                  <c:v>5.5252923999999997</c:v>
                </c:pt>
                <c:pt idx="2">
                  <c:v>6.8030609999999996</c:v>
                </c:pt>
                <c:pt idx="3">
                  <c:v>7.0813189000000003</c:v>
                </c:pt>
                <c:pt idx="4">
                  <c:v>8.6816387000000006</c:v>
                </c:pt>
                <c:pt idx="5">
                  <c:v>7.5247102000000003</c:v>
                </c:pt>
                <c:pt idx="6">
                  <c:v>6.4070663000000003</c:v>
                </c:pt>
                <c:pt idx="7">
                  <c:v>5.1140318000000002</c:v>
                </c:pt>
                <c:pt idx="8">
                  <c:v>4.6665716000000002</c:v>
                </c:pt>
                <c:pt idx="9">
                  <c:v>5.1602907</c:v>
                </c:pt>
                <c:pt idx="10">
                  <c:v>5.9031843999999998</c:v>
                </c:pt>
                <c:pt idx="11">
                  <c:v>7.0629840000000002</c:v>
                </c:pt>
                <c:pt idx="12">
                  <c:v>8.7061709999999994</c:v>
                </c:pt>
                <c:pt idx="13">
                  <c:v>10.879614</c:v>
                </c:pt>
                <c:pt idx="14">
                  <c:v>13.404757</c:v>
                </c:pt>
                <c:pt idx="15">
                  <c:v>14.49718</c:v>
                </c:pt>
                <c:pt idx="16">
                  <c:v>14.497108000000001</c:v>
                </c:pt>
                <c:pt idx="17">
                  <c:v>13.284272</c:v>
                </c:pt>
                <c:pt idx="18">
                  <c:v>12.888363999999999</c:v>
                </c:pt>
                <c:pt idx="19">
                  <c:v>13.303877</c:v>
                </c:pt>
                <c:pt idx="20">
                  <c:v>14.197215</c:v>
                </c:pt>
                <c:pt idx="21">
                  <c:v>14.432183999999999</c:v>
                </c:pt>
                <c:pt idx="22">
                  <c:v>13.994854999999999</c:v>
                </c:pt>
                <c:pt idx="23">
                  <c:v>13.125203000000001</c:v>
                </c:pt>
                <c:pt idx="24">
                  <c:v>12.499988999999999</c:v>
                </c:pt>
                <c:pt idx="25">
                  <c:v>12.702734</c:v>
                </c:pt>
                <c:pt idx="26">
                  <c:v>14.239160999999999</c:v>
                </c:pt>
                <c:pt idx="27">
                  <c:v>16.304922000000001</c:v>
                </c:pt>
                <c:pt idx="28">
                  <c:v>18.974777</c:v>
                </c:pt>
                <c:pt idx="29">
                  <c:v>20.932507999999999</c:v>
                </c:pt>
                <c:pt idx="30">
                  <c:v>21.661842</c:v>
                </c:pt>
                <c:pt idx="31">
                  <c:v>19.976815999999999</c:v>
                </c:pt>
                <c:pt idx="32">
                  <c:v>17.540286999999999</c:v>
                </c:pt>
                <c:pt idx="33">
                  <c:v>16.097252000000001</c:v>
                </c:pt>
                <c:pt idx="34">
                  <c:v>15.722897</c:v>
                </c:pt>
                <c:pt idx="35">
                  <c:v>17.162243</c:v>
                </c:pt>
                <c:pt idx="36">
                  <c:v>17.880524000000001</c:v>
                </c:pt>
                <c:pt idx="37">
                  <c:v>18.464162999999999</c:v>
                </c:pt>
                <c:pt idx="38">
                  <c:v>18.175160999999999</c:v>
                </c:pt>
                <c:pt idx="39">
                  <c:v>17.753713999999999</c:v>
                </c:pt>
                <c:pt idx="40">
                  <c:v>16.625008000000001</c:v>
                </c:pt>
                <c:pt idx="41">
                  <c:v>15.006568</c:v>
                </c:pt>
                <c:pt idx="42">
                  <c:v>14.095343</c:v>
                </c:pt>
                <c:pt idx="43">
                  <c:v>14.60642</c:v>
                </c:pt>
                <c:pt idx="44">
                  <c:v>15.429641999999999</c:v>
                </c:pt>
                <c:pt idx="45">
                  <c:v>16.444718999999999</c:v>
                </c:pt>
                <c:pt idx="46">
                  <c:v>16.78256</c:v>
                </c:pt>
                <c:pt idx="47">
                  <c:v>16.914045000000002</c:v>
                </c:pt>
                <c:pt idx="48">
                  <c:v>16.856964000000001</c:v>
                </c:pt>
                <c:pt idx="49">
                  <c:v>17.051779</c:v>
                </c:pt>
                <c:pt idx="50">
                  <c:v>17.311395999999998</c:v>
                </c:pt>
                <c:pt idx="51">
                  <c:v>17.979258000000002</c:v>
                </c:pt>
                <c:pt idx="52">
                  <c:v>17.889866000000001</c:v>
                </c:pt>
                <c:pt idx="53">
                  <c:v>17.914507</c:v>
                </c:pt>
                <c:pt idx="54">
                  <c:v>18.126587000000001</c:v>
                </c:pt>
                <c:pt idx="55">
                  <c:v>18.652339999999999</c:v>
                </c:pt>
                <c:pt idx="56">
                  <c:v>18.087123999999999</c:v>
                </c:pt>
                <c:pt idx="57">
                  <c:v>16.779330999999999</c:v>
                </c:pt>
                <c:pt idx="58">
                  <c:v>15.47448</c:v>
                </c:pt>
                <c:pt idx="59">
                  <c:v>15.310416999999999</c:v>
                </c:pt>
                <c:pt idx="60">
                  <c:v>15.173845999999999</c:v>
                </c:pt>
                <c:pt idx="61">
                  <c:v>15.461836</c:v>
                </c:pt>
                <c:pt idx="62">
                  <c:v>15.777108</c:v>
                </c:pt>
                <c:pt idx="63">
                  <c:v>16.358253000000001</c:v>
                </c:pt>
                <c:pt idx="64">
                  <c:v>17.417921</c:v>
                </c:pt>
                <c:pt idx="65">
                  <c:v>17.437918</c:v>
                </c:pt>
                <c:pt idx="66">
                  <c:v>17.567011000000001</c:v>
                </c:pt>
                <c:pt idx="67">
                  <c:v>16.446425999999999</c:v>
                </c:pt>
                <c:pt idx="68">
                  <c:v>15.552818</c:v>
                </c:pt>
                <c:pt idx="69">
                  <c:v>14.548000999999999</c:v>
                </c:pt>
                <c:pt idx="70">
                  <c:v>13.867228000000001</c:v>
                </c:pt>
                <c:pt idx="71">
                  <c:v>13.554822</c:v>
                </c:pt>
                <c:pt idx="72">
                  <c:v>13.979773</c:v>
                </c:pt>
                <c:pt idx="73">
                  <c:v>14.664720000000001</c:v>
                </c:pt>
                <c:pt idx="74">
                  <c:v>14.505538</c:v>
                </c:pt>
                <c:pt idx="75">
                  <c:v>14.030153</c:v>
                </c:pt>
                <c:pt idx="76">
                  <c:v>13.098901</c:v>
                </c:pt>
                <c:pt idx="77">
                  <c:v>13.034891999999999</c:v>
                </c:pt>
                <c:pt idx="78">
                  <c:v>13.332886</c:v>
                </c:pt>
                <c:pt idx="79">
                  <c:v>14.237902</c:v>
                </c:pt>
                <c:pt idx="80">
                  <c:v>14.945045</c:v>
                </c:pt>
                <c:pt idx="81">
                  <c:v>15.250268</c:v>
                </c:pt>
                <c:pt idx="82">
                  <c:v>15.499354</c:v>
                </c:pt>
                <c:pt idx="83">
                  <c:v>15.384524000000001</c:v>
                </c:pt>
                <c:pt idx="84">
                  <c:v>15.217896</c:v>
                </c:pt>
                <c:pt idx="85">
                  <c:v>14.961183999999999</c:v>
                </c:pt>
                <c:pt idx="86">
                  <c:v>15.177277999999999</c:v>
                </c:pt>
                <c:pt idx="87">
                  <c:v>14.878712</c:v>
                </c:pt>
                <c:pt idx="88">
                  <c:v>14.412998</c:v>
                </c:pt>
                <c:pt idx="89">
                  <c:v>14.471189000000001</c:v>
                </c:pt>
                <c:pt idx="90">
                  <c:v>14.510824</c:v>
                </c:pt>
                <c:pt idx="91">
                  <c:v>14.676748</c:v>
                </c:pt>
                <c:pt idx="92">
                  <c:v>14.676144000000001</c:v>
                </c:pt>
                <c:pt idx="93">
                  <c:v>14.929907999999999</c:v>
                </c:pt>
                <c:pt idx="94">
                  <c:v>15.564437</c:v>
                </c:pt>
                <c:pt idx="95">
                  <c:v>15.861558</c:v>
                </c:pt>
                <c:pt idx="96">
                  <c:v>15.873606000000001</c:v>
                </c:pt>
                <c:pt idx="97">
                  <c:v>15.39433</c:v>
                </c:pt>
                <c:pt idx="98">
                  <c:v>15.051506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0B-4121-88AC-F8CF36374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90752"/>
        <c:axId val="114492928"/>
      </c:scatterChart>
      <c:valAx>
        <c:axId val="114490752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492928"/>
        <c:crosses val="autoZero"/>
        <c:crossBetween val="midCat"/>
        <c:majorUnit val="5"/>
      </c:valAx>
      <c:valAx>
        <c:axId val="114492928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490752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3618280908512466"/>
          <c:y val="0.64239246135899675"/>
          <c:w val="0.31406220500054366"/>
          <c:h val="0.1302018126652704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2IF x 1LO Spurious Suppression (dBc) -10 dBm IF Input</a:t>
            </a:r>
          </a:p>
        </c:rich>
      </c:tx>
      <c:layout>
        <c:manualLayout>
          <c:xMode val="edge"/>
          <c:yMode val="edge"/>
          <c:x val="0.19110496008224406"/>
          <c:y val="1.85184235605917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28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8</c:v>
                </c:pt>
                <c:pt idx="1">
                  <c:v>8.2448979591836995</c:v>
                </c:pt>
                <c:pt idx="2">
                  <c:v>8.4897959183672995</c:v>
                </c:pt>
                <c:pt idx="3">
                  <c:v>8.7346938775510008</c:v>
                </c:pt>
                <c:pt idx="4">
                  <c:v>8.9795918367346985</c:v>
                </c:pt>
                <c:pt idx="5">
                  <c:v>9.2244897959183998</c:v>
                </c:pt>
                <c:pt idx="6">
                  <c:v>9.4693877551019998</c:v>
                </c:pt>
                <c:pt idx="7">
                  <c:v>9.7142857142856993</c:v>
                </c:pt>
                <c:pt idx="8">
                  <c:v>9.9591836734694006</c:v>
                </c:pt>
                <c:pt idx="9">
                  <c:v>10.204081632653001</c:v>
                </c:pt>
                <c:pt idx="10">
                  <c:v>10.448979591837</c:v>
                </c:pt>
                <c:pt idx="11">
                  <c:v>10.69387755102</c:v>
                </c:pt>
                <c:pt idx="12">
                  <c:v>10.938775510204</c:v>
                </c:pt>
                <c:pt idx="13">
                  <c:v>11.183673469388001</c:v>
                </c:pt>
                <c:pt idx="14">
                  <c:v>11.428571428570999</c:v>
                </c:pt>
                <c:pt idx="15">
                  <c:v>11.673469387754999</c:v>
                </c:pt>
                <c:pt idx="16">
                  <c:v>11.918367346938998</c:v>
                </c:pt>
                <c:pt idx="17">
                  <c:v>12.163265306122</c:v>
                </c:pt>
                <c:pt idx="18">
                  <c:v>12.408163265305999</c:v>
                </c:pt>
                <c:pt idx="19">
                  <c:v>12.653061224489999</c:v>
                </c:pt>
                <c:pt idx="20">
                  <c:v>12.897959183673001</c:v>
                </c:pt>
                <c:pt idx="21">
                  <c:v>13.142857142857</c:v>
                </c:pt>
                <c:pt idx="22">
                  <c:v>13.387755102041</c:v>
                </c:pt>
                <c:pt idx="23">
                  <c:v>13.632653061224001</c:v>
                </c:pt>
                <c:pt idx="24">
                  <c:v>13.877551020408001</c:v>
                </c:pt>
                <c:pt idx="25">
                  <c:v>14.122448979591999</c:v>
                </c:pt>
                <c:pt idx="26">
                  <c:v>14.367346938775999</c:v>
                </c:pt>
                <c:pt idx="27">
                  <c:v>14.612244897959</c:v>
                </c:pt>
                <c:pt idx="28">
                  <c:v>14.857142857143</c:v>
                </c:pt>
                <c:pt idx="29">
                  <c:v>15.102040816326999</c:v>
                </c:pt>
                <c:pt idx="30">
                  <c:v>15.346938775510001</c:v>
                </c:pt>
                <c:pt idx="31">
                  <c:v>15.591836734694001</c:v>
                </c:pt>
                <c:pt idx="32">
                  <c:v>15.836734693878</c:v>
                </c:pt>
                <c:pt idx="33">
                  <c:v>16.081632653061</c:v>
                </c:pt>
                <c:pt idx="34">
                  <c:v>16.326530612245001</c:v>
                </c:pt>
                <c:pt idx="35">
                  <c:v>16.571428571428999</c:v>
                </c:pt>
                <c:pt idx="36">
                  <c:v>16.816326530611999</c:v>
                </c:pt>
                <c:pt idx="37">
                  <c:v>17.061224489796</c:v>
                </c:pt>
                <c:pt idx="38">
                  <c:v>17.306122448979998</c:v>
                </c:pt>
                <c:pt idx="39">
                  <c:v>17.551020408162998</c:v>
                </c:pt>
                <c:pt idx="40">
                  <c:v>17.795918367346999</c:v>
                </c:pt>
                <c:pt idx="41">
                  <c:v>18.040816326530997</c:v>
                </c:pt>
                <c:pt idx="42">
                  <c:v>18.285714285714</c:v>
                </c:pt>
                <c:pt idx="43">
                  <c:v>18.530612244897998</c:v>
                </c:pt>
                <c:pt idx="44">
                  <c:v>18.775510204082</c:v>
                </c:pt>
                <c:pt idx="45">
                  <c:v>19.020408163265</c:v>
                </c:pt>
                <c:pt idx="46">
                  <c:v>19.265306122449001</c:v>
                </c:pt>
                <c:pt idx="47">
                  <c:v>19.510204081632999</c:v>
                </c:pt>
                <c:pt idx="48">
                  <c:v>19.755102040816002</c:v>
                </c:pt>
                <c:pt idx="49">
                  <c:v>20</c:v>
                </c:pt>
                <c:pt idx="50">
                  <c:v>20.244897959183998</c:v>
                </c:pt>
                <c:pt idx="51">
                  <c:v>20.489795918367001</c:v>
                </c:pt>
                <c:pt idx="52">
                  <c:v>20.734693877550999</c:v>
                </c:pt>
                <c:pt idx="53">
                  <c:v>20.979591836735</c:v>
                </c:pt>
                <c:pt idx="54">
                  <c:v>21.224489795918</c:v>
                </c:pt>
                <c:pt idx="55">
                  <c:v>21.469387755102002</c:v>
                </c:pt>
                <c:pt idx="56">
                  <c:v>21.714285714286</c:v>
                </c:pt>
                <c:pt idx="57">
                  <c:v>21.959183673469003</c:v>
                </c:pt>
                <c:pt idx="58">
                  <c:v>22.204081632653001</c:v>
                </c:pt>
                <c:pt idx="59">
                  <c:v>22.448979591837002</c:v>
                </c:pt>
                <c:pt idx="60">
                  <c:v>22.693877551020002</c:v>
                </c:pt>
                <c:pt idx="61">
                  <c:v>22.938775510204</c:v>
                </c:pt>
                <c:pt idx="62">
                  <c:v>23.183673469388001</c:v>
                </c:pt>
                <c:pt idx="63">
                  <c:v>23.428571428571001</c:v>
                </c:pt>
                <c:pt idx="64">
                  <c:v>23.673469387755002</c:v>
                </c:pt>
                <c:pt idx="65">
                  <c:v>23.918367346939</c:v>
                </c:pt>
                <c:pt idx="66">
                  <c:v>24.163265306122003</c:v>
                </c:pt>
                <c:pt idx="67">
                  <c:v>24.408163265306001</c:v>
                </c:pt>
                <c:pt idx="68">
                  <c:v>24.653061224490003</c:v>
                </c:pt>
                <c:pt idx="69">
                  <c:v>24.897959183672999</c:v>
                </c:pt>
                <c:pt idx="70">
                  <c:v>25.142857142856997</c:v>
                </c:pt>
                <c:pt idx="71">
                  <c:v>25.387755102041002</c:v>
                </c:pt>
                <c:pt idx="72">
                  <c:v>25.632653061223998</c:v>
                </c:pt>
                <c:pt idx="73">
                  <c:v>25.877551020407999</c:v>
                </c:pt>
                <c:pt idx="74">
                  <c:v>26.122448979592001</c:v>
                </c:pt>
                <c:pt idx="75">
                  <c:v>26.367346938776002</c:v>
                </c:pt>
                <c:pt idx="76">
                  <c:v>26.612244897958998</c:v>
                </c:pt>
                <c:pt idx="77">
                  <c:v>26.857142857143003</c:v>
                </c:pt>
                <c:pt idx="78">
                  <c:v>27.102040816327001</c:v>
                </c:pt>
                <c:pt idx="79">
                  <c:v>27.346938775509997</c:v>
                </c:pt>
                <c:pt idx="80">
                  <c:v>27.591836734693999</c:v>
                </c:pt>
                <c:pt idx="81">
                  <c:v>27.836734693877997</c:v>
                </c:pt>
                <c:pt idx="82">
                  <c:v>28.081632653061</c:v>
                </c:pt>
                <c:pt idx="83">
                  <c:v>28.326530612244998</c:v>
                </c:pt>
                <c:pt idx="84">
                  <c:v>28.571428571428999</c:v>
                </c:pt>
                <c:pt idx="85">
                  <c:v>28.816326530611999</c:v>
                </c:pt>
                <c:pt idx="86">
                  <c:v>29.061224489796</c:v>
                </c:pt>
                <c:pt idx="87">
                  <c:v>29.306122448979998</c:v>
                </c:pt>
                <c:pt idx="88">
                  <c:v>29.551020408162998</c:v>
                </c:pt>
                <c:pt idx="89">
                  <c:v>29.795918367346999</c:v>
                </c:pt>
                <c:pt idx="90">
                  <c:v>30.040816326530997</c:v>
                </c:pt>
                <c:pt idx="91">
                  <c:v>30.285714285714</c:v>
                </c:pt>
                <c:pt idx="92">
                  <c:v>30.530612244897998</c:v>
                </c:pt>
                <c:pt idx="93">
                  <c:v>30.775510204082</c:v>
                </c:pt>
                <c:pt idx="94">
                  <c:v>31.020408163265</c:v>
                </c:pt>
                <c:pt idx="95">
                  <c:v>31.265306122449001</c:v>
                </c:pt>
                <c:pt idx="96">
                  <c:v>31.510204081632999</c:v>
                </c:pt>
                <c:pt idx="97">
                  <c:v>31.755102040816002</c:v>
                </c:pt>
                <c:pt idx="98">
                  <c:v>32</c:v>
                </c:pt>
              </c:numCache>
            </c:numRef>
          </c:xVal>
          <c:yVal>
            <c:numRef>
              <c:f>'2Ix1L'!$G$5:$G$103</c:f>
              <c:numCache>
                <c:formatCode>General</c:formatCode>
                <c:ptCount val="99"/>
                <c:pt idx="0">
                  <c:v>-59.256428</c:v>
                </c:pt>
                <c:pt idx="1">
                  <c:v>-59.642662000000001</c:v>
                </c:pt>
                <c:pt idx="2">
                  <c:v>-60.709285999999999</c:v>
                </c:pt>
                <c:pt idx="3">
                  <c:v>-61.934544000000002</c:v>
                </c:pt>
                <c:pt idx="4">
                  <c:v>-64.314540999999991</c:v>
                </c:pt>
                <c:pt idx="5">
                  <c:v>-67.947575000000001</c:v>
                </c:pt>
                <c:pt idx="6">
                  <c:v>-70.301818999999995</c:v>
                </c:pt>
                <c:pt idx="7">
                  <c:v>-70.712822000000003</c:v>
                </c:pt>
                <c:pt idx="8">
                  <c:v>-69.840652000000006</c:v>
                </c:pt>
                <c:pt idx="9">
                  <c:v>-71.246077999999997</c:v>
                </c:pt>
                <c:pt idx="10">
                  <c:v>-74.361069000000001</c:v>
                </c:pt>
                <c:pt idx="11">
                  <c:v>-77.329430000000002</c:v>
                </c:pt>
                <c:pt idx="12">
                  <c:v>-78.522452999999999</c:v>
                </c:pt>
                <c:pt idx="13">
                  <c:v>-74.242889000000005</c:v>
                </c:pt>
                <c:pt idx="14">
                  <c:v>-70.240416999999994</c:v>
                </c:pt>
                <c:pt idx="15">
                  <c:v>-69.035552999999993</c:v>
                </c:pt>
                <c:pt idx="16">
                  <c:v>-72.418807999999999</c:v>
                </c:pt>
                <c:pt idx="17">
                  <c:v>-73.876396</c:v>
                </c:pt>
                <c:pt idx="18">
                  <c:v>-73.228675999999993</c:v>
                </c:pt>
                <c:pt idx="19">
                  <c:v>-72.669533000000001</c:v>
                </c:pt>
                <c:pt idx="20">
                  <c:v>-74.315002000000007</c:v>
                </c:pt>
                <c:pt idx="21">
                  <c:v>-74.428550999999999</c:v>
                </c:pt>
                <c:pt idx="22">
                  <c:v>-74.991935999999995</c:v>
                </c:pt>
                <c:pt idx="23">
                  <c:v>-73.020218</c:v>
                </c:pt>
                <c:pt idx="24">
                  <c:v>-71.127517999999995</c:v>
                </c:pt>
                <c:pt idx="25">
                  <c:v>-70.612517999999994</c:v>
                </c:pt>
                <c:pt idx="26">
                  <c:v>-70.059814000000003</c:v>
                </c:pt>
                <c:pt idx="27">
                  <c:v>-69.816895000000002</c:v>
                </c:pt>
                <c:pt idx="28">
                  <c:v>-68.703720000000004</c:v>
                </c:pt>
                <c:pt idx="29">
                  <c:v>-68.794951999999995</c:v>
                </c:pt>
                <c:pt idx="30">
                  <c:v>-67.751446000000001</c:v>
                </c:pt>
                <c:pt idx="31">
                  <c:v>-65.387703000000002</c:v>
                </c:pt>
                <c:pt idx="32">
                  <c:v>-63.979754999999997</c:v>
                </c:pt>
                <c:pt idx="33">
                  <c:v>-70.363190000000003</c:v>
                </c:pt>
                <c:pt idx="34">
                  <c:v>-79.826606999999996</c:v>
                </c:pt>
                <c:pt idx="35">
                  <c:v>-82.734786999999997</c:v>
                </c:pt>
                <c:pt idx="36">
                  <c:v>-78.029335000000003</c:v>
                </c:pt>
                <c:pt idx="37">
                  <c:v>-69.408752000000007</c:v>
                </c:pt>
                <c:pt idx="38">
                  <c:v>-66.039207000000005</c:v>
                </c:pt>
                <c:pt idx="39">
                  <c:v>-64.444339999999997</c:v>
                </c:pt>
                <c:pt idx="40">
                  <c:v>-65.398514000000006</c:v>
                </c:pt>
                <c:pt idx="41">
                  <c:v>-70.967674000000002</c:v>
                </c:pt>
                <c:pt idx="42">
                  <c:v>-75.003448000000006</c:v>
                </c:pt>
                <c:pt idx="43">
                  <c:v>-76.977524000000003</c:v>
                </c:pt>
                <c:pt idx="44">
                  <c:v>-72.825942999999995</c:v>
                </c:pt>
                <c:pt idx="45">
                  <c:v>-70.058539999999994</c:v>
                </c:pt>
                <c:pt idx="46">
                  <c:v>-69.436035000000004</c:v>
                </c:pt>
                <c:pt idx="47">
                  <c:v>-70.616874999999993</c:v>
                </c:pt>
                <c:pt idx="48">
                  <c:v>-71.042961000000005</c:v>
                </c:pt>
                <c:pt idx="49">
                  <c:v>-68.638492999999997</c:v>
                </c:pt>
                <c:pt idx="50">
                  <c:v>-66.286709000000002</c:v>
                </c:pt>
                <c:pt idx="51">
                  <c:v>-64.717101999999997</c:v>
                </c:pt>
                <c:pt idx="52">
                  <c:v>-66.048259999999999</c:v>
                </c:pt>
                <c:pt idx="53">
                  <c:v>-67.758110000000002</c:v>
                </c:pt>
                <c:pt idx="54">
                  <c:v>-71.187568999999996</c:v>
                </c:pt>
                <c:pt idx="55">
                  <c:v>-74.794167000000002</c:v>
                </c:pt>
                <c:pt idx="56">
                  <c:v>-77.054198999999997</c:v>
                </c:pt>
                <c:pt idx="57">
                  <c:v>-77.125320000000002</c:v>
                </c:pt>
                <c:pt idx="58">
                  <c:v>-74.570076</c:v>
                </c:pt>
                <c:pt idx="59">
                  <c:v>-73.178687999999994</c:v>
                </c:pt>
                <c:pt idx="60">
                  <c:v>-72.540954999999997</c:v>
                </c:pt>
                <c:pt idx="61">
                  <c:v>-73.516029000000003</c:v>
                </c:pt>
                <c:pt idx="62">
                  <c:v>-73.305976999999999</c:v>
                </c:pt>
                <c:pt idx="63">
                  <c:v>-71.904365999999996</c:v>
                </c:pt>
                <c:pt idx="64">
                  <c:v>-68.558616999999998</c:v>
                </c:pt>
                <c:pt idx="65">
                  <c:v>-65.998962000000006</c:v>
                </c:pt>
                <c:pt idx="66">
                  <c:v>-63.592464</c:v>
                </c:pt>
                <c:pt idx="67">
                  <c:v>-62.313034000000002</c:v>
                </c:pt>
                <c:pt idx="68">
                  <c:v>-61.489928999999997</c:v>
                </c:pt>
                <c:pt idx="69">
                  <c:v>-61.633274</c:v>
                </c:pt>
                <c:pt idx="70">
                  <c:v>-61.820030000000003</c:v>
                </c:pt>
                <c:pt idx="71">
                  <c:v>-62.091431</c:v>
                </c:pt>
                <c:pt idx="72">
                  <c:v>-61.900841</c:v>
                </c:pt>
                <c:pt idx="73">
                  <c:v>-62.104919000000002</c:v>
                </c:pt>
                <c:pt idx="74">
                  <c:v>-63.025368</c:v>
                </c:pt>
                <c:pt idx="75">
                  <c:v>-63.700355999999999</c:v>
                </c:pt>
                <c:pt idx="76">
                  <c:v>-64.779938000000001</c:v>
                </c:pt>
                <c:pt idx="77">
                  <c:v>-64.755943000000002</c:v>
                </c:pt>
                <c:pt idx="78">
                  <c:v>-64.579837999999995</c:v>
                </c:pt>
                <c:pt idx="79">
                  <c:v>-63.238331000000002</c:v>
                </c:pt>
                <c:pt idx="80">
                  <c:v>-62.064143999999999</c:v>
                </c:pt>
                <c:pt idx="81">
                  <c:v>-61.126877</c:v>
                </c:pt>
                <c:pt idx="82">
                  <c:v>-61.037345999999999</c:v>
                </c:pt>
                <c:pt idx="83">
                  <c:v>-61.747028</c:v>
                </c:pt>
                <c:pt idx="84">
                  <c:v>-63.071587000000001</c:v>
                </c:pt>
                <c:pt idx="85">
                  <c:v>-64.062041999999991</c:v>
                </c:pt>
                <c:pt idx="86">
                  <c:v>-64.790790999999999</c:v>
                </c:pt>
                <c:pt idx="87">
                  <c:v>-65.430222000000001</c:v>
                </c:pt>
                <c:pt idx="88">
                  <c:v>-65.543114000000003</c:v>
                </c:pt>
                <c:pt idx="89">
                  <c:v>-64.140949000000006</c:v>
                </c:pt>
                <c:pt idx="90">
                  <c:v>-62.708579999999998</c:v>
                </c:pt>
                <c:pt idx="91">
                  <c:v>-61.061107999999997</c:v>
                </c:pt>
                <c:pt idx="92">
                  <c:v>-61.990107999999999</c:v>
                </c:pt>
                <c:pt idx="93">
                  <c:v>-64.201801000000003</c:v>
                </c:pt>
                <c:pt idx="94">
                  <c:v>-66.911449000000005</c:v>
                </c:pt>
                <c:pt idx="95">
                  <c:v>-67.719681000000008</c:v>
                </c:pt>
                <c:pt idx="96">
                  <c:v>-66.023083</c:v>
                </c:pt>
                <c:pt idx="97">
                  <c:v>-64.805046000000004</c:v>
                </c:pt>
                <c:pt idx="98">
                  <c:v>-64.083218000000002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0E-40E0-97BB-1D9A2668ECDE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'2Ix1L'!$F$5:$F$103</c:f>
              <c:numCache>
                <c:formatCode>General</c:formatCode>
                <c:ptCount val="99"/>
                <c:pt idx="0">
                  <c:v>8</c:v>
                </c:pt>
                <c:pt idx="1">
                  <c:v>8.2448979591836995</c:v>
                </c:pt>
                <c:pt idx="2">
                  <c:v>8.4897959183672995</c:v>
                </c:pt>
                <c:pt idx="3">
                  <c:v>8.7346938775510008</c:v>
                </c:pt>
                <c:pt idx="4">
                  <c:v>8.9795918367346985</c:v>
                </c:pt>
                <c:pt idx="5">
                  <c:v>9.2244897959183998</c:v>
                </c:pt>
                <c:pt idx="6">
                  <c:v>9.4693877551019998</c:v>
                </c:pt>
                <c:pt idx="7">
                  <c:v>9.7142857142856993</c:v>
                </c:pt>
                <c:pt idx="8">
                  <c:v>9.9591836734694006</c:v>
                </c:pt>
                <c:pt idx="9">
                  <c:v>10.204081632653001</c:v>
                </c:pt>
                <c:pt idx="10">
                  <c:v>10.448979591837</c:v>
                </c:pt>
                <c:pt idx="11">
                  <c:v>10.69387755102</c:v>
                </c:pt>
                <c:pt idx="12">
                  <c:v>10.938775510204</c:v>
                </c:pt>
                <c:pt idx="13">
                  <c:v>11.183673469388001</c:v>
                </c:pt>
                <c:pt idx="14">
                  <c:v>11.428571428570999</c:v>
                </c:pt>
                <c:pt idx="15">
                  <c:v>11.673469387754999</c:v>
                </c:pt>
                <c:pt idx="16">
                  <c:v>11.918367346938998</c:v>
                </c:pt>
                <c:pt idx="17">
                  <c:v>12.163265306122</c:v>
                </c:pt>
                <c:pt idx="18">
                  <c:v>12.408163265305999</c:v>
                </c:pt>
                <c:pt idx="19">
                  <c:v>12.653061224489999</c:v>
                </c:pt>
                <c:pt idx="20">
                  <c:v>12.897959183673001</c:v>
                </c:pt>
                <c:pt idx="21">
                  <c:v>13.142857142857</c:v>
                </c:pt>
                <c:pt idx="22">
                  <c:v>13.387755102041</c:v>
                </c:pt>
                <c:pt idx="23">
                  <c:v>13.632653061224001</c:v>
                </c:pt>
                <c:pt idx="24">
                  <c:v>13.877551020408001</c:v>
                </c:pt>
                <c:pt idx="25">
                  <c:v>14.122448979591999</c:v>
                </c:pt>
                <c:pt idx="26">
                  <c:v>14.367346938775999</c:v>
                </c:pt>
                <c:pt idx="27">
                  <c:v>14.612244897959</c:v>
                </c:pt>
                <c:pt idx="28">
                  <c:v>14.857142857143</c:v>
                </c:pt>
                <c:pt idx="29">
                  <c:v>15.102040816326999</c:v>
                </c:pt>
                <c:pt idx="30">
                  <c:v>15.346938775510001</c:v>
                </c:pt>
                <c:pt idx="31">
                  <c:v>15.591836734694001</c:v>
                </c:pt>
                <c:pt idx="32">
                  <c:v>15.836734693878</c:v>
                </c:pt>
                <c:pt idx="33">
                  <c:v>16.081632653061</c:v>
                </c:pt>
                <c:pt idx="34">
                  <c:v>16.326530612245001</c:v>
                </c:pt>
                <c:pt idx="35">
                  <c:v>16.571428571428999</c:v>
                </c:pt>
                <c:pt idx="36">
                  <c:v>16.816326530611999</c:v>
                </c:pt>
                <c:pt idx="37">
                  <c:v>17.061224489796</c:v>
                </c:pt>
                <c:pt idx="38">
                  <c:v>17.306122448979998</c:v>
                </c:pt>
                <c:pt idx="39">
                  <c:v>17.551020408162998</c:v>
                </c:pt>
                <c:pt idx="40">
                  <c:v>17.795918367346999</c:v>
                </c:pt>
                <c:pt idx="41">
                  <c:v>18.040816326530997</c:v>
                </c:pt>
                <c:pt idx="42">
                  <c:v>18.285714285714</c:v>
                </c:pt>
                <c:pt idx="43">
                  <c:v>18.530612244897998</c:v>
                </c:pt>
                <c:pt idx="44">
                  <c:v>18.775510204082</c:v>
                </c:pt>
                <c:pt idx="45">
                  <c:v>19.020408163265</c:v>
                </c:pt>
                <c:pt idx="46">
                  <c:v>19.265306122449001</c:v>
                </c:pt>
                <c:pt idx="47">
                  <c:v>19.510204081632999</c:v>
                </c:pt>
                <c:pt idx="48">
                  <c:v>19.755102040816002</c:v>
                </c:pt>
                <c:pt idx="49">
                  <c:v>20</c:v>
                </c:pt>
                <c:pt idx="50">
                  <c:v>20.244897959183998</c:v>
                </c:pt>
                <c:pt idx="51">
                  <c:v>20.489795918367001</c:v>
                </c:pt>
                <c:pt idx="52">
                  <c:v>20.734693877550999</c:v>
                </c:pt>
                <c:pt idx="53">
                  <c:v>20.979591836735</c:v>
                </c:pt>
                <c:pt idx="54">
                  <c:v>21.224489795918</c:v>
                </c:pt>
                <c:pt idx="55">
                  <c:v>21.469387755102002</c:v>
                </c:pt>
                <c:pt idx="56">
                  <c:v>21.714285714286</c:v>
                </c:pt>
                <c:pt idx="57">
                  <c:v>21.959183673469003</c:v>
                </c:pt>
                <c:pt idx="58">
                  <c:v>22.204081632653001</c:v>
                </c:pt>
                <c:pt idx="59">
                  <c:v>22.448979591837002</c:v>
                </c:pt>
                <c:pt idx="60">
                  <c:v>22.693877551020002</c:v>
                </c:pt>
                <c:pt idx="61">
                  <c:v>22.938775510204</c:v>
                </c:pt>
                <c:pt idx="62">
                  <c:v>23.183673469388001</c:v>
                </c:pt>
                <c:pt idx="63">
                  <c:v>23.428571428571001</c:v>
                </c:pt>
                <c:pt idx="64">
                  <c:v>23.673469387755002</c:v>
                </c:pt>
                <c:pt idx="65">
                  <c:v>23.918367346939</c:v>
                </c:pt>
                <c:pt idx="66">
                  <c:v>24.163265306122003</c:v>
                </c:pt>
                <c:pt idx="67">
                  <c:v>24.408163265306001</c:v>
                </c:pt>
                <c:pt idx="68">
                  <c:v>24.653061224490003</c:v>
                </c:pt>
                <c:pt idx="69">
                  <c:v>24.897959183672999</c:v>
                </c:pt>
                <c:pt idx="70">
                  <c:v>25.142857142856997</c:v>
                </c:pt>
                <c:pt idx="71">
                  <c:v>25.387755102041002</c:v>
                </c:pt>
                <c:pt idx="72">
                  <c:v>25.632653061223998</c:v>
                </c:pt>
                <c:pt idx="73">
                  <c:v>25.877551020407999</c:v>
                </c:pt>
                <c:pt idx="74">
                  <c:v>26.122448979592001</c:v>
                </c:pt>
                <c:pt idx="75">
                  <c:v>26.367346938776002</c:v>
                </c:pt>
                <c:pt idx="76">
                  <c:v>26.612244897958998</c:v>
                </c:pt>
                <c:pt idx="77">
                  <c:v>26.857142857143003</c:v>
                </c:pt>
                <c:pt idx="78">
                  <c:v>27.102040816327001</c:v>
                </c:pt>
                <c:pt idx="79">
                  <c:v>27.346938775509997</c:v>
                </c:pt>
                <c:pt idx="80">
                  <c:v>27.591836734693999</c:v>
                </c:pt>
                <c:pt idx="81">
                  <c:v>27.836734693877997</c:v>
                </c:pt>
                <c:pt idx="82">
                  <c:v>28.081632653061</c:v>
                </c:pt>
                <c:pt idx="83">
                  <c:v>28.326530612244998</c:v>
                </c:pt>
                <c:pt idx="84">
                  <c:v>28.571428571428999</c:v>
                </c:pt>
                <c:pt idx="85">
                  <c:v>28.816326530611999</c:v>
                </c:pt>
                <c:pt idx="86">
                  <c:v>29.061224489796</c:v>
                </c:pt>
                <c:pt idx="87">
                  <c:v>29.306122448979998</c:v>
                </c:pt>
                <c:pt idx="88">
                  <c:v>29.551020408162998</c:v>
                </c:pt>
                <c:pt idx="89">
                  <c:v>29.795918367346999</c:v>
                </c:pt>
                <c:pt idx="90">
                  <c:v>30.040816326530997</c:v>
                </c:pt>
                <c:pt idx="91">
                  <c:v>30.285714285714</c:v>
                </c:pt>
                <c:pt idx="92">
                  <c:v>30.530612244897998</c:v>
                </c:pt>
                <c:pt idx="93">
                  <c:v>30.775510204082</c:v>
                </c:pt>
                <c:pt idx="94">
                  <c:v>31.020408163265</c:v>
                </c:pt>
                <c:pt idx="95">
                  <c:v>31.265306122449001</c:v>
                </c:pt>
                <c:pt idx="96">
                  <c:v>31.510204081632999</c:v>
                </c:pt>
                <c:pt idx="97">
                  <c:v>31.755102040816002</c:v>
                </c:pt>
                <c:pt idx="98">
                  <c:v>32</c:v>
                </c:pt>
              </c:numCache>
            </c:numRef>
          </c:xVal>
          <c:yVal>
            <c:numRef>
              <c:f>'2Ix1L'!$O$5:$O$103</c:f>
              <c:numCache>
                <c:formatCode>General</c:formatCode>
                <c:ptCount val="99"/>
                <c:pt idx="0">
                  <c:v>-77.032623000000001</c:v>
                </c:pt>
                <c:pt idx="1">
                  <c:v>-73.196174999999997</c:v>
                </c:pt>
                <c:pt idx="2">
                  <c:v>-68.109290999999999</c:v>
                </c:pt>
                <c:pt idx="3">
                  <c:v>-64.390438000000003</c:v>
                </c:pt>
                <c:pt idx="4">
                  <c:v>-63.74062</c:v>
                </c:pt>
                <c:pt idx="5">
                  <c:v>-66.156620000000004</c:v>
                </c:pt>
                <c:pt idx="6">
                  <c:v>-68.915481999999997</c:v>
                </c:pt>
                <c:pt idx="7">
                  <c:v>-71.589706000000007</c:v>
                </c:pt>
                <c:pt idx="8">
                  <c:v>-72.703781000000006</c:v>
                </c:pt>
                <c:pt idx="9">
                  <c:v>-73.839409000000003</c:v>
                </c:pt>
                <c:pt idx="10">
                  <c:v>-76.620643999999999</c:v>
                </c:pt>
                <c:pt idx="11">
                  <c:v>-77.443084999999996</c:v>
                </c:pt>
                <c:pt idx="12">
                  <c:v>-77.032927999999998</c:v>
                </c:pt>
                <c:pt idx="13">
                  <c:v>-78.141541000000004</c:v>
                </c:pt>
                <c:pt idx="14">
                  <c:v>-78.210098000000002</c:v>
                </c:pt>
                <c:pt idx="15">
                  <c:v>-80.346062000000003</c:v>
                </c:pt>
                <c:pt idx="16">
                  <c:v>-75.649483000000004</c:v>
                </c:pt>
                <c:pt idx="17">
                  <c:v>-73.679878000000002</c:v>
                </c:pt>
                <c:pt idx="18">
                  <c:v>-72.428436000000005</c:v>
                </c:pt>
                <c:pt idx="19">
                  <c:v>-73.986785999999995</c:v>
                </c:pt>
                <c:pt idx="20">
                  <c:v>-75.582474000000005</c:v>
                </c:pt>
                <c:pt idx="21">
                  <c:v>-74.243149000000003</c:v>
                </c:pt>
                <c:pt idx="22">
                  <c:v>-74.106032999999996</c:v>
                </c:pt>
                <c:pt idx="23">
                  <c:v>-70.383881000000002</c:v>
                </c:pt>
                <c:pt idx="24">
                  <c:v>-66.930351000000002</c:v>
                </c:pt>
                <c:pt idx="25">
                  <c:v>-67.028506999999991</c:v>
                </c:pt>
                <c:pt idx="26">
                  <c:v>-70.551010000000005</c:v>
                </c:pt>
                <c:pt idx="27">
                  <c:v>-73.050811999999993</c:v>
                </c:pt>
                <c:pt idx="28">
                  <c:v>-71.358597000000003</c:v>
                </c:pt>
                <c:pt idx="29">
                  <c:v>-70.747733999999994</c:v>
                </c:pt>
                <c:pt idx="30">
                  <c:v>-70.837196000000006</c:v>
                </c:pt>
                <c:pt idx="31">
                  <c:v>-68.777946</c:v>
                </c:pt>
                <c:pt idx="32">
                  <c:v>-65.761134999999996</c:v>
                </c:pt>
                <c:pt idx="33">
                  <c:v>-63.484805999999999</c:v>
                </c:pt>
                <c:pt idx="34">
                  <c:v>-64.553241999999997</c:v>
                </c:pt>
                <c:pt idx="35">
                  <c:v>-65.218638999999996</c:v>
                </c:pt>
                <c:pt idx="36">
                  <c:v>-65.121566999999999</c:v>
                </c:pt>
                <c:pt idx="37">
                  <c:v>-64.355377000000004</c:v>
                </c:pt>
                <c:pt idx="38">
                  <c:v>-65.388747999999993</c:v>
                </c:pt>
                <c:pt idx="39">
                  <c:v>-67.246471</c:v>
                </c:pt>
                <c:pt idx="40">
                  <c:v>-69.052902000000003</c:v>
                </c:pt>
                <c:pt idx="41">
                  <c:v>-74.189041000000003</c:v>
                </c:pt>
                <c:pt idx="42">
                  <c:v>-75.365181000000007</c:v>
                </c:pt>
                <c:pt idx="43">
                  <c:v>-78.585792999999995</c:v>
                </c:pt>
                <c:pt idx="44">
                  <c:v>-81.065749999999994</c:v>
                </c:pt>
                <c:pt idx="45">
                  <c:v>-85.871391000000003</c:v>
                </c:pt>
                <c:pt idx="46">
                  <c:v>-85.006477000000004</c:v>
                </c:pt>
                <c:pt idx="47">
                  <c:v>-81.882744000000002</c:v>
                </c:pt>
                <c:pt idx="48">
                  <c:v>-76.669312000000005</c:v>
                </c:pt>
                <c:pt idx="49">
                  <c:v>-76.417488000000006</c:v>
                </c:pt>
                <c:pt idx="50">
                  <c:v>-77.441208000000003</c:v>
                </c:pt>
                <c:pt idx="51">
                  <c:v>-78.602187999999998</c:v>
                </c:pt>
                <c:pt idx="52">
                  <c:v>-79.925522000000001</c:v>
                </c:pt>
                <c:pt idx="53">
                  <c:v>-78.147094999999993</c:v>
                </c:pt>
                <c:pt idx="54">
                  <c:v>-79.908210999999994</c:v>
                </c:pt>
                <c:pt idx="55">
                  <c:v>-76.118874000000005</c:v>
                </c:pt>
                <c:pt idx="56">
                  <c:v>-70.464737</c:v>
                </c:pt>
                <c:pt idx="57">
                  <c:v>-64.834086999999997</c:v>
                </c:pt>
                <c:pt idx="58">
                  <c:v>-63.635196999999998</c:v>
                </c:pt>
                <c:pt idx="59">
                  <c:v>-64.419826999999998</c:v>
                </c:pt>
                <c:pt idx="60">
                  <c:v>-64.171211</c:v>
                </c:pt>
                <c:pt idx="61">
                  <c:v>-62.647778000000002</c:v>
                </c:pt>
                <c:pt idx="62">
                  <c:v>-61.657699999999998</c:v>
                </c:pt>
                <c:pt idx="63">
                  <c:v>-63.203648000000001</c:v>
                </c:pt>
                <c:pt idx="64">
                  <c:v>-71.154144000000002</c:v>
                </c:pt>
                <c:pt idx="65">
                  <c:v>-76.750900000000001</c:v>
                </c:pt>
                <c:pt idx="66">
                  <c:v>-81.343742000000006</c:v>
                </c:pt>
                <c:pt idx="67">
                  <c:v>-81.340621999999996</c:v>
                </c:pt>
                <c:pt idx="68">
                  <c:v>-83.518578000000005</c:v>
                </c:pt>
                <c:pt idx="69">
                  <c:v>-81.9636</c:v>
                </c:pt>
                <c:pt idx="70">
                  <c:v>-85.129577999999995</c:v>
                </c:pt>
                <c:pt idx="71">
                  <c:v>-82.377457000000007</c:v>
                </c:pt>
                <c:pt idx="72">
                  <c:v>-82.266616999999997</c:v>
                </c:pt>
                <c:pt idx="73">
                  <c:v>-73.896636999999998</c:v>
                </c:pt>
                <c:pt idx="74">
                  <c:v>-69.863547999999994</c:v>
                </c:pt>
                <c:pt idx="75">
                  <c:v>-66.044685000000001</c:v>
                </c:pt>
                <c:pt idx="76">
                  <c:v>-63.558219999999999</c:v>
                </c:pt>
                <c:pt idx="77">
                  <c:v>-63.183601000000003</c:v>
                </c:pt>
                <c:pt idx="78">
                  <c:v>-62.384189999999997</c:v>
                </c:pt>
                <c:pt idx="79">
                  <c:v>-61.874488999999997</c:v>
                </c:pt>
                <c:pt idx="80">
                  <c:v>-60.961185</c:v>
                </c:pt>
                <c:pt idx="81">
                  <c:v>-59.584735999999999</c:v>
                </c:pt>
                <c:pt idx="82">
                  <c:v>-59.395415999999997</c:v>
                </c:pt>
                <c:pt idx="83">
                  <c:v>-58.561115000000001</c:v>
                </c:pt>
                <c:pt idx="84">
                  <c:v>-59.158515999999999</c:v>
                </c:pt>
                <c:pt idx="85">
                  <c:v>-59.660175000000002</c:v>
                </c:pt>
                <c:pt idx="86">
                  <c:v>-60.678192000000003</c:v>
                </c:pt>
                <c:pt idx="87">
                  <c:v>-62.507010999999999</c:v>
                </c:pt>
                <c:pt idx="88">
                  <c:v>-63.841071999999997</c:v>
                </c:pt>
                <c:pt idx="89">
                  <c:v>-65.281848999999994</c:v>
                </c:pt>
                <c:pt idx="90">
                  <c:v>-67.235157000000001</c:v>
                </c:pt>
                <c:pt idx="91">
                  <c:v>-68.745907000000003</c:v>
                </c:pt>
                <c:pt idx="92">
                  <c:v>-70.032668999999999</c:v>
                </c:pt>
                <c:pt idx="93">
                  <c:v>-72.494445999999996</c:v>
                </c:pt>
                <c:pt idx="94">
                  <c:v>-75.271682999999996</c:v>
                </c:pt>
                <c:pt idx="95">
                  <c:v>-77.776871</c:v>
                </c:pt>
                <c:pt idx="96">
                  <c:v>-78.312645000000003</c:v>
                </c:pt>
                <c:pt idx="97">
                  <c:v>-78.116530999999995</c:v>
                </c:pt>
                <c:pt idx="98">
                  <c:v>-77.947540000000004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0E-40E0-97BB-1D9A2668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67424"/>
        <c:axId val="114569600"/>
      </c:scatterChart>
      <c:valAx>
        <c:axId val="114567424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01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569600"/>
        <c:crosses val="autoZero"/>
        <c:crossBetween val="midCat"/>
        <c:majorUnit val="5"/>
      </c:valAx>
      <c:valAx>
        <c:axId val="1145696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5674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7265918134590342"/>
          <c:y val="0.18610942425137003"/>
          <c:w val="0.28145353431708547"/>
          <c:h val="0.150007654965435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CLvsLO!$F$5:$F$205</c:f>
              <c:numCache>
                <c:formatCode>General</c:formatCode>
                <c:ptCount val="201"/>
                <c:pt idx="0">
                  <c:v>-39.325108</c:v>
                </c:pt>
                <c:pt idx="1">
                  <c:v>-34.607745999999999</c:v>
                </c:pt>
                <c:pt idx="2">
                  <c:v>-29.156755</c:v>
                </c:pt>
                <c:pt idx="3">
                  <c:v>-23.184877</c:v>
                </c:pt>
                <c:pt idx="4">
                  <c:v>-18.467012</c:v>
                </c:pt>
                <c:pt idx="5">
                  <c:v>-16.419981</c:v>
                </c:pt>
                <c:pt idx="6">
                  <c:v>-14.185658</c:v>
                </c:pt>
                <c:pt idx="7">
                  <c:v>-12.344535</c:v>
                </c:pt>
                <c:pt idx="8">
                  <c:v>-10.859660999999999</c:v>
                </c:pt>
                <c:pt idx="9">
                  <c:v>-9.5519532999999992</c:v>
                </c:pt>
                <c:pt idx="10">
                  <c:v>-8.6532105999999995</c:v>
                </c:pt>
                <c:pt idx="11">
                  <c:v>-7.7974228999999999</c:v>
                </c:pt>
                <c:pt idx="12">
                  <c:v>-7.2480172999999999</c:v>
                </c:pt>
                <c:pt idx="13">
                  <c:v>-6.8586469000000001</c:v>
                </c:pt>
                <c:pt idx="14">
                  <c:v>-6.6978911999999999</c:v>
                </c:pt>
                <c:pt idx="15">
                  <c:v>-6.5411128999999999</c:v>
                </c:pt>
                <c:pt idx="16">
                  <c:v>-6.4415373999999996</c:v>
                </c:pt>
                <c:pt idx="17">
                  <c:v>-6.3993019999999996</c:v>
                </c:pt>
                <c:pt idx="18">
                  <c:v>-6.3673748999999997</c:v>
                </c:pt>
                <c:pt idx="19">
                  <c:v>-6.3324895000000003</c:v>
                </c:pt>
                <c:pt idx="20">
                  <c:v>-6.3124818999999999</c:v>
                </c:pt>
                <c:pt idx="21">
                  <c:v>-6.3554649000000003</c:v>
                </c:pt>
                <c:pt idx="22">
                  <c:v>-6.3942771</c:v>
                </c:pt>
                <c:pt idx="23">
                  <c:v>-6.4613813999999996</c:v>
                </c:pt>
                <c:pt idx="24">
                  <c:v>-6.5434732000000002</c:v>
                </c:pt>
                <c:pt idx="25">
                  <c:v>-6.6363430000000001</c:v>
                </c:pt>
                <c:pt idx="26">
                  <c:v>-6.7460779999999998</c:v>
                </c:pt>
                <c:pt idx="27">
                  <c:v>-6.8307152000000002</c:v>
                </c:pt>
                <c:pt idx="28">
                  <c:v>-6.8861489000000002</c:v>
                </c:pt>
                <c:pt idx="29">
                  <c:v>-6.9340495999999998</c:v>
                </c:pt>
                <c:pt idx="30">
                  <c:v>-6.9946245999999999</c:v>
                </c:pt>
                <c:pt idx="31">
                  <c:v>-7.0388631999999998</c:v>
                </c:pt>
                <c:pt idx="32">
                  <c:v>-7.0948067000000004</c:v>
                </c:pt>
                <c:pt idx="33">
                  <c:v>-7.1296109999999997</c:v>
                </c:pt>
                <c:pt idx="34">
                  <c:v>-7.1400794999999997</c:v>
                </c:pt>
                <c:pt idx="35">
                  <c:v>-7.1331816000000003</c:v>
                </c:pt>
                <c:pt idx="36">
                  <c:v>-7.1081561999999998</c:v>
                </c:pt>
                <c:pt idx="37">
                  <c:v>-7.0527958999999996</c:v>
                </c:pt>
                <c:pt idx="38">
                  <c:v>-7.0059203999999999</c:v>
                </c:pt>
                <c:pt idx="39">
                  <c:v>-6.9395809000000002</c:v>
                </c:pt>
                <c:pt idx="40">
                  <c:v>-6.8665104000000001</c:v>
                </c:pt>
                <c:pt idx="41">
                  <c:v>-6.7777472000000003</c:v>
                </c:pt>
                <c:pt idx="42">
                  <c:v>-6.7012600999999998</c:v>
                </c:pt>
                <c:pt idx="43">
                  <c:v>-6.6254515999999999</c:v>
                </c:pt>
                <c:pt idx="44">
                  <c:v>-6.5662497999999996</c:v>
                </c:pt>
                <c:pt idx="45">
                  <c:v>-6.5215725999999998</c:v>
                </c:pt>
                <c:pt idx="46">
                  <c:v>-6.5049447999999996</c:v>
                </c:pt>
                <c:pt idx="47">
                  <c:v>-6.5104990000000003</c:v>
                </c:pt>
                <c:pt idx="48">
                  <c:v>-6.5252752000000003</c:v>
                </c:pt>
                <c:pt idx="49">
                  <c:v>-6.5608038999999998</c:v>
                </c:pt>
                <c:pt idx="50">
                  <c:v>-6.6049179999999996</c:v>
                </c:pt>
                <c:pt idx="51">
                  <c:v>-6.6648440000000004</c:v>
                </c:pt>
                <c:pt idx="52">
                  <c:v>-6.7341560999999999</c:v>
                </c:pt>
                <c:pt idx="53">
                  <c:v>-6.8306918000000003</c:v>
                </c:pt>
                <c:pt idx="54">
                  <c:v>-6.9508286000000004</c:v>
                </c:pt>
                <c:pt idx="55">
                  <c:v>-7.0824742000000001</c:v>
                </c:pt>
                <c:pt idx="56">
                  <c:v>-7.2333693999999999</c:v>
                </c:pt>
                <c:pt idx="57">
                  <c:v>-7.3757733999999999</c:v>
                </c:pt>
                <c:pt idx="58">
                  <c:v>-7.4888382</c:v>
                </c:pt>
                <c:pt idx="59">
                  <c:v>-7.5769428999999997</c:v>
                </c:pt>
                <c:pt idx="60">
                  <c:v>-7.6247540000000003</c:v>
                </c:pt>
                <c:pt idx="61">
                  <c:v>-7.6251822000000002</c:v>
                </c:pt>
                <c:pt idx="62">
                  <c:v>-7.6015806000000001</c:v>
                </c:pt>
                <c:pt idx="63">
                  <c:v>-7.5427618000000001</c:v>
                </c:pt>
                <c:pt idx="64">
                  <c:v>-7.4819545999999999</c:v>
                </c:pt>
                <c:pt idx="65">
                  <c:v>-7.4082761000000001</c:v>
                </c:pt>
                <c:pt idx="66">
                  <c:v>-7.3244332999999999</c:v>
                </c:pt>
                <c:pt idx="67">
                  <c:v>-7.2536383000000004</c:v>
                </c:pt>
                <c:pt idx="68">
                  <c:v>-7.2361608000000004</c:v>
                </c:pt>
                <c:pt idx="69">
                  <c:v>-7.2037658999999996</c:v>
                </c:pt>
                <c:pt idx="70">
                  <c:v>-7.1961503000000002</c:v>
                </c:pt>
                <c:pt idx="71">
                  <c:v>-7.2143167999999998</c:v>
                </c:pt>
                <c:pt idx="72">
                  <c:v>-7.2290505999999999</c:v>
                </c:pt>
                <c:pt idx="73">
                  <c:v>-7.2406281999999997</c:v>
                </c:pt>
                <c:pt idx="74">
                  <c:v>-7.2603606999999997</c:v>
                </c:pt>
                <c:pt idx="75">
                  <c:v>-7.2805076</c:v>
                </c:pt>
                <c:pt idx="76">
                  <c:v>-7.3018831999999998</c:v>
                </c:pt>
                <c:pt idx="77">
                  <c:v>-7.3297876999999998</c:v>
                </c:pt>
                <c:pt idx="78">
                  <c:v>-7.341342</c:v>
                </c:pt>
                <c:pt idx="79">
                  <c:v>-7.3624573</c:v>
                </c:pt>
                <c:pt idx="80">
                  <c:v>-7.3899837000000002</c:v>
                </c:pt>
                <c:pt idx="81">
                  <c:v>-7.4030519000000004</c:v>
                </c:pt>
                <c:pt idx="82">
                  <c:v>-7.4203657999999999</c:v>
                </c:pt>
                <c:pt idx="83">
                  <c:v>-7.4248848000000001</c:v>
                </c:pt>
                <c:pt idx="84">
                  <c:v>-7.4171585999999996</c:v>
                </c:pt>
                <c:pt idx="85">
                  <c:v>-7.3931313000000003</c:v>
                </c:pt>
                <c:pt idx="86">
                  <c:v>-7.3573221999999996</c:v>
                </c:pt>
                <c:pt idx="87">
                  <c:v>-7.2906303000000001</c:v>
                </c:pt>
                <c:pt idx="88">
                  <c:v>-7.2320026999999998</c:v>
                </c:pt>
                <c:pt idx="89">
                  <c:v>-7.1677350999999998</c:v>
                </c:pt>
                <c:pt idx="90">
                  <c:v>-7.1086220999999998</c:v>
                </c:pt>
                <c:pt idx="91">
                  <c:v>-7.0597177000000002</c:v>
                </c:pt>
                <c:pt idx="92">
                  <c:v>-7.0314565</c:v>
                </c:pt>
                <c:pt idx="93">
                  <c:v>-7.0141182000000004</c:v>
                </c:pt>
                <c:pt idx="94">
                  <c:v>-7.0198068999999998</c:v>
                </c:pt>
                <c:pt idx="95">
                  <c:v>-7.0425414999999996</c:v>
                </c:pt>
                <c:pt idx="96">
                  <c:v>-7.0892347999999998</c:v>
                </c:pt>
                <c:pt idx="97">
                  <c:v>-7.1549858999999998</c:v>
                </c:pt>
                <c:pt idx="98">
                  <c:v>-7.2278675999999997</c:v>
                </c:pt>
                <c:pt idx="99">
                  <c:v>-7.2961216000000002</c:v>
                </c:pt>
                <c:pt idx="100">
                  <c:v>-7.3627295000000004</c:v>
                </c:pt>
                <c:pt idx="101">
                  <c:v>-7.4208841000000003</c:v>
                </c:pt>
                <c:pt idx="102">
                  <c:v>-7.4705234000000003</c:v>
                </c:pt>
                <c:pt idx="103">
                  <c:v>-7.5151748999999999</c:v>
                </c:pt>
                <c:pt idx="104">
                  <c:v>-7.5636368000000003</c:v>
                </c:pt>
                <c:pt idx="105">
                  <c:v>-7.5990805999999997</c:v>
                </c:pt>
                <c:pt idx="106">
                  <c:v>-7.6283444999999999</c:v>
                </c:pt>
                <c:pt idx="107">
                  <c:v>-7.6309785999999997</c:v>
                </c:pt>
                <c:pt idx="108">
                  <c:v>-7.5980572999999998</c:v>
                </c:pt>
                <c:pt idx="109">
                  <c:v>-7.5145382999999999</c:v>
                </c:pt>
                <c:pt idx="110">
                  <c:v>-7.4231161999999999</c:v>
                </c:pt>
                <c:pt idx="111">
                  <c:v>-7.3481812</c:v>
                </c:pt>
                <c:pt idx="112">
                  <c:v>-7.3215003000000003</c:v>
                </c:pt>
                <c:pt idx="113">
                  <c:v>-7.3346838999999999</c:v>
                </c:pt>
                <c:pt idx="114">
                  <c:v>-7.3993688000000004</c:v>
                </c:pt>
                <c:pt idx="115">
                  <c:v>-7.5030837000000004</c:v>
                </c:pt>
                <c:pt idx="116">
                  <c:v>-7.5744103999999997</c:v>
                </c:pt>
                <c:pt idx="117">
                  <c:v>-7.6149072999999996</c:v>
                </c:pt>
                <c:pt idx="118">
                  <c:v>-7.6288552000000003</c:v>
                </c:pt>
                <c:pt idx="119">
                  <c:v>-7.6376958000000004</c:v>
                </c:pt>
                <c:pt idx="120">
                  <c:v>-7.6361302999999996</c:v>
                </c:pt>
                <c:pt idx="121">
                  <c:v>-7.6634716999999997</c:v>
                </c:pt>
                <c:pt idx="122">
                  <c:v>-7.7105012000000004</c:v>
                </c:pt>
                <c:pt idx="123">
                  <c:v>-7.7918624999999997</c:v>
                </c:pt>
                <c:pt idx="124">
                  <c:v>-7.8746963000000001</c:v>
                </c:pt>
                <c:pt idx="125">
                  <c:v>-7.9565592000000001</c:v>
                </c:pt>
                <c:pt idx="126">
                  <c:v>-8.0285788</c:v>
                </c:pt>
                <c:pt idx="127">
                  <c:v>-8.0911474000000005</c:v>
                </c:pt>
                <c:pt idx="128">
                  <c:v>-8.1438302999999994</c:v>
                </c:pt>
                <c:pt idx="129">
                  <c:v>-8.1957874000000004</c:v>
                </c:pt>
                <c:pt idx="130">
                  <c:v>-8.2370405000000009</c:v>
                </c:pt>
                <c:pt idx="131">
                  <c:v>-8.2631835999999996</c:v>
                </c:pt>
                <c:pt idx="132">
                  <c:v>-8.2796555000000005</c:v>
                </c:pt>
                <c:pt idx="133">
                  <c:v>-8.2776232000000007</c:v>
                </c:pt>
                <c:pt idx="134">
                  <c:v>-8.2551327000000008</c:v>
                </c:pt>
                <c:pt idx="135">
                  <c:v>-8.2346333999999999</c:v>
                </c:pt>
                <c:pt idx="136">
                  <c:v>-8.2279253000000008</c:v>
                </c:pt>
                <c:pt idx="137">
                  <c:v>-8.2019462999999995</c:v>
                </c:pt>
                <c:pt idx="138">
                  <c:v>-8.1762589999999999</c:v>
                </c:pt>
                <c:pt idx="139">
                  <c:v>-8.1576824000000006</c:v>
                </c:pt>
                <c:pt idx="140">
                  <c:v>-8.1419411000000004</c:v>
                </c:pt>
                <c:pt idx="141">
                  <c:v>-8.1130771999999993</c:v>
                </c:pt>
                <c:pt idx="142">
                  <c:v>-8.1023768999999994</c:v>
                </c:pt>
                <c:pt idx="143">
                  <c:v>-8.1040077000000004</c:v>
                </c:pt>
                <c:pt idx="144">
                  <c:v>-8.1176022999999997</c:v>
                </c:pt>
                <c:pt idx="145">
                  <c:v>-8.1453170999999998</c:v>
                </c:pt>
                <c:pt idx="146">
                  <c:v>-8.1991472000000005</c:v>
                </c:pt>
                <c:pt idx="147">
                  <c:v>-8.2775020999999995</c:v>
                </c:pt>
                <c:pt idx="148">
                  <c:v>-8.3756008000000008</c:v>
                </c:pt>
                <c:pt idx="149">
                  <c:v>-8.4754286000000008</c:v>
                </c:pt>
                <c:pt idx="150">
                  <c:v>-8.5525494000000002</c:v>
                </c:pt>
                <c:pt idx="151">
                  <c:v>-8.6259192999999996</c:v>
                </c:pt>
                <c:pt idx="152">
                  <c:v>-8.6778355000000005</c:v>
                </c:pt>
                <c:pt idx="153">
                  <c:v>-8.6988125000000007</c:v>
                </c:pt>
                <c:pt idx="154">
                  <c:v>-8.6920681000000002</c:v>
                </c:pt>
                <c:pt idx="155">
                  <c:v>-8.6776885999999998</c:v>
                </c:pt>
                <c:pt idx="156">
                  <c:v>-8.6342335000000006</c:v>
                </c:pt>
                <c:pt idx="157">
                  <c:v>-8.5685415000000003</c:v>
                </c:pt>
                <c:pt idx="158">
                  <c:v>-8.4867191000000002</c:v>
                </c:pt>
                <c:pt idx="159">
                  <c:v>-8.4033232000000009</c:v>
                </c:pt>
                <c:pt idx="160">
                  <c:v>-8.3008746999999996</c:v>
                </c:pt>
                <c:pt idx="161">
                  <c:v>-8.1984949</c:v>
                </c:pt>
                <c:pt idx="162">
                  <c:v>-8.0922765999999999</c:v>
                </c:pt>
                <c:pt idx="163">
                  <c:v>-8.0014380999999997</c:v>
                </c:pt>
                <c:pt idx="164">
                  <c:v>-7.9315600000000002</c:v>
                </c:pt>
                <c:pt idx="165">
                  <c:v>-7.8908237999999997</c:v>
                </c:pt>
                <c:pt idx="166">
                  <c:v>-7.8711672000000004</c:v>
                </c:pt>
                <c:pt idx="167">
                  <c:v>-7.9058352000000003</c:v>
                </c:pt>
                <c:pt idx="168">
                  <c:v>-7.9722691000000001</c:v>
                </c:pt>
                <c:pt idx="169">
                  <c:v>-8.0693712000000009</c:v>
                </c:pt>
                <c:pt idx="170">
                  <c:v>-8.1900501000000006</c:v>
                </c:pt>
                <c:pt idx="171">
                  <c:v>-8.3442450000000008</c:v>
                </c:pt>
                <c:pt idx="172">
                  <c:v>-8.4985227999999999</c:v>
                </c:pt>
                <c:pt idx="173">
                  <c:v>-8.6585778999999992</c:v>
                </c:pt>
                <c:pt idx="174">
                  <c:v>-8.8048152999999996</c:v>
                </c:pt>
                <c:pt idx="175">
                  <c:v>-8.9335383999999998</c:v>
                </c:pt>
                <c:pt idx="176">
                  <c:v>-9.0251637000000002</c:v>
                </c:pt>
                <c:pt idx="177">
                  <c:v>-9.0834513000000001</c:v>
                </c:pt>
                <c:pt idx="178">
                  <c:v>-9.1048241000000001</c:v>
                </c:pt>
                <c:pt idx="179">
                  <c:v>-9.0954552</c:v>
                </c:pt>
                <c:pt idx="180">
                  <c:v>-9.0667180999999992</c:v>
                </c:pt>
                <c:pt idx="181">
                  <c:v>-9.0299616</c:v>
                </c:pt>
                <c:pt idx="182">
                  <c:v>-8.9808520999999999</c:v>
                </c:pt>
                <c:pt idx="183">
                  <c:v>-8.9240685000000006</c:v>
                </c:pt>
                <c:pt idx="184">
                  <c:v>-8.8654536999999998</c:v>
                </c:pt>
                <c:pt idx="185">
                  <c:v>-8.8213682000000002</c:v>
                </c:pt>
                <c:pt idx="186">
                  <c:v>-8.7870150000000002</c:v>
                </c:pt>
                <c:pt idx="187">
                  <c:v>-8.7858505000000005</c:v>
                </c:pt>
                <c:pt idx="188">
                  <c:v>-8.8139295999999998</c:v>
                </c:pt>
                <c:pt idx="189">
                  <c:v>-8.8966426999999992</c:v>
                </c:pt>
                <c:pt idx="190">
                  <c:v>-9.0194931</c:v>
                </c:pt>
                <c:pt idx="191">
                  <c:v>-9.1851549000000006</c:v>
                </c:pt>
                <c:pt idx="192">
                  <c:v>-9.3888063000000006</c:v>
                </c:pt>
                <c:pt idx="193">
                  <c:v>-9.6322078999999992</c:v>
                </c:pt>
                <c:pt idx="194">
                  <c:v>-9.8851861999999997</c:v>
                </c:pt>
                <c:pt idx="195">
                  <c:v>-10.133089</c:v>
                </c:pt>
                <c:pt idx="196">
                  <c:v>-10.350159</c:v>
                </c:pt>
                <c:pt idx="197">
                  <c:v>-10.543418000000001</c:v>
                </c:pt>
                <c:pt idx="198">
                  <c:v>-10.716227999999999</c:v>
                </c:pt>
                <c:pt idx="199">
                  <c:v>-10.836468999999999</c:v>
                </c:pt>
                <c:pt idx="200">
                  <c:v>-10.916352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61-437B-BA1D-4849937C91C3}"/>
            </c:ext>
          </c:extLst>
        </c:ser>
        <c:ser>
          <c:idx val="2"/>
          <c:order val="1"/>
          <c:tx>
            <c:strRef>
              <c:f>CLvsLO!$G$2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CLvsLO!$G$5:$G$205</c:f>
              <c:numCache>
                <c:formatCode>General</c:formatCode>
                <c:ptCount val="201"/>
                <c:pt idx="0">
                  <c:v>-63.799487999999997</c:v>
                </c:pt>
                <c:pt idx="1">
                  <c:v>-71.144356000000002</c:v>
                </c:pt>
                <c:pt idx="2">
                  <c:v>-43.848998999999999</c:v>
                </c:pt>
                <c:pt idx="3">
                  <c:v>-41.496020999999999</c:v>
                </c:pt>
                <c:pt idx="4">
                  <c:v>-26.574476000000001</c:v>
                </c:pt>
                <c:pt idx="5">
                  <c:v>-20.675685999999999</c:v>
                </c:pt>
                <c:pt idx="6">
                  <c:v>-17.516596</c:v>
                </c:pt>
                <c:pt idx="7">
                  <c:v>-13.969271000000001</c:v>
                </c:pt>
                <c:pt idx="8">
                  <c:v>-12.247756000000001</c:v>
                </c:pt>
                <c:pt idx="9">
                  <c:v>-10.285527</c:v>
                </c:pt>
                <c:pt idx="10">
                  <c:v>-9.2180985999999994</c:v>
                </c:pt>
                <c:pt idx="11">
                  <c:v>-8.0246773000000005</c:v>
                </c:pt>
                <c:pt idx="12">
                  <c:v>-7.7872576999999996</c:v>
                </c:pt>
                <c:pt idx="13">
                  <c:v>-7.1418423999999998</c:v>
                </c:pt>
                <c:pt idx="14">
                  <c:v>-6.9531751000000002</c:v>
                </c:pt>
                <c:pt idx="15">
                  <c:v>-6.8486605000000003</c:v>
                </c:pt>
                <c:pt idx="16">
                  <c:v>-6.9025430999999999</c:v>
                </c:pt>
                <c:pt idx="17">
                  <c:v>-6.7328853999999998</c:v>
                </c:pt>
                <c:pt idx="18">
                  <c:v>-6.4598712999999996</c:v>
                </c:pt>
                <c:pt idx="19">
                  <c:v>-6.5478892000000002</c:v>
                </c:pt>
                <c:pt idx="20">
                  <c:v>-6.536797</c:v>
                </c:pt>
                <c:pt idx="21">
                  <c:v>-6.5737814999999999</c:v>
                </c:pt>
                <c:pt idx="22">
                  <c:v>-6.5406575</c:v>
                </c:pt>
                <c:pt idx="23">
                  <c:v>-6.5707579000000003</c:v>
                </c:pt>
                <c:pt idx="24">
                  <c:v>-6.6732912000000004</c:v>
                </c:pt>
                <c:pt idx="25">
                  <c:v>-6.8381299999999996</c:v>
                </c:pt>
                <c:pt idx="26">
                  <c:v>-6.9318232999999996</c:v>
                </c:pt>
                <c:pt idx="27">
                  <c:v>-6.9374932999999999</c:v>
                </c:pt>
                <c:pt idx="28">
                  <c:v>-7.0437941999999998</c:v>
                </c:pt>
                <c:pt idx="29">
                  <c:v>-7.0118232000000003</c:v>
                </c:pt>
                <c:pt idx="30">
                  <c:v>-7.0851245</c:v>
                </c:pt>
                <c:pt idx="31">
                  <c:v>-7.1371960999999997</c:v>
                </c:pt>
                <c:pt idx="32">
                  <c:v>-7.2298722</c:v>
                </c:pt>
                <c:pt idx="33">
                  <c:v>-7.2772478999999999</c:v>
                </c:pt>
                <c:pt idx="34">
                  <c:v>-7.2857460999999999</c:v>
                </c:pt>
                <c:pt idx="35">
                  <c:v>-7.1879802000000002</c:v>
                </c:pt>
                <c:pt idx="36">
                  <c:v>-7.2206440000000001</c:v>
                </c:pt>
                <c:pt idx="37">
                  <c:v>-7.2200908999999998</c:v>
                </c:pt>
                <c:pt idx="38">
                  <c:v>-7.1657491000000002</c:v>
                </c:pt>
                <c:pt idx="39">
                  <c:v>-7.0119423999999997</c:v>
                </c:pt>
                <c:pt idx="40">
                  <c:v>-7.0011482000000003</c:v>
                </c:pt>
                <c:pt idx="41">
                  <c:v>-6.8358129999999999</c:v>
                </c:pt>
                <c:pt idx="42">
                  <c:v>-6.8150015000000002</c:v>
                </c:pt>
                <c:pt idx="43">
                  <c:v>-6.6596412999999997</c:v>
                </c:pt>
                <c:pt idx="44">
                  <c:v>-6.6011248</c:v>
                </c:pt>
                <c:pt idx="45">
                  <c:v>-6.5576410000000003</c:v>
                </c:pt>
                <c:pt idx="46">
                  <c:v>-6.5475373000000001</c:v>
                </c:pt>
                <c:pt idx="47">
                  <c:v>-6.5503062999999999</c:v>
                </c:pt>
                <c:pt idx="48">
                  <c:v>-6.5899415000000001</c:v>
                </c:pt>
                <c:pt idx="49">
                  <c:v>-6.6302041999999997</c:v>
                </c:pt>
                <c:pt idx="50">
                  <c:v>-6.6672491999999997</c:v>
                </c:pt>
                <c:pt idx="51">
                  <c:v>-6.7250848000000003</c:v>
                </c:pt>
                <c:pt idx="52">
                  <c:v>-6.8338245999999998</c:v>
                </c:pt>
                <c:pt idx="53">
                  <c:v>-6.9335408000000003</c:v>
                </c:pt>
                <c:pt idx="54">
                  <c:v>-7.1018448000000003</c:v>
                </c:pt>
                <c:pt idx="55">
                  <c:v>-7.2614216999999996</c:v>
                </c:pt>
                <c:pt idx="56">
                  <c:v>-7.4941144</c:v>
                </c:pt>
                <c:pt idx="57">
                  <c:v>-7.6553649999999998</c:v>
                </c:pt>
                <c:pt idx="58">
                  <c:v>-7.9447707999999997</c:v>
                </c:pt>
                <c:pt idx="59">
                  <c:v>-7.9979196000000004</c:v>
                </c:pt>
                <c:pt idx="60">
                  <c:v>-8.0193671999999996</c:v>
                </c:pt>
                <c:pt idx="61">
                  <c:v>-8.1320104999999998</c:v>
                </c:pt>
                <c:pt idx="62">
                  <c:v>-8.0310707000000008</c:v>
                </c:pt>
                <c:pt idx="63">
                  <c:v>-8.0506677999999994</c:v>
                </c:pt>
                <c:pt idx="64">
                  <c:v>-7.9897698999999998</c:v>
                </c:pt>
                <c:pt idx="65">
                  <c:v>-7.7274960999999998</c:v>
                </c:pt>
                <c:pt idx="66">
                  <c:v>-7.7627864000000004</c:v>
                </c:pt>
                <c:pt idx="67">
                  <c:v>-7.6058078</c:v>
                </c:pt>
                <c:pt idx="68">
                  <c:v>-7.4794001999999997</c:v>
                </c:pt>
                <c:pt idx="69">
                  <c:v>-7.4746952000000002</c:v>
                </c:pt>
                <c:pt idx="70">
                  <c:v>-7.5881170999999998</c:v>
                </c:pt>
                <c:pt idx="71">
                  <c:v>-7.5191355</c:v>
                </c:pt>
                <c:pt idx="72">
                  <c:v>-7.5066214000000002</c:v>
                </c:pt>
                <c:pt idx="73">
                  <c:v>-7.5734405999999996</c:v>
                </c:pt>
                <c:pt idx="74">
                  <c:v>-7.4622010999999997</c:v>
                </c:pt>
                <c:pt idx="75">
                  <c:v>-7.5574336000000004</c:v>
                </c:pt>
                <c:pt idx="76">
                  <c:v>-7.575469</c:v>
                </c:pt>
                <c:pt idx="77">
                  <c:v>-7.4796075999999996</c:v>
                </c:pt>
                <c:pt idx="78">
                  <c:v>-7.6198702000000003</c:v>
                </c:pt>
                <c:pt idx="79">
                  <c:v>-7.6268716000000003</c:v>
                </c:pt>
                <c:pt idx="80">
                  <c:v>-7.5928763999999997</c:v>
                </c:pt>
                <c:pt idx="81">
                  <c:v>-7.6405959000000001</c:v>
                </c:pt>
                <c:pt idx="82">
                  <c:v>-7.7137542000000003</c:v>
                </c:pt>
                <c:pt idx="83">
                  <c:v>-7.6721411000000002</c:v>
                </c:pt>
                <c:pt idx="84">
                  <c:v>-7.7405132999999999</c:v>
                </c:pt>
                <c:pt idx="85">
                  <c:v>-7.6363301000000003</c:v>
                </c:pt>
                <c:pt idx="86">
                  <c:v>-7.6461386999999998</c:v>
                </c:pt>
                <c:pt idx="87">
                  <c:v>-7.5838685000000003</c:v>
                </c:pt>
                <c:pt idx="88">
                  <c:v>-7.5002179</c:v>
                </c:pt>
                <c:pt idx="89">
                  <c:v>-7.3384961999999998</c:v>
                </c:pt>
                <c:pt idx="90">
                  <c:v>-7.3240147000000002</c:v>
                </c:pt>
                <c:pt idx="91">
                  <c:v>-7.3334060000000001</c:v>
                </c:pt>
                <c:pt idx="92">
                  <c:v>-7.2833686000000002</c:v>
                </c:pt>
                <c:pt idx="93">
                  <c:v>-7.2566628</c:v>
                </c:pt>
                <c:pt idx="94">
                  <c:v>-7.1848121000000003</c:v>
                </c:pt>
                <c:pt idx="95">
                  <c:v>-7.1807523</c:v>
                </c:pt>
                <c:pt idx="96">
                  <c:v>-7.2707052000000001</c:v>
                </c:pt>
                <c:pt idx="97">
                  <c:v>-7.2446412999999996</c:v>
                </c:pt>
                <c:pt idx="98">
                  <c:v>-7.3156322999999999</c:v>
                </c:pt>
                <c:pt idx="99">
                  <c:v>-7.3697037999999999</c:v>
                </c:pt>
                <c:pt idx="100">
                  <c:v>-7.4126643999999997</c:v>
                </c:pt>
                <c:pt idx="101">
                  <c:v>-7.4727936000000001</c:v>
                </c:pt>
                <c:pt idx="102">
                  <c:v>-7.4828086000000003</c:v>
                </c:pt>
                <c:pt idx="103">
                  <c:v>-7.5068722000000001</c:v>
                </c:pt>
                <c:pt idx="104">
                  <c:v>-7.5706587000000001</c:v>
                </c:pt>
                <c:pt idx="105">
                  <c:v>-7.6046132999999996</c:v>
                </c:pt>
                <c:pt idx="106">
                  <c:v>-7.7205081</c:v>
                </c:pt>
                <c:pt idx="107">
                  <c:v>-7.7332301000000001</c:v>
                </c:pt>
                <c:pt idx="108">
                  <c:v>-7.7802471999999998</c:v>
                </c:pt>
                <c:pt idx="109">
                  <c:v>-7.6229787</c:v>
                </c:pt>
                <c:pt idx="110">
                  <c:v>-7.4726973000000001</c:v>
                </c:pt>
                <c:pt idx="111">
                  <c:v>-7.3144374000000001</c:v>
                </c:pt>
                <c:pt idx="112">
                  <c:v>-7.2741407999999996</c:v>
                </c:pt>
                <c:pt idx="113">
                  <c:v>-7.497293</c:v>
                </c:pt>
                <c:pt idx="114">
                  <c:v>-7.7059546000000001</c:v>
                </c:pt>
                <c:pt idx="115">
                  <c:v>-7.7918949</c:v>
                </c:pt>
                <c:pt idx="116">
                  <c:v>-7.9518031999999996</c:v>
                </c:pt>
                <c:pt idx="117">
                  <c:v>-8.1059169999999998</c:v>
                </c:pt>
                <c:pt idx="118">
                  <c:v>-7.9747138</c:v>
                </c:pt>
                <c:pt idx="119">
                  <c:v>-7.9179272999999997</c:v>
                </c:pt>
                <c:pt idx="120">
                  <c:v>-7.8011755999999997</c:v>
                </c:pt>
                <c:pt idx="121">
                  <c:v>-7.8670688000000002</c:v>
                </c:pt>
                <c:pt idx="122">
                  <c:v>-7.9148807999999997</c:v>
                </c:pt>
                <c:pt idx="123">
                  <c:v>-7.9586277000000001</c:v>
                </c:pt>
                <c:pt idx="124">
                  <c:v>-8.0496911999999998</c:v>
                </c:pt>
                <c:pt idx="125">
                  <c:v>-8.1624660000000002</c:v>
                </c:pt>
                <c:pt idx="126">
                  <c:v>-8.2587118000000004</c:v>
                </c:pt>
                <c:pt idx="127">
                  <c:v>-8.3077602000000006</c:v>
                </c:pt>
                <c:pt idx="128">
                  <c:v>-8.3907614000000006</c:v>
                </c:pt>
                <c:pt idx="129">
                  <c:v>-8.4375695999999998</c:v>
                </c:pt>
                <c:pt idx="130">
                  <c:v>-8.4989823999999992</c:v>
                </c:pt>
                <c:pt idx="131">
                  <c:v>-8.5970831000000008</c:v>
                </c:pt>
                <c:pt idx="132">
                  <c:v>-8.6001902000000001</c:v>
                </c:pt>
                <c:pt idx="133">
                  <c:v>-8.5266275</c:v>
                </c:pt>
                <c:pt idx="134">
                  <c:v>-8.5852804000000003</c:v>
                </c:pt>
                <c:pt idx="135">
                  <c:v>-8.5089979000000007</c:v>
                </c:pt>
                <c:pt idx="136">
                  <c:v>-8.4726304999999993</c:v>
                </c:pt>
                <c:pt idx="137">
                  <c:v>-8.5118141000000005</c:v>
                </c:pt>
                <c:pt idx="138">
                  <c:v>-8.5490370000000002</c:v>
                </c:pt>
                <c:pt idx="139">
                  <c:v>-8.4501200000000001</c:v>
                </c:pt>
                <c:pt idx="140">
                  <c:v>-8.3645735000000005</c:v>
                </c:pt>
                <c:pt idx="141">
                  <c:v>-8.4110107000000003</c:v>
                </c:pt>
                <c:pt idx="142">
                  <c:v>-8.4353599999999993</c:v>
                </c:pt>
                <c:pt idx="143">
                  <c:v>-8.3900737999999997</c:v>
                </c:pt>
                <c:pt idx="144">
                  <c:v>-8.3422976000000002</c:v>
                </c:pt>
                <c:pt idx="145">
                  <c:v>-8.3452339000000002</c:v>
                </c:pt>
                <c:pt idx="146">
                  <c:v>-8.4158372999999997</c:v>
                </c:pt>
                <c:pt idx="147">
                  <c:v>-8.5246525000000002</c:v>
                </c:pt>
                <c:pt idx="148">
                  <c:v>-8.6005993000000007</c:v>
                </c:pt>
                <c:pt idx="149">
                  <c:v>-8.7505836000000006</c:v>
                </c:pt>
                <c:pt idx="150">
                  <c:v>-8.8599844000000001</c:v>
                </c:pt>
                <c:pt idx="151">
                  <c:v>-8.9211282999999995</c:v>
                </c:pt>
                <c:pt idx="152">
                  <c:v>-8.9348382999999991</c:v>
                </c:pt>
                <c:pt idx="153">
                  <c:v>-8.9903163999999993</c:v>
                </c:pt>
                <c:pt idx="154">
                  <c:v>-9.0111675000000009</c:v>
                </c:pt>
                <c:pt idx="155">
                  <c:v>-8.9608334999999997</c:v>
                </c:pt>
                <c:pt idx="156">
                  <c:v>-8.9031076000000002</c:v>
                </c:pt>
                <c:pt idx="157">
                  <c:v>-8.8660297000000003</c:v>
                </c:pt>
                <c:pt idx="158">
                  <c:v>-8.7646464999999996</c:v>
                </c:pt>
                <c:pt idx="159">
                  <c:v>-8.6776114</c:v>
                </c:pt>
                <c:pt idx="160">
                  <c:v>-8.5307139999999997</c:v>
                </c:pt>
                <c:pt idx="161">
                  <c:v>-8.4559230999999997</c:v>
                </c:pt>
                <c:pt idx="162">
                  <c:v>-8.2958794000000005</c:v>
                </c:pt>
                <c:pt idx="163">
                  <c:v>-8.2210854999999992</c:v>
                </c:pt>
                <c:pt idx="164">
                  <c:v>-8.0904789000000008</c:v>
                </c:pt>
                <c:pt idx="165">
                  <c:v>-7.9710193</c:v>
                </c:pt>
                <c:pt idx="166">
                  <c:v>-8.0144471999999993</c:v>
                </c:pt>
                <c:pt idx="167">
                  <c:v>-7.9927874000000001</c:v>
                </c:pt>
                <c:pt idx="168">
                  <c:v>-8.0083608999999996</c:v>
                </c:pt>
                <c:pt idx="169">
                  <c:v>-8.1299790999999999</c:v>
                </c:pt>
                <c:pt idx="170">
                  <c:v>-8.2358513000000002</c:v>
                </c:pt>
                <c:pt idx="171">
                  <c:v>-8.3914080000000002</c:v>
                </c:pt>
                <c:pt idx="172">
                  <c:v>-8.5132741999999997</c:v>
                </c:pt>
                <c:pt idx="173">
                  <c:v>-8.6990794999999999</c:v>
                </c:pt>
                <c:pt idx="174">
                  <c:v>-8.8584042000000007</c:v>
                </c:pt>
                <c:pt idx="175">
                  <c:v>-9.0318126999999997</c:v>
                </c:pt>
                <c:pt idx="176">
                  <c:v>-9.1447123999999995</c:v>
                </c:pt>
                <c:pt idx="177">
                  <c:v>-9.1822070999999994</c:v>
                </c:pt>
                <c:pt idx="178">
                  <c:v>-9.1934547000000002</c:v>
                </c:pt>
                <c:pt idx="179">
                  <c:v>-9.1701841000000002</c:v>
                </c:pt>
                <c:pt idx="180">
                  <c:v>-9.1381168000000006</c:v>
                </c:pt>
                <c:pt idx="181">
                  <c:v>-9.0537557999999994</c:v>
                </c:pt>
                <c:pt idx="182">
                  <c:v>-9.0340843</c:v>
                </c:pt>
                <c:pt idx="183">
                  <c:v>-9.0548687000000001</c:v>
                </c:pt>
                <c:pt idx="184">
                  <c:v>-8.9416962000000009</c:v>
                </c:pt>
                <c:pt idx="185">
                  <c:v>-8.9252996000000007</c:v>
                </c:pt>
                <c:pt idx="186">
                  <c:v>-8.9182424999999999</c:v>
                </c:pt>
                <c:pt idx="187">
                  <c:v>-8.9610815000000006</c:v>
                </c:pt>
                <c:pt idx="188">
                  <c:v>-9.0057240000000007</c:v>
                </c:pt>
                <c:pt idx="189">
                  <c:v>-9.0941752999999999</c:v>
                </c:pt>
                <c:pt idx="190">
                  <c:v>-9.1765661000000005</c:v>
                </c:pt>
                <c:pt idx="191">
                  <c:v>-9.4644765999999994</c:v>
                </c:pt>
                <c:pt idx="192">
                  <c:v>-9.6562880999999994</c:v>
                </c:pt>
                <c:pt idx="193">
                  <c:v>-9.9402342000000008</c:v>
                </c:pt>
                <c:pt idx="194">
                  <c:v>-10.222733</c:v>
                </c:pt>
                <c:pt idx="195">
                  <c:v>-10.451364999999999</c:v>
                </c:pt>
                <c:pt idx="196">
                  <c:v>-10.758494000000001</c:v>
                </c:pt>
                <c:pt idx="197">
                  <c:v>-10.979701</c:v>
                </c:pt>
                <c:pt idx="198">
                  <c:v>-11.018834</c:v>
                </c:pt>
                <c:pt idx="199">
                  <c:v>-11.205961</c:v>
                </c:pt>
                <c:pt idx="200">
                  <c:v>-11.366021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61-437B-BA1D-4849937C91C3}"/>
            </c:ext>
          </c:extLst>
        </c:ser>
        <c:ser>
          <c:idx val="0"/>
          <c:order val="2"/>
          <c:tx>
            <c:strRef>
              <c:f>CLvsLO!$H$2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CLvsLO!$H$5:$H$205</c:f>
              <c:numCache>
                <c:formatCode>General</c:formatCode>
                <c:ptCount val="201"/>
                <c:pt idx="0">
                  <c:v>-60.011009000000001</c:v>
                </c:pt>
                <c:pt idx="1">
                  <c:v>-65.687263000000002</c:v>
                </c:pt>
                <c:pt idx="2">
                  <c:v>-63.218746000000003</c:v>
                </c:pt>
                <c:pt idx="3">
                  <c:v>-62.679915999999999</c:v>
                </c:pt>
                <c:pt idx="4">
                  <c:v>-53.057301000000002</c:v>
                </c:pt>
                <c:pt idx="5">
                  <c:v>-39.261406000000001</c:v>
                </c:pt>
                <c:pt idx="6">
                  <c:v>-28.978083000000002</c:v>
                </c:pt>
                <c:pt idx="7">
                  <c:v>-18.282558000000002</c:v>
                </c:pt>
                <c:pt idx="8">
                  <c:v>-14.515656999999999</c:v>
                </c:pt>
                <c:pt idx="9">
                  <c:v>-11.689173</c:v>
                </c:pt>
                <c:pt idx="10">
                  <c:v>-10.230515</c:v>
                </c:pt>
                <c:pt idx="11">
                  <c:v>-8.8661642000000001</c:v>
                </c:pt>
                <c:pt idx="12">
                  <c:v>-8.3917369999999991</c:v>
                </c:pt>
                <c:pt idx="13">
                  <c:v>-7.6623863999999999</c:v>
                </c:pt>
                <c:pt idx="14">
                  <c:v>-7.4217829999999996</c:v>
                </c:pt>
                <c:pt idx="15">
                  <c:v>-7.2333198000000003</c:v>
                </c:pt>
                <c:pt idx="16">
                  <c:v>-7.2477875000000003</c:v>
                </c:pt>
                <c:pt idx="17">
                  <c:v>-7.0381970000000003</c:v>
                </c:pt>
                <c:pt idx="18">
                  <c:v>-6.7553625000000004</c:v>
                </c:pt>
                <c:pt idx="19">
                  <c:v>-6.7991241999999996</c:v>
                </c:pt>
                <c:pt idx="20">
                  <c:v>-6.7724470999999999</c:v>
                </c:pt>
                <c:pt idx="21">
                  <c:v>-6.8078146000000004</c:v>
                </c:pt>
                <c:pt idx="22">
                  <c:v>-6.7569679999999996</c:v>
                </c:pt>
                <c:pt idx="23">
                  <c:v>-6.7957257999999996</c:v>
                </c:pt>
                <c:pt idx="24">
                  <c:v>-6.8977075000000001</c:v>
                </c:pt>
                <c:pt idx="25">
                  <c:v>-7.0464362999999999</c:v>
                </c:pt>
                <c:pt idx="26">
                  <c:v>-7.0931578000000002</c:v>
                </c:pt>
                <c:pt idx="27">
                  <c:v>-7.0784750000000001</c:v>
                </c:pt>
                <c:pt idx="28">
                  <c:v>-7.1865635000000001</c:v>
                </c:pt>
                <c:pt idx="29">
                  <c:v>-7.1217421999999999</c:v>
                </c:pt>
                <c:pt idx="30">
                  <c:v>-7.2597212999999998</c:v>
                </c:pt>
                <c:pt idx="31">
                  <c:v>-7.2872586000000004</c:v>
                </c:pt>
                <c:pt idx="32">
                  <c:v>-7.4223409</c:v>
                </c:pt>
                <c:pt idx="33">
                  <c:v>-7.4507570000000003</c:v>
                </c:pt>
                <c:pt idx="34">
                  <c:v>-7.4679332</c:v>
                </c:pt>
                <c:pt idx="35">
                  <c:v>-7.3622651000000001</c:v>
                </c:pt>
                <c:pt idx="36">
                  <c:v>-7.4215783999999996</c:v>
                </c:pt>
                <c:pt idx="37">
                  <c:v>-7.4266972999999998</c:v>
                </c:pt>
                <c:pt idx="38">
                  <c:v>-7.3641462000000004</c:v>
                </c:pt>
                <c:pt idx="39">
                  <c:v>-7.2331905000000001</c:v>
                </c:pt>
                <c:pt idx="40">
                  <c:v>-7.2211145999999999</c:v>
                </c:pt>
                <c:pt idx="41">
                  <c:v>-7.0409411999999998</c:v>
                </c:pt>
                <c:pt idx="42">
                  <c:v>-7.0680857000000001</c:v>
                </c:pt>
                <c:pt idx="43">
                  <c:v>-6.8391942999999999</c:v>
                </c:pt>
                <c:pt idx="44">
                  <c:v>-6.7903361000000002</c:v>
                </c:pt>
                <c:pt idx="45">
                  <c:v>-6.7394223000000002</c:v>
                </c:pt>
                <c:pt idx="46">
                  <c:v>-6.7619170999999998</c:v>
                </c:pt>
                <c:pt idx="47">
                  <c:v>-6.7156377000000003</c:v>
                </c:pt>
                <c:pt idx="48">
                  <c:v>-6.7891073000000004</c:v>
                </c:pt>
                <c:pt idx="49">
                  <c:v>-6.8114385999999998</c:v>
                </c:pt>
                <c:pt idx="50">
                  <c:v>-6.8876853000000002</c:v>
                </c:pt>
                <c:pt idx="51">
                  <c:v>-6.9643793000000001</c:v>
                </c:pt>
                <c:pt idx="52">
                  <c:v>-7.1073933</c:v>
                </c:pt>
                <c:pt idx="53">
                  <c:v>-7.2189287999999996</c:v>
                </c:pt>
                <c:pt idx="54">
                  <c:v>-7.4618282000000002</c:v>
                </c:pt>
                <c:pt idx="55">
                  <c:v>-7.6640338999999997</c:v>
                </c:pt>
                <c:pt idx="56">
                  <c:v>-7.9742489000000001</c:v>
                </c:pt>
                <c:pt idx="57">
                  <c:v>-8.2294216000000002</c:v>
                </c:pt>
                <c:pt idx="58">
                  <c:v>-8.6199998999999998</c:v>
                </c:pt>
                <c:pt idx="59">
                  <c:v>-8.6919021999999995</c:v>
                </c:pt>
                <c:pt idx="60">
                  <c:v>-8.7587413999999999</c:v>
                </c:pt>
                <c:pt idx="61">
                  <c:v>-8.8610153</c:v>
                </c:pt>
                <c:pt idx="62">
                  <c:v>-8.6899861999999999</c:v>
                </c:pt>
                <c:pt idx="63">
                  <c:v>-8.7171021</c:v>
                </c:pt>
                <c:pt idx="64">
                  <c:v>-8.650938</c:v>
                </c:pt>
                <c:pt idx="65">
                  <c:v>-8.2819518999999993</c:v>
                </c:pt>
                <c:pt idx="66">
                  <c:v>-8.4650315999999997</c:v>
                </c:pt>
                <c:pt idx="67">
                  <c:v>-8.2236252000000007</c:v>
                </c:pt>
                <c:pt idx="68">
                  <c:v>-8.0523471999999998</c:v>
                </c:pt>
                <c:pt idx="69">
                  <c:v>-8.0725975000000005</c:v>
                </c:pt>
                <c:pt idx="70">
                  <c:v>-8.2544497999999997</c:v>
                </c:pt>
                <c:pt idx="71">
                  <c:v>-8.1423626000000002</c:v>
                </c:pt>
                <c:pt idx="72">
                  <c:v>-8.0862818000000001</c:v>
                </c:pt>
                <c:pt idx="73">
                  <c:v>-8.2898873999999996</c:v>
                </c:pt>
                <c:pt idx="74">
                  <c:v>-7.9753733000000002</c:v>
                </c:pt>
                <c:pt idx="75">
                  <c:v>-8.1784821000000001</c:v>
                </c:pt>
                <c:pt idx="76">
                  <c:v>-8.1954775000000009</c:v>
                </c:pt>
                <c:pt idx="77">
                  <c:v>-7.9592236999999999</c:v>
                </c:pt>
                <c:pt idx="78">
                  <c:v>-8.2419747999999995</c:v>
                </c:pt>
                <c:pt idx="79">
                  <c:v>-8.2013616999999996</c:v>
                </c:pt>
                <c:pt idx="80">
                  <c:v>-8.1111126000000002</c:v>
                </c:pt>
                <c:pt idx="81">
                  <c:v>-8.1653079999999996</c:v>
                </c:pt>
                <c:pt idx="82">
                  <c:v>-8.2311449000000003</c:v>
                </c:pt>
                <c:pt idx="83">
                  <c:v>-8.1362962999999997</c:v>
                </c:pt>
                <c:pt idx="84">
                  <c:v>-8.2341309000000003</c:v>
                </c:pt>
                <c:pt idx="85">
                  <c:v>-8.0898924000000001</c:v>
                </c:pt>
                <c:pt idx="86">
                  <c:v>-8.1177548999999996</c:v>
                </c:pt>
                <c:pt idx="87">
                  <c:v>-8.0499858999999994</c:v>
                </c:pt>
                <c:pt idx="88">
                  <c:v>-7.9716353</c:v>
                </c:pt>
                <c:pt idx="89">
                  <c:v>-7.7635293000000001</c:v>
                </c:pt>
                <c:pt idx="90">
                  <c:v>-7.7852449000000004</c:v>
                </c:pt>
                <c:pt idx="91">
                  <c:v>-7.7829117999999999</c:v>
                </c:pt>
                <c:pt idx="92">
                  <c:v>-7.6519566000000001</c:v>
                </c:pt>
                <c:pt idx="93">
                  <c:v>-7.6478643000000002</c:v>
                </c:pt>
                <c:pt idx="94">
                  <c:v>-7.5341268000000001</c:v>
                </c:pt>
                <c:pt idx="95">
                  <c:v>-7.5228577000000003</c:v>
                </c:pt>
                <c:pt idx="96">
                  <c:v>-7.6955118000000002</c:v>
                </c:pt>
                <c:pt idx="97">
                  <c:v>-7.5604047999999997</c:v>
                </c:pt>
                <c:pt idx="98">
                  <c:v>-7.6500969000000003</c:v>
                </c:pt>
                <c:pt idx="99">
                  <c:v>-7.656765</c:v>
                </c:pt>
                <c:pt idx="100">
                  <c:v>-7.6310209999999996</c:v>
                </c:pt>
                <c:pt idx="101">
                  <c:v>-7.7302141000000004</c:v>
                </c:pt>
                <c:pt idx="102">
                  <c:v>-7.6734185000000004</c:v>
                </c:pt>
                <c:pt idx="103">
                  <c:v>-7.6856441000000002</c:v>
                </c:pt>
                <c:pt idx="104">
                  <c:v>-7.7567285999999998</c:v>
                </c:pt>
                <c:pt idx="105">
                  <c:v>-7.8545765999999997</c:v>
                </c:pt>
                <c:pt idx="106">
                  <c:v>-8.0203562000000002</c:v>
                </c:pt>
                <c:pt idx="107">
                  <c:v>-8.0713682000000002</c:v>
                </c:pt>
                <c:pt idx="108">
                  <c:v>-8.1845044999999992</c:v>
                </c:pt>
                <c:pt idx="109">
                  <c:v>-7.8964267000000001</c:v>
                </c:pt>
                <c:pt idx="110">
                  <c:v>-7.7337141000000003</c:v>
                </c:pt>
                <c:pt idx="111">
                  <c:v>-7.6766380999999999</c:v>
                </c:pt>
                <c:pt idx="112">
                  <c:v>-7.6514934999999999</c:v>
                </c:pt>
                <c:pt idx="113">
                  <c:v>-7.9977374000000001</c:v>
                </c:pt>
                <c:pt idx="114">
                  <c:v>-8.3959788999999994</c:v>
                </c:pt>
                <c:pt idx="115">
                  <c:v>-8.4067363999999998</c:v>
                </c:pt>
                <c:pt idx="116">
                  <c:v>-8.7127438000000001</c:v>
                </c:pt>
                <c:pt idx="117">
                  <c:v>-8.8586054000000001</c:v>
                </c:pt>
                <c:pt idx="118">
                  <c:v>-8.5734776999999998</c:v>
                </c:pt>
                <c:pt idx="119">
                  <c:v>-8.5695046999999995</c:v>
                </c:pt>
                <c:pt idx="120">
                  <c:v>-8.3031921000000004</c:v>
                </c:pt>
                <c:pt idx="121">
                  <c:v>-8.3758306999999999</c:v>
                </c:pt>
                <c:pt idx="122">
                  <c:v>-8.3972920999999996</c:v>
                </c:pt>
                <c:pt idx="123">
                  <c:v>-8.4079437000000006</c:v>
                </c:pt>
                <c:pt idx="124">
                  <c:v>-8.4514417999999996</c:v>
                </c:pt>
                <c:pt idx="125">
                  <c:v>-8.5741557999999998</c:v>
                </c:pt>
                <c:pt idx="126">
                  <c:v>-8.7822923999999993</c:v>
                </c:pt>
                <c:pt idx="127">
                  <c:v>-8.7478285000000007</c:v>
                </c:pt>
                <c:pt idx="128">
                  <c:v>-8.8711281</c:v>
                </c:pt>
                <c:pt idx="129">
                  <c:v>-8.9265574999999995</c:v>
                </c:pt>
                <c:pt idx="130">
                  <c:v>-8.9423571000000006</c:v>
                </c:pt>
                <c:pt idx="131">
                  <c:v>-9.1156653999999993</c:v>
                </c:pt>
                <c:pt idx="132">
                  <c:v>-9.0887890000000002</c:v>
                </c:pt>
                <c:pt idx="133">
                  <c:v>-8.9680222999999994</c:v>
                </c:pt>
                <c:pt idx="134">
                  <c:v>-9.0961447</c:v>
                </c:pt>
                <c:pt idx="135">
                  <c:v>-8.9914427000000003</c:v>
                </c:pt>
                <c:pt idx="136">
                  <c:v>-8.9602994999999996</c:v>
                </c:pt>
                <c:pt idx="137">
                  <c:v>-8.9971169999999994</c:v>
                </c:pt>
                <c:pt idx="138">
                  <c:v>-9.0279255000000003</c:v>
                </c:pt>
                <c:pt idx="139">
                  <c:v>-8.9700193000000006</c:v>
                </c:pt>
                <c:pt idx="140">
                  <c:v>-8.8232354999999991</c:v>
                </c:pt>
                <c:pt idx="141">
                  <c:v>-8.9241056000000007</c:v>
                </c:pt>
                <c:pt idx="142">
                  <c:v>-8.9257927000000006</c:v>
                </c:pt>
                <c:pt idx="143">
                  <c:v>-8.8677110999999993</c:v>
                </c:pt>
                <c:pt idx="144">
                  <c:v>-8.7997265000000002</c:v>
                </c:pt>
                <c:pt idx="145">
                  <c:v>-8.7571715999999995</c:v>
                </c:pt>
                <c:pt idx="146">
                  <c:v>-8.8488749999999996</c:v>
                </c:pt>
                <c:pt idx="147">
                  <c:v>-8.9327812000000009</c:v>
                </c:pt>
                <c:pt idx="148">
                  <c:v>-9.0346823000000001</c:v>
                </c:pt>
                <c:pt idx="149">
                  <c:v>-9.1804056000000003</c:v>
                </c:pt>
                <c:pt idx="150">
                  <c:v>-9.3271216999999993</c:v>
                </c:pt>
                <c:pt idx="151">
                  <c:v>-9.3813628999999992</c:v>
                </c:pt>
                <c:pt idx="152">
                  <c:v>-9.3900804999999998</c:v>
                </c:pt>
                <c:pt idx="153">
                  <c:v>-9.4186896999999998</c:v>
                </c:pt>
                <c:pt idx="154">
                  <c:v>-9.4925107999999998</c:v>
                </c:pt>
                <c:pt idx="155">
                  <c:v>-9.4219790000000003</c:v>
                </c:pt>
                <c:pt idx="156">
                  <c:v>-9.2879515000000001</c:v>
                </c:pt>
                <c:pt idx="157">
                  <c:v>-9.3091068000000003</c:v>
                </c:pt>
                <c:pt idx="158">
                  <c:v>-9.2107887000000002</c:v>
                </c:pt>
                <c:pt idx="159">
                  <c:v>-9.1199063999999996</c:v>
                </c:pt>
                <c:pt idx="160">
                  <c:v>-8.9366950999999997</c:v>
                </c:pt>
                <c:pt idx="161">
                  <c:v>-8.8965186999999997</c:v>
                </c:pt>
                <c:pt idx="162">
                  <c:v>-8.6738996999999998</c:v>
                </c:pt>
                <c:pt idx="163">
                  <c:v>-8.6739969000000006</c:v>
                </c:pt>
                <c:pt idx="164">
                  <c:v>-8.4486027000000004</c:v>
                </c:pt>
                <c:pt idx="165">
                  <c:v>-8.2976437000000001</c:v>
                </c:pt>
                <c:pt idx="166">
                  <c:v>-8.3702954999999992</c:v>
                </c:pt>
                <c:pt idx="167">
                  <c:v>-8.2929458999999994</c:v>
                </c:pt>
                <c:pt idx="168">
                  <c:v>-8.2777863000000007</c:v>
                </c:pt>
                <c:pt idx="169">
                  <c:v>-8.3711081000000007</c:v>
                </c:pt>
                <c:pt idx="170">
                  <c:v>-8.4314508000000004</c:v>
                </c:pt>
                <c:pt idx="171">
                  <c:v>-8.6130238000000006</c:v>
                </c:pt>
                <c:pt idx="172">
                  <c:v>-8.7123317999999994</c:v>
                </c:pt>
                <c:pt idx="173">
                  <c:v>-8.8577165999999998</c:v>
                </c:pt>
                <c:pt idx="174">
                  <c:v>-9.0643691999999998</c:v>
                </c:pt>
                <c:pt idx="175">
                  <c:v>-9.24648</c:v>
                </c:pt>
                <c:pt idx="176">
                  <c:v>-9.3598461000000004</c:v>
                </c:pt>
                <c:pt idx="177">
                  <c:v>-9.3851327999999992</c:v>
                </c:pt>
                <c:pt idx="178">
                  <c:v>-9.4229994000000001</c:v>
                </c:pt>
                <c:pt idx="179">
                  <c:v>-9.3958835999999994</c:v>
                </c:pt>
                <c:pt idx="180">
                  <c:v>-9.3863915999999996</c:v>
                </c:pt>
                <c:pt idx="181">
                  <c:v>-9.2636184999999998</c:v>
                </c:pt>
                <c:pt idx="182">
                  <c:v>-9.3011236000000004</c:v>
                </c:pt>
                <c:pt idx="183">
                  <c:v>-9.3905753999999995</c:v>
                </c:pt>
                <c:pt idx="184">
                  <c:v>-9.3035326000000005</c:v>
                </c:pt>
                <c:pt idx="185">
                  <c:v>-9.3456334999999999</c:v>
                </c:pt>
                <c:pt idx="186">
                  <c:v>-9.3419837999999995</c:v>
                </c:pt>
                <c:pt idx="187">
                  <c:v>-9.4238976999999995</c:v>
                </c:pt>
                <c:pt idx="188">
                  <c:v>-9.5498694999999998</c:v>
                </c:pt>
                <c:pt idx="189">
                  <c:v>-9.6058606999999991</c:v>
                </c:pt>
                <c:pt idx="190">
                  <c:v>-9.7239713999999999</c:v>
                </c:pt>
                <c:pt idx="191">
                  <c:v>-10.038949000000001</c:v>
                </c:pt>
                <c:pt idx="192">
                  <c:v>-10.22556</c:v>
                </c:pt>
                <c:pt idx="193">
                  <c:v>-10.478317000000001</c:v>
                </c:pt>
                <c:pt idx="194">
                  <c:v>-10.789911999999999</c:v>
                </c:pt>
                <c:pt idx="195">
                  <c:v>-11.025872</c:v>
                </c:pt>
                <c:pt idx="196">
                  <c:v>-11.372859</c:v>
                </c:pt>
                <c:pt idx="197">
                  <c:v>-11.697689</c:v>
                </c:pt>
                <c:pt idx="198">
                  <c:v>-11.555593999999999</c:v>
                </c:pt>
                <c:pt idx="199">
                  <c:v>-11.782283</c:v>
                </c:pt>
                <c:pt idx="200">
                  <c:v>-11.984890999999999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61-437B-BA1D-4849937C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CLvsLO!$I$2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-63.605243999999999</c:v>
                      </c:pt>
                      <c:pt idx="1">
                        <c:v>-67.900199999999998</c:v>
                      </c:pt>
                      <c:pt idx="2">
                        <c:v>-61.217875999999997</c:v>
                      </c:pt>
                      <c:pt idx="3">
                        <c:v>-64.140395999999996</c:v>
                      </c:pt>
                      <c:pt idx="4">
                        <c:v>-72.715789999999998</c:v>
                      </c:pt>
                      <c:pt idx="5">
                        <c:v>-67.725303999999994</c:v>
                      </c:pt>
                      <c:pt idx="6">
                        <c:v>-58.772902999999999</c:v>
                      </c:pt>
                      <c:pt idx="7">
                        <c:v>-40.557403999999998</c:v>
                      </c:pt>
                      <c:pt idx="8">
                        <c:v>-25.64386</c:v>
                      </c:pt>
                      <c:pt idx="9">
                        <c:v>-15.320145999999999</c:v>
                      </c:pt>
                      <c:pt idx="10">
                        <c:v>-12.307732</c:v>
                      </c:pt>
                      <c:pt idx="11">
                        <c:v>-10.095162</c:v>
                      </c:pt>
                      <c:pt idx="12">
                        <c:v>-9.1829710000000002</c:v>
                      </c:pt>
                      <c:pt idx="13">
                        <c:v>-8.2537231000000002</c:v>
                      </c:pt>
                      <c:pt idx="14">
                        <c:v>-7.9804535000000003</c:v>
                      </c:pt>
                      <c:pt idx="15">
                        <c:v>-7.6814146000000001</c:v>
                      </c:pt>
                      <c:pt idx="16">
                        <c:v>-7.6736659999999999</c:v>
                      </c:pt>
                      <c:pt idx="17">
                        <c:v>-7.3623675999999998</c:v>
                      </c:pt>
                      <c:pt idx="18">
                        <c:v>-7.0914912000000001</c:v>
                      </c:pt>
                      <c:pt idx="19">
                        <c:v>-7.1143999000000004</c:v>
                      </c:pt>
                      <c:pt idx="20">
                        <c:v>-7.0604281000000002</c:v>
                      </c:pt>
                      <c:pt idx="21">
                        <c:v>-7.0979142</c:v>
                      </c:pt>
                      <c:pt idx="22">
                        <c:v>-7.0376830000000004</c:v>
                      </c:pt>
                      <c:pt idx="23">
                        <c:v>-7.0834397999999998</c:v>
                      </c:pt>
                      <c:pt idx="24">
                        <c:v>-7.1569738000000003</c:v>
                      </c:pt>
                      <c:pt idx="25">
                        <c:v>-7.3462234000000004</c:v>
                      </c:pt>
                      <c:pt idx="26">
                        <c:v>-7.2919741</c:v>
                      </c:pt>
                      <c:pt idx="27">
                        <c:v>-7.2998447000000004</c:v>
                      </c:pt>
                      <c:pt idx="28">
                        <c:v>-7.3832272999999997</c:v>
                      </c:pt>
                      <c:pt idx="29">
                        <c:v>-7.3267139999999999</c:v>
                      </c:pt>
                      <c:pt idx="30">
                        <c:v>-7.5787639999999996</c:v>
                      </c:pt>
                      <c:pt idx="31">
                        <c:v>-7.5592898999999996</c:v>
                      </c:pt>
                      <c:pt idx="32">
                        <c:v>-7.7587146999999996</c:v>
                      </c:pt>
                      <c:pt idx="33">
                        <c:v>-7.7785978</c:v>
                      </c:pt>
                      <c:pt idx="34">
                        <c:v>-7.8033213999999997</c:v>
                      </c:pt>
                      <c:pt idx="35">
                        <c:v>-7.7088169999999998</c:v>
                      </c:pt>
                      <c:pt idx="36">
                        <c:v>-7.8410339000000002</c:v>
                      </c:pt>
                      <c:pt idx="37">
                        <c:v>-7.8255176999999998</c:v>
                      </c:pt>
                      <c:pt idx="38">
                        <c:v>-7.7702097999999999</c:v>
                      </c:pt>
                      <c:pt idx="39">
                        <c:v>-7.7395258</c:v>
                      </c:pt>
                      <c:pt idx="40">
                        <c:v>-7.6862168000000004</c:v>
                      </c:pt>
                      <c:pt idx="41">
                        <c:v>-7.4776473000000001</c:v>
                      </c:pt>
                      <c:pt idx="42">
                        <c:v>-7.590713</c:v>
                      </c:pt>
                      <c:pt idx="43">
                        <c:v>-7.2892612999999997</c:v>
                      </c:pt>
                      <c:pt idx="44">
                        <c:v>-7.2671923999999999</c:v>
                      </c:pt>
                      <c:pt idx="45">
                        <c:v>-7.2317156999999996</c:v>
                      </c:pt>
                      <c:pt idx="46">
                        <c:v>-7.2483377000000004</c:v>
                      </c:pt>
                      <c:pt idx="47">
                        <c:v>-7.1474924</c:v>
                      </c:pt>
                      <c:pt idx="48">
                        <c:v>-7.2621260000000003</c:v>
                      </c:pt>
                      <c:pt idx="49">
                        <c:v>-7.2499433</c:v>
                      </c:pt>
                      <c:pt idx="50">
                        <c:v>-7.3915768000000002</c:v>
                      </c:pt>
                      <c:pt idx="51">
                        <c:v>-7.4953690000000002</c:v>
                      </c:pt>
                      <c:pt idx="52">
                        <c:v>-7.7070885000000002</c:v>
                      </c:pt>
                      <c:pt idx="53">
                        <c:v>-7.8460049999999999</c:v>
                      </c:pt>
                      <c:pt idx="54">
                        <c:v>-8.2393140999999996</c:v>
                      </c:pt>
                      <c:pt idx="55">
                        <c:v>-8.6240348999999998</c:v>
                      </c:pt>
                      <c:pt idx="56">
                        <c:v>-8.9019413000000007</c:v>
                      </c:pt>
                      <c:pt idx="57">
                        <c:v>-9.3323517000000002</c:v>
                      </c:pt>
                      <c:pt idx="58">
                        <c:v>-9.8652982999999992</c:v>
                      </c:pt>
                      <c:pt idx="59">
                        <c:v>-9.7854299999999999</c:v>
                      </c:pt>
                      <c:pt idx="60">
                        <c:v>-10.007645999999999</c:v>
                      </c:pt>
                      <c:pt idx="61">
                        <c:v>-10.133179</c:v>
                      </c:pt>
                      <c:pt idx="62">
                        <c:v>-9.8042107000000005</c:v>
                      </c:pt>
                      <c:pt idx="63">
                        <c:v>-10.051349999999999</c:v>
                      </c:pt>
                      <c:pt idx="64">
                        <c:v>-10.045139000000001</c:v>
                      </c:pt>
                      <c:pt idx="65">
                        <c:v>-9.4043235999999997</c:v>
                      </c:pt>
                      <c:pt idx="66">
                        <c:v>-9.8172712000000004</c:v>
                      </c:pt>
                      <c:pt idx="67">
                        <c:v>-9.4460668999999999</c:v>
                      </c:pt>
                      <c:pt idx="68">
                        <c:v>-9.2232304000000003</c:v>
                      </c:pt>
                      <c:pt idx="69">
                        <c:v>-9.2049216999999999</c:v>
                      </c:pt>
                      <c:pt idx="70">
                        <c:v>-9.4964952</c:v>
                      </c:pt>
                      <c:pt idx="71">
                        <c:v>-9.2443390000000001</c:v>
                      </c:pt>
                      <c:pt idx="72">
                        <c:v>-9.0891131999999999</c:v>
                      </c:pt>
                      <c:pt idx="73">
                        <c:v>-9.5712872000000004</c:v>
                      </c:pt>
                      <c:pt idx="74">
                        <c:v>-8.7996072999999999</c:v>
                      </c:pt>
                      <c:pt idx="75">
                        <c:v>-9.2535696000000005</c:v>
                      </c:pt>
                      <c:pt idx="76">
                        <c:v>-9.3402367000000002</c:v>
                      </c:pt>
                      <c:pt idx="77">
                        <c:v>-8.8116111999999998</c:v>
                      </c:pt>
                      <c:pt idx="78">
                        <c:v>-9.4308394999999994</c:v>
                      </c:pt>
                      <c:pt idx="79">
                        <c:v>-9.2124080999999993</c:v>
                      </c:pt>
                      <c:pt idx="80">
                        <c:v>-9.0160589000000009</c:v>
                      </c:pt>
                      <c:pt idx="81">
                        <c:v>-9.1767845000000001</c:v>
                      </c:pt>
                      <c:pt idx="82">
                        <c:v>-9.2781725000000002</c:v>
                      </c:pt>
                      <c:pt idx="83">
                        <c:v>-9.0413694000000007</c:v>
                      </c:pt>
                      <c:pt idx="84">
                        <c:v>-9.3986301000000001</c:v>
                      </c:pt>
                      <c:pt idx="85">
                        <c:v>-9.0927935000000009</c:v>
                      </c:pt>
                      <c:pt idx="86">
                        <c:v>-9.1108685000000005</c:v>
                      </c:pt>
                      <c:pt idx="87">
                        <c:v>-9.0499753999999992</c:v>
                      </c:pt>
                      <c:pt idx="88">
                        <c:v>-9.0694245999999996</c:v>
                      </c:pt>
                      <c:pt idx="89">
                        <c:v>-8.6794243000000009</c:v>
                      </c:pt>
                      <c:pt idx="90">
                        <c:v>-8.7457790000000006</c:v>
                      </c:pt>
                      <c:pt idx="91">
                        <c:v>-8.8405036999999993</c:v>
                      </c:pt>
                      <c:pt idx="92">
                        <c:v>-8.4060773999999991</c:v>
                      </c:pt>
                      <c:pt idx="93">
                        <c:v>-8.5878305000000008</c:v>
                      </c:pt>
                      <c:pt idx="94">
                        <c:v>-8.2566185000000001</c:v>
                      </c:pt>
                      <c:pt idx="95">
                        <c:v>-8.1520060999999995</c:v>
                      </c:pt>
                      <c:pt idx="96">
                        <c:v>-8.6645068999999992</c:v>
                      </c:pt>
                      <c:pt idx="97">
                        <c:v>-8.2134829000000007</c:v>
                      </c:pt>
                      <c:pt idx="98">
                        <c:v>-8.4638720000000003</c:v>
                      </c:pt>
                      <c:pt idx="99">
                        <c:v>-8.5051545999999991</c:v>
                      </c:pt>
                      <c:pt idx="100">
                        <c:v>-8.3735894999999996</c:v>
                      </c:pt>
                      <c:pt idx="101">
                        <c:v>-8.8564787000000003</c:v>
                      </c:pt>
                      <c:pt idx="102">
                        <c:v>-8.4922667000000001</c:v>
                      </c:pt>
                      <c:pt idx="103">
                        <c:v>-8.6713237999999997</c:v>
                      </c:pt>
                      <c:pt idx="104">
                        <c:v>-8.8365039999999997</c:v>
                      </c:pt>
                      <c:pt idx="105">
                        <c:v>-9.1317719999999998</c:v>
                      </c:pt>
                      <c:pt idx="106">
                        <c:v>-9.1530123000000003</c:v>
                      </c:pt>
                      <c:pt idx="107">
                        <c:v>-9.0809792999999992</c:v>
                      </c:pt>
                      <c:pt idx="108">
                        <c:v>-9.4772005000000004</c:v>
                      </c:pt>
                      <c:pt idx="109">
                        <c:v>-8.7878284000000004</c:v>
                      </c:pt>
                      <c:pt idx="110">
                        <c:v>-8.7344980000000003</c:v>
                      </c:pt>
                      <c:pt idx="111">
                        <c:v>-8.8701258000000003</c:v>
                      </c:pt>
                      <c:pt idx="112">
                        <c:v>-8.5782223000000002</c:v>
                      </c:pt>
                      <c:pt idx="113">
                        <c:v>-9.1365155999999992</c:v>
                      </c:pt>
                      <c:pt idx="114">
                        <c:v>-9.7658701000000008</c:v>
                      </c:pt>
                      <c:pt idx="115">
                        <c:v>-9.5330113999999995</c:v>
                      </c:pt>
                      <c:pt idx="116">
                        <c:v>-10.143668</c:v>
                      </c:pt>
                      <c:pt idx="117">
                        <c:v>-10.154367000000001</c:v>
                      </c:pt>
                      <c:pt idx="118">
                        <c:v>-9.5952578000000006</c:v>
                      </c:pt>
                      <c:pt idx="119">
                        <c:v>-9.7713450999999996</c:v>
                      </c:pt>
                      <c:pt idx="120">
                        <c:v>-9.2350817000000003</c:v>
                      </c:pt>
                      <c:pt idx="121">
                        <c:v>-9.3793421000000006</c:v>
                      </c:pt>
                      <c:pt idx="122">
                        <c:v>-9.3660536000000008</c:v>
                      </c:pt>
                      <c:pt idx="123">
                        <c:v>-9.4252032999999997</c:v>
                      </c:pt>
                      <c:pt idx="124">
                        <c:v>-9.3645449000000003</c:v>
                      </c:pt>
                      <c:pt idx="125">
                        <c:v>-9.4855403999999997</c:v>
                      </c:pt>
                      <c:pt idx="126">
                        <c:v>-9.8988475999999999</c:v>
                      </c:pt>
                      <c:pt idx="127">
                        <c:v>-9.6279305999999991</c:v>
                      </c:pt>
                      <c:pt idx="128">
                        <c:v>-9.9868430999999998</c:v>
                      </c:pt>
                      <c:pt idx="129">
                        <c:v>-10.062464</c:v>
                      </c:pt>
                      <c:pt idx="130">
                        <c:v>-9.9379787000000004</c:v>
                      </c:pt>
                      <c:pt idx="131">
                        <c:v>-10.38124</c:v>
                      </c:pt>
                      <c:pt idx="132">
                        <c:v>-10.229671</c:v>
                      </c:pt>
                      <c:pt idx="133">
                        <c:v>-9.9209517999999992</c:v>
                      </c:pt>
                      <c:pt idx="134">
                        <c:v>-10.325813</c:v>
                      </c:pt>
                      <c:pt idx="135">
                        <c:v>-10.011136</c:v>
                      </c:pt>
                      <c:pt idx="136">
                        <c:v>-10.001347000000001</c:v>
                      </c:pt>
                      <c:pt idx="137">
                        <c:v>-9.9595593999999998</c:v>
                      </c:pt>
                      <c:pt idx="138">
                        <c:v>-9.9364509999999999</c:v>
                      </c:pt>
                      <c:pt idx="139">
                        <c:v>-10.009520999999999</c:v>
                      </c:pt>
                      <c:pt idx="140">
                        <c:v>-9.6591225000000005</c:v>
                      </c:pt>
                      <c:pt idx="141">
                        <c:v>-9.8940324999999998</c:v>
                      </c:pt>
                      <c:pt idx="142">
                        <c:v>-9.7721958000000004</c:v>
                      </c:pt>
                      <c:pt idx="143">
                        <c:v>-9.7229939000000005</c:v>
                      </c:pt>
                      <c:pt idx="144">
                        <c:v>-9.6327353000000002</c:v>
                      </c:pt>
                      <c:pt idx="145">
                        <c:v>-9.5328779000000008</c:v>
                      </c:pt>
                      <c:pt idx="146">
                        <c:v>-9.6224833000000007</c:v>
                      </c:pt>
                      <c:pt idx="147">
                        <c:v>-9.6824750999999996</c:v>
                      </c:pt>
                      <c:pt idx="148">
                        <c:v>-9.7880296999999992</c:v>
                      </c:pt>
                      <c:pt idx="149">
                        <c:v>-9.9026852000000005</c:v>
                      </c:pt>
                      <c:pt idx="150">
                        <c:v>-10.048346</c:v>
                      </c:pt>
                      <c:pt idx="151">
                        <c:v>-10.081068</c:v>
                      </c:pt>
                      <c:pt idx="152">
                        <c:v>-10.138878999999999</c:v>
                      </c:pt>
                      <c:pt idx="153">
                        <c:v>-10.075574</c:v>
                      </c:pt>
                      <c:pt idx="154">
                        <c:v>-10.275914</c:v>
                      </c:pt>
                      <c:pt idx="155">
                        <c:v>-10.09967</c:v>
                      </c:pt>
                      <c:pt idx="156">
                        <c:v>-9.9505262000000005</c:v>
                      </c:pt>
                      <c:pt idx="157">
                        <c:v>-10.053281</c:v>
                      </c:pt>
                      <c:pt idx="158">
                        <c:v>-9.8678427000000006</c:v>
                      </c:pt>
                      <c:pt idx="159">
                        <c:v>-9.8400926999999996</c:v>
                      </c:pt>
                      <c:pt idx="160">
                        <c:v>-9.6297511999999994</c:v>
                      </c:pt>
                      <c:pt idx="161">
                        <c:v>-9.6690234999999998</c:v>
                      </c:pt>
                      <c:pt idx="162">
                        <c:v>-9.3228501999999995</c:v>
                      </c:pt>
                      <c:pt idx="163">
                        <c:v>-9.4139070999999994</c:v>
                      </c:pt>
                      <c:pt idx="164">
                        <c:v>-9.0966024000000001</c:v>
                      </c:pt>
                      <c:pt idx="165">
                        <c:v>-8.8786345000000004</c:v>
                      </c:pt>
                      <c:pt idx="166">
                        <c:v>-9.0725669999999994</c:v>
                      </c:pt>
                      <c:pt idx="167">
                        <c:v>-8.9024877999999994</c:v>
                      </c:pt>
                      <c:pt idx="168">
                        <c:v>-8.8538388999999995</c:v>
                      </c:pt>
                      <c:pt idx="169">
                        <c:v>-8.9412374000000003</c:v>
                      </c:pt>
                      <c:pt idx="170">
                        <c:v>-8.9741449000000006</c:v>
                      </c:pt>
                      <c:pt idx="171">
                        <c:v>-9.0657101000000004</c:v>
                      </c:pt>
                      <c:pt idx="172">
                        <c:v>-9.1825972</c:v>
                      </c:pt>
                      <c:pt idx="173">
                        <c:v>-9.3169394000000008</c:v>
                      </c:pt>
                      <c:pt idx="174">
                        <c:v>-9.5132359999999991</c:v>
                      </c:pt>
                      <c:pt idx="175">
                        <c:v>-9.7188654000000003</c:v>
                      </c:pt>
                      <c:pt idx="176">
                        <c:v>-9.8307304000000002</c:v>
                      </c:pt>
                      <c:pt idx="177">
                        <c:v>-9.8973350999999994</c:v>
                      </c:pt>
                      <c:pt idx="178">
                        <c:v>-9.9263659000000004</c:v>
                      </c:pt>
                      <c:pt idx="179">
                        <c:v>-9.9357643000000007</c:v>
                      </c:pt>
                      <c:pt idx="180">
                        <c:v>-10.051843999999999</c:v>
                      </c:pt>
                      <c:pt idx="181">
                        <c:v>-9.9190778999999996</c:v>
                      </c:pt>
                      <c:pt idx="182">
                        <c:v>-10.139659</c:v>
                      </c:pt>
                      <c:pt idx="183">
                        <c:v>-10.324997</c:v>
                      </c:pt>
                      <c:pt idx="184">
                        <c:v>-10.269413</c:v>
                      </c:pt>
                      <c:pt idx="185">
                        <c:v>-10.41961</c:v>
                      </c:pt>
                      <c:pt idx="186">
                        <c:v>-10.395618000000001</c:v>
                      </c:pt>
                      <c:pt idx="187">
                        <c:v>-10.525696</c:v>
                      </c:pt>
                      <c:pt idx="188">
                        <c:v>-10.872934000000001</c:v>
                      </c:pt>
                      <c:pt idx="189">
                        <c:v>-10.895982999999999</c:v>
                      </c:pt>
                      <c:pt idx="190">
                        <c:v>-11.135859999999999</c:v>
                      </c:pt>
                      <c:pt idx="191">
                        <c:v>-12.181479</c:v>
                      </c:pt>
                      <c:pt idx="192">
                        <c:v>-12.334401</c:v>
                      </c:pt>
                      <c:pt idx="193">
                        <c:v>-13.460905</c:v>
                      </c:pt>
                      <c:pt idx="194">
                        <c:v>-14.478042</c:v>
                      </c:pt>
                      <c:pt idx="195">
                        <c:v>-15.231458</c:v>
                      </c:pt>
                      <c:pt idx="196">
                        <c:v>-16.316991999999999</c:v>
                      </c:pt>
                      <c:pt idx="197">
                        <c:v>-19.007092</c:v>
                      </c:pt>
                      <c:pt idx="198">
                        <c:v>-15.640544</c:v>
                      </c:pt>
                      <c:pt idx="199">
                        <c:v>-16.847985999999999</c:v>
                      </c:pt>
                      <c:pt idx="200">
                        <c:v>-17.740750999999999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B261-437B-BA1D-4849937C91C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-59.573433000000001</c:v>
                      </c:pt>
                      <c:pt idx="1">
                        <c:v>-64.233765000000005</c:v>
                      </c:pt>
                      <c:pt idx="2">
                        <c:v>-64.653778000000003</c:v>
                      </c:pt>
                      <c:pt idx="3">
                        <c:v>-65.901115000000004</c:v>
                      </c:pt>
                      <c:pt idx="4">
                        <c:v>-61.294936999999997</c:v>
                      </c:pt>
                      <c:pt idx="5">
                        <c:v>-59.743729000000002</c:v>
                      </c:pt>
                      <c:pt idx="6">
                        <c:v>-68.843093999999994</c:v>
                      </c:pt>
                      <c:pt idx="7">
                        <c:v>-64.505707000000001</c:v>
                      </c:pt>
                      <c:pt idx="8">
                        <c:v>-57.226272999999999</c:v>
                      </c:pt>
                      <c:pt idx="9">
                        <c:v>-37.517944</c:v>
                      </c:pt>
                      <c:pt idx="10">
                        <c:v>-24.117311000000001</c:v>
                      </c:pt>
                      <c:pt idx="11">
                        <c:v>-13.705036</c:v>
                      </c:pt>
                      <c:pt idx="12">
                        <c:v>-10.769130000000001</c:v>
                      </c:pt>
                      <c:pt idx="13">
                        <c:v>-9.3173075000000001</c:v>
                      </c:pt>
                      <c:pt idx="14">
                        <c:v>-8.7825717999999995</c:v>
                      </c:pt>
                      <c:pt idx="15">
                        <c:v>-8.2574290999999995</c:v>
                      </c:pt>
                      <c:pt idx="16">
                        <c:v>-8.1931515000000008</c:v>
                      </c:pt>
                      <c:pt idx="17">
                        <c:v>-7.830667</c:v>
                      </c:pt>
                      <c:pt idx="18">
                        <c:v>-7.5581645999999996</c:v>
                      </c:pt>
                      <c:pt idx="19">
                        <c:v>-7.5282897999999996</c:v>
                      </c:pt>
                      <c:pt idx="20">
                        <c:v>-7.4422683999999997</c:v>
                      </c:pt>
                      <c:pt idx="21">
                        <c:v>-7.4999409000000004</c:v>
                      </c:pt>
                      <c:pt idx="22">
                        <c:v>-7.4545655000000002</c:v>
                      </c:pt>
                      <c:pt idx="23">
                        <c:v>-7.4732193999999996</c:v>
                      </c:pt>
                      <c:pt idx="24">
                        <c:v>-7.5569819999999996</c:v>
                      </c:pt>
                      <c:pt idx="25">
                        <c:v>-7.7568463999999997</c:v>
                      </c:pt>
                      <c:pt idx="26">
                        <c:v>-7.6284780999999997</c:v>
                      </c:pt>
                      <c:pt idx="27">
                        <c:v>-7.6462387999999999</c:v>
                      </c:pt>
                      <c:pt idx="28">
                        <c:v>-7.7909408000000004</c:v>
                      </c:pt>
                      <c:pt idx="29">
                        <c:v>-7.7709408</c:v>
                      </c:pt>
                      <c:pt idx="30">
                        <c:v>-8.1404990999999995</c:v>
                      </c:pt>
                      <c:pt idx="31">
                        <c:v>-8.0657548999999999</c:v>
                      </c:pt>
                      <c:pt idx="32">
                        <c:v>-8.3289995000000001</c:v>
                      </c:pt>
                      <c:pt idx="33">
                        <c:v>-8.4009932999999997</c:v>
                      </c:pt>
                      <c:pt idx="34">
                        <c:v>-8.4305353000000007</c:v>
                      </c:pt>
                      <c:pt idx="35">
                        <c:v>-8.4294995999999998</c:v>
                      </c:pt>
                      <c:pt idx="36">
                        <c:v>-8.6767006000000002</c:v>
                      </c:pt>
                      <c:pt idx="37">
                        <c:v>-8.7432861000000006</c:v>
                      </c:pt>
                      <c:pt idx="38">
                        <c:v>-8.6747502999999995</c:v>
                      </c:pt>
                      <c:pt idx="39">
                        <c:v>-8.7993974999999995</c:v>
                      </c:pt>
                      <c:pt idx="40">
                        <c:v>-8.6711950000000009</c:v>
                      </c:pt>
                      <c:pt idx="41">
                        <c:v>-8.3483715000000007</c:v>
                      </c:pt>
                      <c:pt idx="42">
                        <c:v>-8.6977863000000006</c:v>
                      </c:pt>
                      <c:pt idx="43">
                        <c:v>-8.2810898000000002</c:v>
                      </c:pt>
                      <c:pt idx="44">
                        <c:v>-8.257225</c:v>
                      </c:pt>
                      <c:pt idx="45">
                        <c:v>-8.4257802999999996</c:v>
                      </c:pt>
                      <c:pt idx="46">
                        <c:v>-8.3452234000000001</c:v>
                      </c:pt>
                      <c:pt idx="47">
                        <c:v>-8.1702518000000008</c:v>
                      </c:pt>
                      <c:pt idx="48">
                        <c:v>-8.5435666999999995</c:v>
                      </c:pt>
                      <c:pt idx="49">
                        <c:v>-8.4378613999999992</c:v>
                      </c:pt>
                      <c:pt idx="50">
                        <c:v>-8.7106809999999992</c:v>
                      </c:pt>
                      <c:pt idx="51">
                        <c:v>-9.1130618999999999</c:v>
                      </c:pt>
                      <c:pt idx="52">
                        <c:v>-9.3578959000000008</c:v>
                      </c:pt>
                      <c:pt idx="53">
                        <c:v>-9.5576515000000004</c:v>
                      </c:pt>
                      <c:pt idx="54">
                        <c:v>-10.173387999999999</c:v>
                      </c:pt>
                      <c:pt idx="55">
                        <c:v>-10.852105</c:v>
                      </c:pt>
                      <c:pt idx="56">
                        <c:v>-10.809027</c:v>
                      </c:pt>
                      <c:pt idx="57">
                        <c:v>-11.722002</c:v>
                      </c:pt>
                      <c:pt idx="58">
                        <c:v>-12.460077</c:v>
                      </c:pt>
                      <c:pt idx="59">
                        <c:v>-11.937419</c:v>
                      </c:pt>
                      <c:pt idx="60">
                        <c:v>-12.630946</c:v>
                      </c:pt>
                      <c:pt idx="61">
                        <c:v>-13.082691000000001</c:v>
                      </c:pt>
                      <c:pt idx="62">
                        <c:v>-12.076051</c:v>
                      </c:pt>
                      <c:pt idx="63">
                        <c:v>-13.196325999999999</c:v>
                      </c:pt>
                      <c:pt idx="64">
                        <c:v>-13.798298000000001</c:v>
                      </c:pt>
                      <c:pt idx="65">
                        <c:v>-11.607158</c:v>
                      </c:pt>
                      <c:pt idx="66">
                        <c:v>-14.848732</c:v>
                      </c:pt>
                      <c:pt idx="67">
                        <c:v>-13.034412</c:v>
                      </c:pt>
                      <c:pt idx="68">
                        <c:v>-12.714791</c:v>
                      </c:pt>
                      <c:pt idx="69">
                        <c:v>-13.386203</c:v>
                      </c:pt>
                      <c:pt idx="70">
                        <c:v>-15.840972000000001</c:v>
                      </c:pt>
                      <c:pt idx="71">
                        <c:v>-13.734524</c:v>
                      </c:pt>
                      <c:pt idx="72">
                        <c:v>-12.814969</c:v>
                      </c:pt>
                      <c:pt idx="73">
                        <c:v>-20.970535000000002</c:v>
                      </c:pt>
                      <c:pt idx="74">
                        <c:v>-11.504129000000001</c:v>
                      </c:pt>
                      <c:pt idx="75">
                        <c:v>-17.689447000000001</c:v>
                      </c:pt>
                      <c:pt idx="76">
                        <c:v>-19.129443999999999</c:v>
                      </c:pt>
                      <c:pt idx="77">
                        <c:v>-12.36382</c:v>
                      </c:pt>
                      <c:pt idx="78">
                        <c:v>-20.148392000000001</c:v>
                      </c:pt>
                      <c:pt idx="79">
                        <c:v>-17.016811000000001</c:v>
                      </c:pt>
                      <c:pt idx="80">
                        <c:v>-14.735783</c:v>
                      </c:pt>
                      <c:pt idx="81">
                        <c:v>-17.229685</c:v>
                      </c:pt>
                      <c:pt idx="82">
                        <c:v>-18.116304</c:v>
                      </c:pt>
                      <c:pt idx="83">
                        <c:v>-14.983409</c:v>
                      </c:pt>
                      <c:pt idx="84">
                        <c:v>-19.298677000000001</c:v>
                      </c:pt>
                      <c:pt idx="85">
                        <c:v>-17.018827000000002</c:v>
                      </c:pt>
                      <c:pt idx="86">
                        <c:v>-16.258858</c:v>
                      </c:pt>
                      <c:pt idx="87">
                        <c:v>-16.709700000000002</c:v>
                      </c:pt>
                      <c:pt idx="88">
                        <c:v>-18.051310000000001</c:v>
                      </c:pt>
                      <c:pt idx="89">
                        <c:v>-15.213445</c:v>
                      </c:pt>
                      <c:pt idx="90">
                        <c:v>-15.289873999999999</c:v>
                      </c:pt>
                      <c:pt idx="91">
                        <c:v>-17.39011</c:v>
                      </c:pt>
                      <c:pt idx="92">
                        <c:v>-12.207936999999999</c:v>
                      </c:pt>
                      <c:pt idx="93">
                        <c:v>-15.477772999999999</c:v>
                      </c:pt>
                      <c:pt idx="94">
                        <c:v>-12.27454</c:v>
                      </c:pt>
                      <c:pt idx="95">
                        <c:v>-10.907703</c:v>
                      </c:pt>
                      <c:pt idx="96">
                        <c:v>-15.467892000000001</c:v>
                      </c:pt>
                      <c:pt idx="97">
                        <c:v>-11.00563</c:v>
                      </c:pt>
                      <c:pt idx="98">
                        <c:v>-13.009334000000001</c:v>
                      </c:pt>
                      <c:pt idx="99">
                        <c:v>-13.836555000000001</c:v>
                      </c:pt>
                      <c:pt idx="100">
                        <c:v>-12.634615999999999</c:v>
                      </c:pt>
                      <c:pt idx="101">
                        <c:v>-17.597393</c:v>
                      </c:pt>
                      <c:pt idx="102">
                        <c:v>-14.595227</c:v>
                      </c:pt>
                      <c:pt idx="103">
                        <c:v>-16.286877</c:v>
                      </c:pt>
                      <c:pt idx="104">
                        <c:v>-16.782720999999999</c:v>
                      </c:pt>
                      <c:pt idx="105">
                        <c:v>-17.852377000000001</c:v>
                      </c:pt>
                      <c:pt idx="106">
                        <c:v>-15.777103</c:v>
                      </c:pt>
                      <c:pt idx="107">
                        <c:v>-14.377745000000001</c:v>
                      </c:pt>
                      <c:pt idx="108">
                        <c:v>-18.850671999999999</c:v>
                      </c:pt>
                      <c:pt idx="109">
                        <c:v>-13.330931</c:v>
                      </c:pt>
                      <c:pt idx="110">
                        <c:v>-14.322812000000001</c:v>
                      </c:pt>
                      <c:pt idx="111">
                        <c:v>-15.787502</c:v>
                      </c:pt>
                      <c:pt idx="112">
                        <c:v>-11.960087</c:v>
                      </c:pt>
                      <c:pt idx="113">
                        <c:v>-13.524058999999999</c:v>
                      </c:pt>
                      <c:pt idx="114">
                        <c:v>-15.471628000000001</c:v>
                      </c:pt>
                      <c:pt idx="115">
                        <c:v>-12.459991</c:v>
                      </c:pt>
                      <c:pt idx="116">
                        <c:v>-15.485811999999999</c:v>
                      </c:pt>
                      <c:pt idx="117">
                        <c:v>-15.058028999999999</c:v>
                      </c:pt>
                      <c:pt idx="118">
                        <c:v>-12.675250999999999</c:v>
                      </c:pt>
                      <c:pt idx="119">
                        <c:v>-15.904078</c:v>
                      </c:pt>
                      <c:pt idx="120">
                        <c:v>-12.554887000000001</c:v>
                      </c:pt>
                      <c:pt idx="121">
                        <c:v>-13.722835999999999</c:v>
                      </c:pt>
                      <c:pt idx="122">
                        <c:v>-13.550462</c:v>
                      </c:pt>
                      <c:pt idx="123">
                        <c:v>-14.525411999999999</c:v>
                      </c:pt>
                      <c:pt idx="124">
                        <c:v>-13.632851</c:v>
                      </c:pt>
                      <c:pt idx="125">
                        <c:v>-13.403105999999999</c:v>
                      </c:pt>
                      <c:pt idx="126">
                        <c:v>-17.644396</c:v>
                      </c:pt>
                      <c:pt idx="127">
                        <c:v>-13.482633999999999</c:v>
                      </c:pt>
                      <c:pt idx="128">
                        <c:v>-18.013788000000002</c:v>
                      </c:pt>
                      <c:pt idx="129">
                        <c:v>-17.614032999999999</c:v>
                      </c:pt>
                      <c:pt idx="130">
                        <c:v>-15.722365999999999</c:v>
                      </c:pt>
                      <c:pt idx="131">
                        <c:v>-20.066240000000001</c:v>
                      </c:pt>
                      <c:pt idx="132">
                        <c:v>-18.357016000000002</c:v>
                      </c:pt>
                      <c:pt idx="133">
                        <c:v>-15.088402</c:v>
                      </c:pt>
                      <c:pt idx="134">
                        <c:v>-19.045152999999999</c:v>
                      </c:pt>
                      <c:pt idx="135">
                        <c:v>-15.595454999999999</c:v>
                      </c:pt>
                      <c:pt idx="136">
                        <c:v>-16.101837</c:v>
                      </c:pt>
                      <c:pt idx="137">
                        <c:v>-14.597733</c:v>
                      </c:pt>
                      <c:pt idx="138">
                        <c:v>-13.848725999999999</c:v>
                      </c:pt>
                      <c:pt idx="139">
                        <c:v>-15.298698</c:v>
                      </c:pt>
                      <c:pt idx="140">
                        <c:v>-12.472497000000001</c:v>
                      </c:pt>
                      <c:pt idx="141">
                        <c:v>-14.578386999999999</c:v>
                      </c:pt>
                      <c:pt idx="142">
                        <c:v>-13.053488</c:v>
                      </c:pt>
                      <c:pt idx="143">
                        <c:v>-13.633991</c:v>
                      </c:pt>
                      <c:pt idx="144">
                        <c:v>-13.492701</c:v>
                      </c:pt>
                      <c:pt idx="145">
                        <c:v>-13.064914999999999</c:v>
                      </c:pt>
                      <c:pt idx="146">
                        <c:v>-13.648130999999999</c:v>
                      </c:pt>
                      <c:pt idx="147">
                        <c:v>-13.156295999999999</c:v>
                      </c:pt>
                      <c:pt idx="148">
                        <c:v>-13.512905</c:v>
                      </c:pt>
                      <c:pt idx="149">
                        <c:v>-12.962339999999999</c:v>
                      </c:pt>
                      <c:pt idx="150">
                        <c:v>-13.134884</c:v>
                      </c:pt>
                      <c:pt idx="151">
                        <c:v>-13.072416</c:v>
                      </c:pt>
                      <c:pt idx="152">
                        <c:v>-13.460974999999999</c:v>
                      </c:pt>
                      <c:pt idx="153">
                        <c:v>-11.98704</c:v>
                      </c:pt>
                      <c:pt idx="154">
                        <c:v>-14.560102000000001</c:v>
                      </c:pt>
                      <c:pt idx="155">
                        <c:v>-12.533830999999999</c:v>
                      </c:pt>
                      <c:pt idx="156">
                        <c:v>-12.141279000000001</c:v>
                      </c:pt>
                      <c:pt idx="157">
                        <c:v>-13.386689000000001</c:v>
                      </c:pt>
                      <c:pt idx="158">
                        <c:v>-12.172383999999999</c:v>
                      </c:pt>
                      <c:pt idx="159">
                        <c:v>-12.640771000000001</c:v>
                      </c:pt>
                      <c:pt idx="160">
                        <c:v>-11.628802</c:v>
                      </c:pt>
                      <c:pt idx="161">
                        <c:v>-12.545075000000001</c:v>
                      </c:pt>
                      <c:pt idx="162">
                        <c:v>-10.79542</c:v>
                      </c:pt>
                      <c:pt idx="163">
                        <c:v>-12.089188</c:v>
                      </c:pt>
                      <c:pt idx="164">
                        <c:v>-10.684602999999999</c:v>
                      </c:pt>
                      <c:pt idx="165">
                        <c:v>-10.241301</c:v>
                      </c:pt>
                      <c:pt idx="166">
                        <c:v>-11.175131</c:v>
                      </c:pt>
                      <c:pt idx="167">
                        <c:v>-10.252796999999999</c:v>
                      </c:pt>
                      <c:pt idx="168">
                        <c:v>-10.367317</c:v>
                      </c:pt>
                      <c:pt idx="169">
                        <c:v>-10.415039999999999</c:v>
                      </c:pt>
                      <c:pt idx="170">
                        <c:v>-10.653529000000001</c:v>
                      </c:pt>
                      <c:pt idx="171">
                        <c:v>-10.571705</c:v>
                      </c:pt>
                      <c:pt idx="172">
                        <c:v>-10.92179</c:v>
                      </c:pt>
                      <c:pt idx="173">
                        <c:v>-10.834352000000001</c:v>
                      </c:pt>
                      <c:pt idx="174">
                        <c:v>-11.169707000000001</c:v>
                      </c:pt>
                      <c:pt idx="175">
                        <c:v>-11.614046999999999</c:v>
                      </c:pt>
                      <c:pt idx="176">
                        <c:v>-11.540568</c:v>
                      </c:pt>
                      <c:pt idx="177">
                        <c:v>-12.077214</c:v>
                      </c:pt>
                      <c:pt idx="178">
                        <c:v>-12.069316000000001</c:v>
                      </c:pt>
                      <c:pt idx="179">
                        <c:v>-12.294513999999999</c:v>
                      </c:pt>
                      <c:pt idx="180">
                        <c:v>-13.363020000000001</c:v>
                      </c:pt>
                      <c:pt idx="181">
                        <c:v>-13.040051999999999</c:v>
                      </c:pt>
                      <c:pt idx="182">
                        <c:v>-14.225070000000001</c:v>
                      </c:pt>
                      <c:pt idx="183">
                        <c:v>-15.230528</c:v>
                      </c:pt>
                      <c:pt idx="184">
                        <c:v>-15.325865</c:v>
                      </c:pt>
                      <c:pt idx="185">
                        <c:v>-16.949923999999999</c:v>
                      </c:pt>
                      <c:pt idx="186">
                        <c:v>-16.561436</c:v>
                      </c:pt>
                      <c:pt idx="187">
                        <c:v>-17.645288000000001</c:v>
                      </c:pt>
                      <c:pt idx="188">
                        <c:v>-20.850829999999998</c:v>
                      </c:pt>
                      <c:pt idx="189">
                        <c:v>-21.086652999999998</c:v>
                      </c:pt>
                      <c:pt idx="190">
                        <c:v>-23.614509999999999</c:v>
                      </c:pt>
                      <c:pt idx="191">
                        <c:v>-29.470694999999999</c:v>
                      </c:pt>
                      <c:pt idx="192">
                        <c:v>-30.274141</c:v>
                      </c:pt>
                      <c:pt idx="193">
                        <c:v>-34.402419999999999</c:v>
                      </c:pt>
                      <c:pt idx="194">
                        <c:v>-37.777442999999998</c:v>
                      </c:pt>
                      <c:pt idx="195">
                        <c:v>-40.088146000000002</c:v>
                      </c:pt>
                      <c:pt idx="196">
                        <c:v>-42.642840999999997</c:v>
                      </c:pt>
                      <c:pt idx="197">
                        <c:v>-47.795769</c:v>
                      </c:pt>
                      <c:pt idx="198">
                        <c:v>-40.838799000000002</c:v>
                      </c:pt>
                      <c:pt idx="199">
                        <c:v>-44.207923999999998</c:v>
                      </c:pt>
                      <c:pt idx="200">
                        <c:v>-47.311314000000003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261-437B-BA1D-4849937C91C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-76.761527999999998</c:v>
                      </c:pt>
                      <c:pt idx="1">
                        <c:v>-74.862717000000004</c:v>
                      </c:pt>
                      <c:pt idx="2">
                        <c:v>-63.472884999999998</c:v>
                      </c:pt>
                      <c:pt idx="3">
                        <c:v>-60.347157000000003</c:v>
                      </c:pt>
                      <c:pt idx="4">
                        <c:v>-64.496375999999998</c:v>
                      </c:pt>
                      <c:pt idx="5">
                        <c:v>-75.220191999999997</c:v>
                      </c:pt>
                      <c:pt idx="6">
                        <c:v>-69.338881999999998</c:v>
                      </c:pt>
                      <c:pt idx="7">
                        <c:v>-62.449866999999998</c:v>
                      </c:pt>
                      <c:pt idx="8">
                        <c:v>-65.959220999999999</c:v>
                      </c:pt>
                      <c:pt idx="9">
                        <c:v>-59.510254000000003</c:v>
                      </c:pt>
                      <c:pt idx="10">
                        <c:v>-54.495078999999997</c:v>
                      </c:pt>
                      <c:pt idx="11">
                        <c:v>-34.67342</c:v>
                      </c:pt>
                      <c:pt idx="12">
                        <c:v>-19.125837000000001</c:v>
                      </c:pt>
                      <c:pt idx="13">
                        <c:v>-12.296288000000001</c:v>
                      </c:pt>
                      <c:pt idx="14">
                        <c:v>-10.276104999999999</c:v>
                      </c:pt>
                      <c:pt idx="15">
                        <c:v>-9.1875380999999994</c:v>
                      </c:pt>
                      <c:pt idx="16">
                        <c:v>-8.9179115000000007</c:v>
                      </c:pt>
                      <c:pt idx="17">
                        <c:v>-8.4733228999999994</c:v>
                      </c:pt>
                      <c:pt idx="18">
                        <c:v>-8.1547041</c:v>
                      </c:pt>
                      <c:pt idx="19">
                        <c:v>-8.0408629999999999</c:v>
                      </c:pt>
                      <c:pt idx="20">
                        <c:v>-7.9751029000000004</c:v>
                      </c:pt>
                      <c:pt idx="21">
                        <c:v>-8.0092659000000008</c:v>
                      </c:pt>
                      <c:pt idx="22">
                        <c:v>-7.9603782000000001</c:v>
                      </c:pt>
                      <c:pt idx="23">
                        <c:v>-8.0151234000000002</c:v>
                      </c:pt>
                      <c:pt idx="24">
                        <c:v>-8.0967379000000008</c:v>
                      </c:pt>
                      <c:pt idx="25">
                        <c:v>-8.2892264999999998</c:v>
                      </c:pt>
                      <c:pt idx="26">
                        <c:v>-8.1700125000000003</c:v>
                      </c:pt>
                      <c:pt idx="27">
                        <c:v>-8.3601712999999993</c:v>
                      </c:pt>
                      <c:pt idx="28">
                        <c:v>-8.4687976999999997</c:v>
                      </c:pt>
                      <c:pt idx="29">
                        <c:v>-8.6437883000000006</c:v>
                      </c:pt>
                      <c:pt idx="30">
                        <c:v>-9.1923846999999999</c:v>
                      </c:pt>
                      <c:pt idx="31">
                        <c:v>-9.0891456999999996</c:v>
                      </c:pt>
                      <c:pt idx="32">
                        <c:v>-9.4330853999999995</c:v>
                      </c:pt>
                      <c:pt idx="33">
                        <c:v>-9.9732237000000001</c:v>
                      </c:pt>
                      <c:pt idx="34">
                        <c:v>-9.8707370999999995</c:v>
                      </c:pt>
                      <c:pt idx="35">
                        <c:v>-10.565082</c:v>
                      </c:pt>
                      <c:pt idx="36">
                        <c:v>-10.986908</c:v>
                      </c:pt>
                      <c:pt idx="37">
                        <c:v>-11.548698</c:v>
                      </c:pt>
                      <c:pt idx="38">
                        <c:v>-11.085437000000001</c:v>
                      </c:pt>
                      <c:pt idx="39">
                        <c:v>-12.258765</c:v>
                      </c:pt>
                      <c:pt idx="40">
                        <c:v>-11.893328</c:v>
                      </c:pt>
                      <c:pt idx="41">
                        <c:v>-10.883272</c:v>
                      </c:pt>
                      <c:pt idx="42">
                        <c:v>-13.191293</c:v>
                      </c:pt>
                      <c:pt idx="43">
                        <c:v>-11.543912000000001</c:v>
                      </c:pt>
                      <c:pt idx="44">
                        <c:v>-11.342707000000001</c:v>
                      </c:pt>
                      <c:pt idx="45">
                        <c:v>-12.913501</c:v>
                      </c:pt>
                      <c:pt idx="46">
                        <c:v>-11.845393</c:v>
                      </c:pt>
                      <c:pt idx="47">
                        <c:v>-11.764662</c:v>
                      </c:pt>
                      <c:pt idx="48">
                        <c:v>-14.043716</c:v>
                      </c:pt>
                      <c:pt idx="49">
                        <c:v>-13.091818999999999</c:v>
                      </c:pt>
                      <c:pt idx="50">
                        <c:v>-13.834455999999999</c:v>
                      </c:pt>
                      <c:pt idx="51">
                        <c:v>-16.682113999999999</c:v>
                      </c:pt>
                      <c:pt idx="52">
                        <c:v>-16.373251</c:v>
                      </c:pt>
                      <c:pt idx="53">
                        <c:v>-17.044758000000002</c:v>
                      </c:pt>
                      <c:pt idx="54">
                        <c:v>-19.128966999999999</c:v>
                      </c:pt>
                      <c:pt idx="55">
                        <c:v>-22.858370000000001</c:v>
                      </c:pt>
                      <c:pt idx="56">
                        <c:v>-19.046317999999999</c:v>
                      </c:pt>
                      <c:pt idx="57">
                        <c:v>-24.810575</c:v>
                      </c:pt>
                      <c:pt idx="58">
                        <c:v>-27.776278999999999</c:v>
                      </c:pt>
                      <c:pt idx="59">
                        <c:v>-23.574991000000001</c:v>
                      </c:pt>
                      <c:pt idx="60">
                        <c:v>-29.964072999999999</c:v>
                      </c:pt>
                      <c:pt idx="61">
                        <c:v>-33.334060999999998</c:v>
                      </c:pt>
                      <c:pt idx="62">
                        <c:v>-27.720516</c:v>
                      </c:pt>
                      <c:pt idx="63">
                        <c:v>-35.899512999999999</c:v>
                      </c:pt>
                      <c:pt idx="64">
                        <c:v>-38.568511999999998</c:v>
                      </c:pt>
                      <c:pt idx="65">
                        <c:v>-29.172606999999999</c:v>
                      </c:pt>
                      <c:pt idx="66">
                        <c:v>-42.276119000000001</c:v>
                      </c:pt>
                      <c:pt idx="67">
                        <c:v>-37.488292999999999</c:v>
                      </c:pt>
                      <c:pt idx="68">
                        <c:v>-36.773983000000001</c:v>
                      </c:pt>
                      <c:pt idx="69">
                        <c:v>-39.721882000000001</c:v>
                      </c:pt>
                      <c:pt idx="70">
                        <c:v>-44.833266999999999</c:v>
                      </c:pt>
                      <c:pt idx="71">
                        <c:v>-39.919746000000004</c:v>
                      </c:pt>
                      <c:pt idx="72">
                        <c:v>-37.740600999999998</c:v>
                      </c:pt>
                      <c:pt idx="73">
                        <c:v>-52.636271999999998</c:v>
                      </c:pt>
                      <c:pt idx="74">
                        <c:v>-33.912716000000003</c:v>
                      </c:pt>
                      <c:pt idx="75">
                        <c:v>-47.991596000000001</c:v>
                      </c:pt>
                      <c:pt idx="76">
                        <c:v>-49.397945</c:v>
                      </c:pt>
                      <c:pt idx="77">
                        <c:v>-36.583893000000003</c:v>
                      </c:pt>
                      <c:pt idx="78">
                        <c:v>-51.464385999999998</c:v>
                      </c:pt>
                      <c:pt idx="79">
                        <c:v>-46.387698999999998</c:v>
                      </c:pt>
                      <c:pt idx="80">
                        <c:v>-43.704349999999998</c:v>
                      </c:pt>
                      <c:pt idx="81">
                        <c:v>-47.984012999999997</c:v>
                      </c:pt>
                      <c:pt idx="82">
                        <c:v>-48.794189000000003</c:v>
                      </c:pt>
                      <c:pt idx="83">
                        <c:v>-43.913071000000002</c:v>
                      </c:pt>
                      <c:pt idx="84">
                        <c:v>-50.704628</c:v>
                      </c:pt>
                      <c:pt idx="85">
                        <c:v>-48.483851999999999</c:v>
                      </c:pt>
                      <c:pt idx="86">
                        <c:v>-45.966946</c:v>
                      </c:pt>
                      <c:pt idx="87">
                        <c:v>-46.995949000000003</c:v>
                      </c:pt>
                      <c:pt idx="88">
                        <c:v>-50.055565000000001</c:v>
                      </c:pt>
                      <c:pt idx="89">
                        <c:v>-45.747723000000001</c:v>
                      </c:pt>
                      <c:pt idx="90">
                        <c:v>-45.605186000000003</c:v>
                      </c:pt>
                      <c:pt idx="91">
                        <c:v>-48.015137000000003</c:v>
                      </c:pt>
                      <c:pt idx="92">
                        <c:v>-37.140900000000002</c:v>
                      </c:pt>
                      <c:pt idx="93">
                        <c:v>-44.794449</c:v>
                      </c:pt>
                      <c:pt idx="94">
                        <c:v>-37.715549000000003</c:v>
                      </c:pt>
                      <c:pt idx="95">
                        <c:v>-32.465930999999998</c:v>
                      </c:pt>
                      <c:pt idx="96">
                        <c:v>-45.015510999999996</c:v>
                      </c:pt>
                      <c:pt idx="97">
                        <c:v>-31.724412999999998</c:v>
                      </c:pt>
                      <c:pt idx="98">
                        <c:v>-38.203850000000003</c:v>
                      </c:pt>
                      <c:pt idx="99">
                        <c:v>-40.496689000000003</c:v>
                      </c:pt>
                      <c:pt idx="100">
                        <c:v>-36.796332999999997</c:v>
                      </c:pt>
                      <c:pt idx="101">
                        <c:v>-48.200736999999997</c:v>
                      </c:pt>
                      <c:pt idx="102">
                        <c:v>-41.757854000000002</c:v>
                      </c:pt>
                      <c:pt idx="103">
                        <c:v>-45.186881999999997</c:v>
                      </c:pt>
                      <c:pt idx="104">
                        <c:v>-45.970795000000003</c:v>
                      </c:pt>
                      <c:pt idx="105">
                        <c:v>-47.738593999999999</c:v>
                      </c:pt>
                      <c:pt idx="106">
                        <c:v>-44.637444000000002</c:v>
                      </c:pt>
                      <c:pt idx="107">
                        <c:v>-41.900730000000003</c:v>
                      </c:pt>
                      <c:pt idx="108">
                        <c:v>-50.656058999999999</c:v>
                      </c:pt>
                      <c:pt idx="109">
                        <c:v>-38.844760999999998</c:v>
                      </c:pt>
                      <c:pt idx="110">
                        <c:v>-42.109104000000002</c:v>
                      </c:pt>
                      <c:pt idx="111">
                        <c:v>-43.926127999999999</c:v>
                      </c:pt>
                      <c:pt idx="112">
                        <c:v>-33.485973000000001</c:v>
                      </c:pt>
                      <c:pt idx="113">
                        <c:v>-37.900196000000001</c:v>
                      </c:pt>
                      <c:pt idx="114">
                        <c:v>-42.842357999999997</c:v>
                      </c:pt>
                      <c:pt idx="115">
                        <c:v>-31.695456</c:v>
                      </c:pt>
                      <c:pt idx="116">
                        <c:v>-42.936005000000002</c:v>
                      </c:pt>
                      <c:pt idx="117">
                        <c:v>-41.071728</c:v>
                      </c:pt>
                      <c:pt idx="118">
                        <c:v>-34.223095000000001</c:v>
                      </c:pt>
                      <c:pt idx="119">
                        <c:v>-44.206153999999998</c:v>
                      </c:pt>
                      <c:pt idx="120">
                        <c:v>-35.014400000000002</c:v>
                      </c:pt>
                      <c:pt idx="121">
                        <c:v>-39.517356999999997</c:v>
                      </c:pt>
                      <c:pt idx="122">
                        <c:v>-38.365879</c:v>
                      </c:pt>
                      <c:pt idx="123">
                        <c:v>-41.552337999999999</c:v>
                      </c:pt>
                      <c:pt idx="124">
                        <c:v>-38.805252000000003</c:v>
                      </c:pt>
                      <c:pt idx="125">
                        <c:v>-38.850757999999999</c:v>
                      </c:pt>
                      <c:pt idx="126">
                        <c:v>-48.699883</c:v>
                      </c:pt>
                      <c:pt idx="127">
                        <c:v>-38.196624999999997</c:v>
                      </c:pt>
                      <c:pt idx="128">
                        <c:v>-48.597991999999998</c:v>
                      </c:pt>
                      <c:pt idx="129">
                        <c:v>-47.829318999999998</c:v>
                      </c:pt>
                      <c:pt idx="130">
                        <c:v>-43.994179000000003</c:v>
                      </c:pt>
                      <c:pt idx="131">
                        <c:v>-52.279736</c:v>
                      </c:pt>
                      <c:pt idx="132">
                        <c:v>-49.856696999999997</c:v>
                      </c:pt>
                      <c:pt idx="133">
                        <c:v>-43.305320999999999</c:v>
                      </c:pt>
                      <c:pt idx="134">
                        <c:v>-49.913150999999999</c:v>
                      </c:pt>
                      <c:pt idx="135">
                        <c:v>-44.377884000000002</c:v>
                      </c:pt>
                      <c:pt idx="136">
                        <c:v>-44.735030999999999</c:v>
                      </c:pt>
                      <c:pt idx="137">
                        <c:v>-41.067089000000003</c:v>
                      </c:pt>
                      <c:pt idx="138">
                        <c:v>-38.726134999999999</c:v>
                      </c:pt>
                      <c:pt idx="139">
                        <c:v>-43.570929999999997</c:v>
                      </c:pt>
                      <c:pt idx="140">
                        <c:v>-33.745018000000002</c:v>
                      </c:pt>
                      <c:pt idx="141">
                        <c:v>-41.450951000000003</c:v>
                      </c:pt>
                      <c:pt idx="142">
                        <c:v>-36.801758</c:v>
                      </c:pt>
                      <c:pt idx="143">
                        <c:v>-39.119208999999998</c:v>
                      </c:pt>
                      <c:pt idx="144">
                        <c:v>-38.426022000000003</c:v>
                      </c:pt>
                      <c:pt idx="145">
                        <c:v>-37.557510000000001</c:v>
                      </c:pt>
                      <c:pt idx="146">
                        <c:v>-39.460861000000001</c:v>
                      </c:pt>
                      <c:pt idx="147">
                        <c:v>-37.529842000000002</c:v>
                      </c:pt>
                      <c:pt idx="148">
                        <c:v>-39.165698999999996</c:v>
                      </c:pt>
                      <c:pt idx="149">
                        <c:v>-36.807411000000002</c:v>
                      </c:pt>
                      <c:pt idx="150">
                        <c:v>-37.502979000000003</c:v>
                      </c:pt>
                      <c:pt idx="151">
                        <c:v>-36.831561999999998</c:v>
                      </c:pt>
                      <c:pt idx="152">
                        <c:v>-39.005023999999999</c:v>
                      </c:pt>
                      <c:pt idx="153">
                        <c:v>-30.423691000000002</c:v>
                      </c:pt>
                      <c:pt idx="154">
                        <c:v>-42.075169000000002</c:v>
                      </c:pt>
                      <c:pt idx="155">
                        <c:v>-34.445247999999999</c:v>
                      </c:pt>
                      <c:pt idx="156">
                        <c:v>-31.930137999999999</c:v>
                      </c:pt>
                      <c:pt idx="157">
                        <c:v>-38.319775</c:v>
                      </c:pt>
                      <c:pt idx="158">
                        <c:v>-32.281601000000002</c:v>
                      </c:pt>
                      <c:pt idx="159">
                        <c:v>-35.199741000000003</c:v>
                      </c:pt>
                      <c:pt idx="160">
                        <c:v>-29.397653999999999</c:v>
                      </c:pt>
                      <c:pt idx="161">
                        <c:v>-35.272098999999997</c:v>
                      </c:pt>
                      <c:pt idx="162">
                        <c:v>-22.777909999999999</c:v>
                      </c:pt>
                      <c:pt idx="163">
                        <c:v>-32.93018</c:v>
                      </c:pt>
                      <c:pt idx="164">
                        <c:v>-24.396452</c:v>
                      </c:pt>
                      <c:pt idx="165">
                        <c:v>-21.132002</c:v>
                      </c:pt>
                      <c:pt idx="166">
                        <c:v>-28.143736000000001</c:v>
                      </c:pt>
                      <c:pt idx="167">
                        <c:v>-21.194603000000001</c:v>
                      </c:pt>
                      <c:pt idx="168">
                        <c:v>-22.964220000000001</c:v>
                      </c:pt>
                      <c:pt idx="169">
                        <c:v>-23.023865000000001</c:v>
                      </c:pt>
                      <c:pt idx="170">
                        <c:v>-24.632432999999999</c:v>
                      </c:pt>
                      <c:pt idx="171">
                        <c:v>-23.456675000000001</c:v>
                      </c:pt>
                      <c:pt idx="172">
                        <c:v>-26.787362999999999</c:v>
                      </c:pt>
                      <c:pt idx="173">
                        <c:v>-24.76417</c:v>
                      </c:pt>
                      <c:pt idx="174">
                        <c:v>-25.905795999999999</c:v>
                      </c:pt>
                      <c:pt idx="175">
                        <c:v>-27.534561</c:v>
                      </c:pt>
                      <c:pt idx="176">
                        <c:v>-25.715676999999999</c:v>
                      </c:pt>
                      <c:pt idx="177">
                        <c:v>-29.384505999999998</c:v>
                      </c:pt>
                      <c:pt idx="178">
                        <c:v>-28.548410000000001</c:v>
                      </c:pt>
                      <c:pt idx="179">
                        <c:v>-29.582083000000001</c:v>
                      </c:pt>
                      <c:pt idx="180">
                        <c:v>-33.561717999999999</c:v>
                      </c:pt>
                      <c:pt idx="181">
                        <c:v>-32.741993000000001</c:v>
                      </c:pt>
                      <c:pt idx="182">
                        <c:v>-36.775703</c:v>
                      </c:pt>
                      <c:pt idx="183">
                        <c:v>-38.890555999999997</c:v>
                      </c:pt>
                      <c:pt idx="184">
                        <c:v>-40.013404999999999</c:v>
                      </c:pt>
                      <c:pt idx="185">
                        <c:v>-44.593505999999998</c:v>
                      </c:pt>
                      <c:pt idx="186">
                        <c:v>-43.186126999999999</c:v>
                      </c:pt>
                      <c:pt idx="187">
                        <c:v>-43.980232000000001</c:v>
                      </c:pt>
                      <c:pt idx="188">
                        <c:v>-50.242558000000002</c:v>
                      </c:pt>
                      <c:pt idx="189">
                        <c:v>-48.872143000000001</c:v>
                      </c:pt>
                      <c:pt idx="190">
                        <c:v>-54.432560000000002</c:v>
                      </c:pt>
                      <c:pt idx="191">
                        <c:v>-60.130566000000002</c:v>
                      </c:pt>
                      <c:pt idx="192">
                        <c:v>-62.528458000000001</c:v>
                      </c:pt>
                      <c:pt idx="193">
                        <c:v>-69.486403999999993</c:v>
                      </c:pt>
                      <c:pt idx="194">
                        <c:v>-61.848976</c:v>
                      </c:pt>
                      <c:pt idx="195">
                        <c:v>-59.326369999999997</c:v>
                      </c:pt>
                      <c:pt idx="196">
                        <c:v>-78.248619000000005</c:v>
                      </c:pt>
                      <c:pt idx="197">
                        <c:v>-66.820762999999999</c:v>
                      </c:pt>
                      <c:pt idx="198">
                        <c:v>-64.062492000000006</c:v>
                      </c:pt>
                      <c:pt idx="199">
                        <c:v>-64.053344999999993</c:v>
                      </c:pt>
                      <c:pt idx="200">
                        <c:v>-60.372611999999997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B9-4CC2-BEBB-F32677BC522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67A-4091-901C-1C9CD52818A9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344981835364784"/>
          <c:y val="0.58127405949256339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RF Isolation (dB)</a:t>
            </a:r>
          </a:p>
        </c:rich>
      </c:tx>
      <c:layout>
        <c:manualLayout>
          <c:xMode val="edge"/>
          <c:yMode val="edge"/>
          <c:x val="0.37405396581655043"/>
          <c:y val="2.77777777777788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Isolations!$F$5:$F$205</c:f>
              <c:numCache>
                <c:formatCode>General</c:formatCode>
                <c:ptCount val="201"/>
                <c:pt idx="0">
                  <c:v>-59.927784000000003</c:v>
                </c:pt>
                <c:pt idx="1">
                  <c:v>-59.993831999999998</c:v>
                </c:pt>
                <c:pt idx="2">
                  <c:v>-59.804606999999997</c:v>
                </c:pt>
                <c:pt idx="3">
                  <c:v>-59.353496999999997</c:v>
                </c:pt>
                <c:pt idx="4">
                  <c:v>-58.251430999999997</c:v>
                </c:pt>
                <c:pt idx="5">
                  <c:v>-57.158096</c:v>
                </c:pt>
                <c:pt idx="6">
                  <c:v>-55.770144999999999</c:v>
                </c:pt>
                <c:pt idx="7">
                  <c:v>-54.157412999999998</c:v>
                </c:pt>
                <c:pt idx="8">
                  <c:v>-52.844574000000001</c:v>
                </c:pt>
                <c:pt idx="9">
                  <c:v>-51.732300000000002</c:v>
                </c:pt>
                <c:pt idx="10">
                  <c:v>-50.651833000000003</c:v>
                </c:pt>
                <c:pt idx="11">
                  <c:v>-49.615124000000002</c:v>
                </c:pt>
                <c:pt idx="12">
                  <c:v>-49.479309000000001</c:v>
                </c:pt>
                <c:pt idx="13">
                  <c:v>-49.228672000000003</c:v>
                </c:pt>
                <c:pt idx="14">
                  <c:v>-49.262267999999999</c:v>
                </c:pt>
                <c:pt idx="15">
                  <c:v>-49.67342</c:v>
                </c:pt>
                <c:pt idx="16">
                  <c:v>-50.094475000000003</c:v>
                </c:pt>
                <c:pt idx="17">
                  <c:v>-50.074061999999998</c:v>
                </c:pt>
                <c:pt idx="18">
                  <c:v>-50.13015</c:v>
                </c:pt>
                <c:pt idx="19">
                  <c:v>-49.998778999999999</c:v>
                </c:pt>
                <c:pt idx="20">
                  <c:v>-49.603259999999999</c:v>
                </c:pt>
                <c:pt idx="21">
                  <c:v>-49.350608999999999</c:v>
                </c:pt>
                <c:pt idx="22">
                  <c:v>-49.081223000000001</c:v>
                </c:pt>
                <c:pt idx="23">
                  <c:v>-48.956139</c:v>
                </c:pt>
                <c:pt idx="24">
                  <c:v>-48.852271999999999</c:v>
                </c:pt>
                <c:pt idx="25">
                  <c:v>-49.113773000000002</c:v>
                </c:pt>
                <c:pt idx="26">
                  <c:v>-49.214835999999998</c:v>
                </c:pt>
                <c:pt idx="27">
                  <c:v>-49.313408000000003</c:v>
                </c:pt>
                <c:pt idx="28">
                  <c:v>-49.175514</c:v>
                </c:pt>
                <c:pt idx="29">
                  <c:v>-49.144511999999999</c:v>
                </c:pt>
                <c:pt idx="30">
                  <c:v>-48.862071999999998</c:v>
                </c:pt>
                <c:pt idx="31">
                  <c:v>-48.664397999999998</c:v>
                </c:pt>
                <c:pt idx="32">
                  <c:v>-48.480258999999997</c:v>
                </c:pt>
                <c:pt idx="33">
                  <c:v>-48.439148000000003</c:v>
                </c:pt>
                <c:pt idx="34">
                  <c:v>-48.344875000000002</c:v>
                </c:pt>
                <c:pt idx="35">
                  <c:v>-48.376083000000001</c:v>
                </c:pt>
                <c:pt idx="36">
                  <c:v>-48.399566999999998</c:v>
                </c:pt>
                <c:pt idx="37">
                  <c:v>-48.499885999999996</c:v>
                </c:pt>
                <c:pt idx="38">
                  <c:v>-48.529975999999998</c:v>
                </c:pt>
                <c:pt idx="39">
                  <c:v>-48.715651999999999</c:v>
                </c:pt>
                <c:pt idx="40">
                  <c:v>-49.061798000000003</c:v>
                </c:pt>
                <c:pt idx="41">
                  <c:v>-49.481327</c:v>
                </c:pt>
                <c:pt idx="42">
                  <c:v>-50.024475000000002</c:v>
                </c:pt>
                <c:pt idx="43">
                  <c:v>-50.807659000000001</c:v>
                </c:pt>
                <c:pt idx="44">
                  <c:v>-51.542534000000003</c:v>
                </c:pt>
                <c:pt idx="45">
                  <c:v>-52.185524000000001</c:v>
                </c:pt>
                <c:pt idx="46">
                  <c:v>-53.036555999999997</c:v>
                </c:pt>
                <c:pt idx="47">
                  <c:v>-53.88776</c:v>
                </c:pt>
                <c:pt idx="48">
                  <c:v>-55.030518000000001</c:v>
                </c:pt>
                <c:pt idx="49">
                  <c:v>-55.866900999999999</c:v>
                </c:pt>
                <c:pt idx="50">
                  <c:v>-59.208613999999997</c:v>
                </c:pt>
                <c:pt idx="51">
                  <c:v>-63.110008000000001</c:v>
                </c:pt>
                <c:pt idx="52">
                  <c:v>-64.945587000000003</c:v>
                </c:pt>
                <c:pt idx="53">
                  <c:v>-65.708984000000001</c:v>
                </c:pt>
                <c:pt idx="54">
                  <c:v>-66.169762000000006</c:v>
                </c:pt>
                <c:pt idx="55">
                  <c:v>-63.812077000000002</c:v>
                </c:pt>
                <c:pt idx="56">
                  <c:v>-60.376465000000003</c:v>
                </c:pt>
                <c:pt idx="57">
                  <c:v>-58.714599999999997</c:v>
                </c:pt>
                <c:pt idx="58">
                  <c:v>-57.496043999999998</c:v>
                </c:pt>
                <c:pt idx="59">
                  <c:v>-56.558619999999998</c:v>
                </c:pt>
                <c:pt idx="60">
                  <c:v>-55.658141999999998</c:v>
                </c:pt>
                <c:pt idx="61">
                  <c:v>-54.964011999999997</c:v>
                </c:pt>
                <c:pt idx="62">
                  <c:v>-54.346919999999997</c:v>
                </c:pt>
                <c:pt idx="63">
                  <c:v>-53.629620000000003</c:v>
                </c:pt>
                <c:pt idx="64">
                  <c:v>-52.980018999999999</c:v>
                </c:pt>
                <c:pt idx="65">
                  <c:v>-52.512810000000002</c:v>
                </c:pt>
                <c:pt idx="66">
                  <c:v>-52.117634000000002</c:v>
                </c:pt>
                <c:pt idx="67">
                  <c:v>-51.413527999999999</c:v>
                </c:pt>
                <c:pt idx="68">
                  <c:v>-50.799084000000001</c:v>
                </c:pt>
                <c:pt idx="69">
                  <c:v>-50.194598999999997</c:v>
                </c:pt>
                <c:pt idx="70">
                  <c:v>-49.541386000000003</c:v>
                </c:pt>
                <c:pt idx="71">
                  <c:v>-48.827922999999998</c:v>
                </c:pt>
                <c:pt idx="72">
                  <c:v>-48.719337000000003</c:v>
                </c:pt>
                <c:pt idx="73">
                  <c:v>-48.743369999999999</c:v>
                </c:pt>
                <c:pt idx="74">
                  <c:v>-49.064407000000003</c:v>
                </c:pt>
                <c:pt idx="75">
                  <c:v>-49.429828999999998</c:v>
                </c:pt>
                <c:pt idx="76">
                  <c:v>-50.011158000000002</c:v>
                </c:pt>
                <c:pt idx="77">
                  <c:v>-50.388354999999997</c:v>
                </c:pt>
                <c:pt idx="78">
                  <c:v>-50.722641000000003</c:v>
                </c:pt>
                <c:pt idx="79">
                  <c:v>-50.852679999999999</c:v>
                </c:pt>
                <c:pt idx="80">
                  <c:v>-51.016128999999999</c:v>
                </c:pt>
                <c:pt idx="81">
                  <c:v>-51.008732000000002</c:v>
                </c:pt>
                <c:pt idx="82">
                  <c:v>-50.987343000000003</c:v>
                </c:pt>
                <c:pt idx="83">
                  <c:v>-51.001697999999998</c:v>
                </c:pt>
                <c:pt idx="84">
                  <c:v>-51.061892999999998</c:v>
                </c:pt>
                <c:pt idx="85">
                  <c:v>-51.129756999999998</c:v>
                </c:pt>
                <c:pt idx="86">
                  <c:v>-51.288936999999997</c:v>
                </c:pt>
                <c:pt idx="87">
                  <c:v>-51.485461999999998</c:v>
                </c:pt>
                <c:pt idx="88">
                  <c:v>-51.600475000000003</c:v>
                </c:pt>
                <c:pt idx="89">
                  <c:v>-51.927635000000002</c:v>
                </c:pt>
                <c:pt idx="90">
                  <c:v>-52.297764000000001</c:v>
                </c:pt>
                <c:pt idx="91">
                  <c:v>-52.742404999999998</c:v>
                </c:pt>
                <c:pt idx="92">
                  <c:v>-53.296241999999999</c:v>
                </c:pt>
                <c:pt idx="93">
                  <c:v>-54.016621000000001</c:v>
                </c:pt>
                <c:pt idx="94">
                  <c:v>-54.445663000000003</c:v>
                </c:pt>
                <c:pt idx="95">
                  <c:v>-54.789864000000001</c:v>
                </c:pt>
                <c:pt idx="96">
                  <c:v>-54.856189999999998</c:v>
                </c:pt>
                <c:pt idx="97">
                  <c:v>-54.641795999999999</c:v>
                </c:pt>
                <c:pt idx="98">
                  <c:v>-54.148674</c:v>
                </c:pt>
                <c:pt idx="99">
                  <c:v>-53.553066000000001</c:v>
                </c:pt>
                <c:pt idx="100">
                  <c:v>-53.784011999999997</c:v>
                </c:pt>
                <c:pt idx="101">
                  <c:v>-53.633246999999997</c:v>
                </c:pt>
                <c:pt idx="102">
                  <c:v>-52.632995999999999</c:v>
                </c:pt>
                <c:pt idx="103">
                  <c:v>-53.213093000000001</c:v>
                </c:pt>
                <c:pt idx="104">
                  <c:v>-52.768616000000002</c:v>
                </c:pt>
                <c:pt idx="105">
                  <c:v>-52.276676000000002</c:v>
                </c:pt>
                <c:pt idx="106">
                  <c:v>-52.602871</c:v>
                </c:pt>
                <c:pt idx="107">
                  <c:v>-53.026508</c:v>
                </c:pt>
                <c:pt idx="108">
                  <c:v>-51.601481999999997</c:v>
                </c:pt>
                <c:pt idx="109">
                  <c:v>-51.115535999999999</c:v>
                </c:pt>
                <c:pt idx="110">
                  <c:v>-49.851996999999997</c:v>
                </c:pt>
                <c:pt idx="111">
                  <c:v>-48.385311000000002</c:v>
                </c:pt>
                <c:pt idx="112">
                  <c:v>-47.834564</c:v>
                </c:pt>
                <c:pt idx="113">
                  <c:v>-47.741504999999997</c:v>
                </c:pt>
                <c:pt idx="114">
                  <c:v>-48.001418999999999</c:v>
                </c:pt>
                <c:pt idx="115">
                  <c:v>-48.408526999999999</c:v>
                </c:pt>
                <c:pt idx="116">
                  <c:v>-49.04298</c:v>
                </c:pt>
                <c:pt idx="117">
                  <c:v>-49.893154000000003</c:v>
                </c:pt>
                <c:pt idx="118">
                  <c:v>-51.166431000000003</c:v>
                </c:pt>
                <c:pt idx="119">
                  <c:v>-52.645927</c:v>
                </c:pt>
                <c:pt idx="120">
                  <c:v>-53.997658000000001</c:v>
                </c:pt>
                <c:pt idx="121">
                  <c:v>-54.678375000000003</c:v>
                </c:pt>
                <c:pt idx="122">
                  <c:v>-54.816071000000001</c:v>
                </c:pt>
                <c:pt idx="123">
                  <c:v>-54.334290000000003</c:v>
                </c:pt>
                <c:pt idx="124">
                  <c:v>-53.434792000000002</c:v>
                </c:pt>
                <c:pt idx="125">
                  <c:v>-52.402785999999999</c:v>
                </c:pt>
                <c:pt idx="126">
                  <c:v>-51.506087999999998</c:v>
                </c:pt>
                <c:pt idx="127">
                  <c:v>-50.757435000000001</c:v>
                </c:pt>
                <c:pt idx="128">
                  <c:v>-50.138233</c:v>
                </c:pt>
                <c:pt idx="129">
                  <c:v>-49.567993000000001</c:v>
                </c:pt>
                <c:pt idx="130">
                  <c:v>-49.039703000000003</c:v>
                </c:pt>
                <c:pt idx="131">
                  <c:v>-48.669552000000003</c:v>
                </c:pt>
                <c:pt idx="132">
                  <c:v>-48.381233000000002</c:v>
                </c:pt>
                <c:pt idx="133">
                  <c:v>-48.138195000000003</c:v>
                </c:pt>
                <c:pt idx="134">
                  <c:v>-47.942000999999998</c:v>
                </c:pt>
                <c:pt idx="135">
                  <c:v>-47.766154999999998</c:v>
                </c:pt>
                <c:pt idx="136">
                  <c:v>-47.586544000000004</c:v>
                </c:pt>
                <c:pt idx="137">
                  <c:v>-47.462955000000001</c:v>
                </c:pt>
                <c:pt idx="138">
                  <c:v>-47.330005999999997</c:v>
                </c:pt>
                <c:pt idx="139">
                  <c:v>-47.237473000000001</c:v>
                </c:pt>
                <c:pt idx="140">
                  <c:v>-46.987358</c:v>
                </c:pt>
                <c:pt idx="141">
                  <c:v>-46.764709000000003</c:v>
                </c:pt>
                <c:pt idx="142">
                  <c:v>-46.343159</c:v>
                </c:pt>
                <c:pt idx="143">
                  <c:v>-46.008960999999999</c:v>
                </c:pt>
                <c:pt idx="144">
                  <c:v>-45.666538000000003</c:v>
                </c:pt>
                <c:pt idx="145">
                  <c:v>-45.552543999999997</c:v>
                </c:pt>
                <c:pt idx="146">
                  <c:v>-45.659187000000003</c:v>
                </c:pt>
                <c:pt idx="147">
                  <c:v>-46.012946999999997</c:v>
                </c:pt>
                <c:pt idx="148">
                  <c:v>-46.734099999999998</c:v>
                </c:pt>
                <c:pt idx="149">
                  <c:v>-47.699103999999998</c:v>
                </c:pt>
                <c:pt idx="150">
                  <c:v>-49.501868999999999</c:v>
                </c:pt>
                <c:pt idx="151">
                  <c:v>-51.399559000000004</c:v>
                </c:pt>
                <c:pt idx="152">
                  <c:v>-52.982613000000001</c:v>
                </c:pt>
                <c:pt idx="153">
                  <c:v>-54.609715000000001</c:v>
                </c:pt>
                <c:pt idx="154">
                  <c:v>-55.210312000000002</c:v>
                </c:pt>
                <c:pt idx="155">
                  <c:v>-54.836823000000003</c:v>
                </c:pt>
                <c:pt idx="156">
                  <c:v>-53.800381000000002</c:v>
                </c:pt>
                <c:pt idx="157">
                  <c:v>-52.572406999999998</c:v>
                </c:pt>
                <c:pt idx="158">
                  <c:v>-50.534981000000002</c:v>
                </c:pt>
                <c:pt idx="159">
                  <c:v>-49.113124999999997</c:v>
                </c:pt>
                <c:pt idx="160">
                  <c:v>-47.602451000000002</c:v>
                </c:pt>
                <c:pt idx="161">
                  <c:v>-46.325974000000002</c:v>
                </c:pt>
                <c:pt idx="162">
                  <c:v>-45.348365999999999</c:v>
                </c:pt>
                <c:pt idx="163">
                  <c:v>-44.526901000000002</c:v>
                </c:pt>
                <c:pt idx="164">
                  <c:v>-43.776764</c:v>
                </c:pt>
                <c:pt idx="165">
                  <c:v>-43.068638</c:v>
                </c:pt>
                <c:pt idx="166">
                  <c:v>-42.556305000000002</c:v>
                </c:pt>
                <c:pt idx="167">
                  <c:v>-42.181286</c:v>
                </c:pt>
                <c:pt idx="168">
                  <c:v>-41.939545000000003</c:v>
                </c:pt>
                <c:pt idx="169">
                  <c:v>-41.718136000000001</c:v>
                </c:pt>
                <c:pt idx="170">
                  <c:v>-41.642108999999998</c:v>
                </c:pt>
                <c:pt idx="171">
                  <c:v>-41.424354999999998</c:v>
                </c:pt>
                <c:pt idx="172">
                  <c:v>-41.178061999999997</c:v>
                </c:pt>
                <c:pt idx="173">
                  <c:v>-40.860965999999998</c:v>
                </c:pt>
                <c:pt idx="174">
                  <c:v>-40.682400000000001</c:v>
                </c:pt>
                <c:pt idx="175">
                  <c:v>-40.638576999999998</c:v>
                </c:pt>
                <c:pt idx="176">
                  <c:v>-40.691307000000002</c:v>
                </c:pt>
                <c:pt idx="177">
                  <c:v>-40.731048999999999</c:v>
                </c:pt>
                <c:pt idx="178">
                  <c:v>-41.139235999999997</c:v>
                </c:pt>
                <c:pt idx="179">
                  <c:v>-41.352710999999999</c:v>
                </c:pt>
                <c:pt idx="180">
                  <c:v>-41.586514000000001</c:v>
                </c:pt>
                <c:pt idx="181">
                  <c:v>-41.629116000000003</c:v>
                </c:pt>
                <c:pt idx="182">
                  <c:v>-41.777298000000002</c:v>
                </c:pt>
                <c:pt idx="183">
                  <c:v>-41.846752000000002</c:v>
                </c:pt>
                <c:pt idx="184">
                  <c:v>-42.091988000000001</c:v>
                </c:pt>
                <c:pt idx="185">
                  <c:v>-42.283802000000001</c:v>
                </c:pt>
                <c:pt idx="186">
                  <c:v>-42.741126999999999</c:v>
                </c:pt>
                <c:pt idx="187">
                  <c:v>-43.246166000000002</c:v>
                </c:pt>
                <c:pt idx="188">
                  <c:v>-43.469929</c:v>
                </c:pt>
                <c:pt idx="189">
                  <c:v>-43.628062999999997</c:v>
                </c:pt>
                <c:pt idx="190">
                  <c:v>-43.394965999999997</c:v>
                </c:pt>
                <c:pt idx="191">
                  <c:v>-43.051189000000001</c:v>
                </c:pt>
                <c:pt idx="192">
                  <c:v>-42.489840999999998</c:v>
                </c:pt>
                <c:pt idx="193">
                  <c:v>-41.883395999999998</c:v>
                </c:pt>
                <c:pt idx="194">
                  <c:v>-41.169857</c:v>
                </c:pt>
                <c:pt idx="195">
                  <c:v>-40.739001999999999</c:v>
                </c:pt>
                <c:pt idx="196">
                  <c:v>-40.368217000000001</c:v>
                </c:pt>
                <c:pt idx="197">
                  <c:v>-40.041499999999999</c:v>
                </c:pt>
                <c:pt idx="198">
                  <c:v>-39.888657000000002</c:v>
                </c:pt>
                <c:pt idx="199">
                  <c:v>-39.863788999999997</c:v>
                </c:pt>
                <c:pt idx="200">
                  <c:v>-39.873202999999997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F7-45D6-B4B9-71A4D64BE1D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Isolations!$P$5:$P$205</c:f>
              <c:numCache>
                <c:formatCode>General</c:formatCode>
                <c:ptCount val="201"/>
                <c:pt idx="0">
                  <c:v>-61.993439000000002</c:v>
                </c:pt>
                <c:pt idx="1">
                  <c:v>-61.295177000000002</c:v>
                </c:pt>
                <c:pt idx="2">
                  <c:v>-60.392906000000004</c:v>
                </c:pt>
                <c:pt idx="3">
                  <c:v>-59.291423999999999</c:v>
                </c:pt>
                <c:pt idx="4">
                  <c:v>-58.093947999999997</c:v>
                </c:pt>
                <c:pt idx="5">
                  <c:v>-56.963078000000003</c:v>
                </c:pt>
                <c:pt idx="6">
                  <c:v>-55.894992999999999</c:v>
                </c:pt>
                <c:pt idx="7">
                  <c:v>-54.770256000000003</c:v>
                </c:pt>
                <c:pt idx="8">
                  <c:v>-53.594433000000002</c:v>
                </c:pt>
                <c:pt idx="9">
                  <c:v>-52.425018000000001</c:v>
                </c:pt>
                <c:pt idx="10">
                  <c:v>-51.340446</c:v>
                </c:pt>
                <c:pt idx="11">
                  <c:v>-50.368133999999998</c:v>
                </c:pt>
                <c:pt idx="12">
                  <c:v>-49.626221000000001</c:v>
                </c:pt>
                <c:pt idx="13">
                  <c:v>-49.068573000000001</c:v>
                </c:pt>
                <c:pt idx="14">
                  <c:v>-48.65728</c:v>
                </c:pt>
                <c:pt idx="15">
                  <c:v>-48.367657000000001</c:v>
                </c:pt>
                <c:pt idx="16">
                  <c:v>-48.222217999999998</c:v>
                </c:pt>
                <c:pt idx="17">
                  <c:v>-48.033752</c:v>
                </c:pt>
                <c:pt idx="18">
                  <c:v>-47.847152999999999</c:v>
                </c:pt>
                <c:pt idx="19">
                  <c:v>-47.574776</c:v>
                </c:pt>
                <c:pt idx="20">
                  <c:v>-47.243046</c:v>
                </c:pt>
                <c:pt idx="21">
                  <c:v>-46.792048999999999</c:v>
                </c:pt>
                <c:pt idx="22">
                  <c:v>-46.621937000000003</c:v>
                </c:pt>
                <c:pt idx="23">
                  <c:v>-46.730750999999998</c:v>
                </c:pt>
                <c:pt idx="24">
                  <c:v>-47.155299999999997</c:v>
                </c:pt>
                <c:pt idx="25">
                  <c:v>-47.612473000000001</c:v>
                </c:pt>
                <c:pt idx="26">
                  <c:v>-48.148494999999997</c:v>
                </c:pt>
                <c:pt idx="27">
                  <c:v>-48.446869</c:v>
                </c:pt>
                <c:pt idx="28">
                  <c:v>-48.528534000000001</c:v>
                </c:pt>
                <c:pt idx="29">
                  <c:v>-48.535099000000002</c:v>
                </c:pt>
                <c:pt idx="30">
                  <c:v>-48.546391</c:v>
                </c:pt>
                <c:pt idx="31">
                  <c:v>-48.504962999999996</c:v>
                </c:pt>
                <c:pt idx="32">
                  <c:v>-48.403430999999998</c:v>
                </c:pt>
                <c:pt idx="33">
                  <c:v>-48.245688999999999</c:v>
                </c:pt>
                <c:pt idx="34">
                  <c:v>-47.998699000000002</c:v>
                </c:pt>
                <c:pt idx="35">
                  <c:v>-47.717323</c:v>
                </c:pt>
                <c:pt idx="36">
                  <c:v>-47.495055999999998</c:v>
                </c:pt>
                <c:pt idx="37">
                  <c:v>-47.442901999999997</c:v>
                </c:pt>
                <c:pt idx="38">
                  <c:v>-47.458137999999998</c:v>
                </c:pt>
                <c:pt idx="39">
                  <c:v>-47.517319000000001</c:v>
                </c:pt>
                <c:pt idx="40">
                  <c:v>-47.613033000000001</c:v>
                </c:pt>
                <c:pt idx="41">
                  <c:v>-47.823231</c:v>
                </c:pt>
                <c:pt idx="42">
                  <c:v>-48.103301999999999</c:v>
                </c:pt>
                <c:pt idx="43">
                  <c:v>-48.487727999999997</c:v>
                </c:pt>
                <c:pt idx="44">
                  <c:v>-49.104691000000003</c:v>
                </c:pt>
                <c:pt idx="45">
                  <c:v>-49.750777999999997</c:v>
                </c:pt>
                <c:pt idx="46">
                  <c:v>-50.647320000000001</c:v>
                </c:pt>
                <c:pt idx="47">
                  <c:v>-51.588940000000001</c:v>
                </c:pt>
                <c:pt idx="48">
                  <c:v>-52.670546999999999</c:v>
                </c:pt>
                <c:pt idx="49">
                  <c:v>-53.468871999999998</c:v>
                </c:pt>
                <c:pt idx="50">
                  <c:v>-54.801380000000002</c:v>
                </c:pt>
                <c:pt idx="51">
                  <c:v>-56.20158</c:v>
                </c:pt>
                <c:pt idx="52">
                  <c:v>-58.116225999999997</c:v>
                </c:pt>
                <c:pt idx="53">
                  <c:v>-59.210579000000003</c:v>
                </c:pt>
                <c:pt idx="54">
                  <c:v>-59.546570000000003</c:v>
                </c:pt>
                <c:pt idx="55">
                  <c:v>-58.965057000000002</c:v>
                </c:pt>
                <c:pt idx="56">
                  <c:v>-57.844593000000003</c:v>
                </c:pt>
                <c:pt idx="57">
                  <c:v>-56.046031999999997</c:v>
                </c:pt>
                <c:pt idx="58">
                  <c:v>-54.863708000000003</c:v>
                </c:pt>
                <c:pt idx="59">
                  <c:v>-54.666840000000001</c:v>
                </c:pt>
                <c:pt idx="60">
                  <c:v>-54.960608999999998</c:v>
                </c:pt>
                <c:pt idx="61">
                  <c:v>-55.618476999999999</c:v>
                </c:pt>
                <c:pt idx="62">
                  <c:v>-56.322032999999998</c:v>
                </c:pt>
                <c:pt idx="63">
                  <c:v>-57.069107000000002</c:v>
                </c:pt>
                <c:pt idx="64">
                  <c:v>-57.790264000000001</c:v>
                </c:pt>
                <c:pt idx="65">
                  <c:v>-58.455139000000003</c:v>
                </c:pt>
                <c:pt idx="66">
                  <c:v>-59.109802000000002</c:v>
                </c:pt>
                <c:pt idx="67">
                  <c:v>-59.845905000000002</c:v>
                </c:pt>
                <c:pt idx="68">
                  <c:v>-60.657432999999997</c:v>
                </c:pt>
                <c:pt idx="69">
                  <c:v>-61.365501000000002</c:v>
                </c:pt>
                <c:pt idx="70">
                  <c:v>-62.103366999999999</c:v>
                </c:pt>
                <c:pt idx="71">
                  <c:v>-62.595886</c:v>
                </c:pt>
                <c:pt idx="72">
                  <c:v>-62.854011999999997</c:v>
                </c:pt>
                <c:pt idx="73">
                  <c:v>-62.934443999999999</c:v>
                </c:pt>
                <c:pt idx="74">
                  <c:v>-62.79607</c:v>
                </c:pt>
                <c:pt idx="75">
                  <c:v>-62.425251000000003</c:v>
                </c:pt>
                <c:pt idx="76">
                  <c:v>-61.999603</c:v>
                </c:pt>
                <c:pt idx="77">
                  <c:v>-61.773623999999998</c:v>
                </c:pt>
                <c:pt idx="78">
                  <c:v>-62.072895000000003</c:v>
                </c:pt>
                <c:pt idx="79">
                  <c:v>-62.915165000000002</c:v>
                </c:pt>
                <c:pt idx="80">
                  <c:v>-64.922584999999998</c:v>
                </c:pt>
                <c:pt idx="81">
                  <c:v>-66.663719</c:v>
                </c:pt>
                <c:pt idx="82">
                  <c:v>-67.598076000000006</c:v>
                </c:pt>
                <c:pt idx="83">
                  <c:v>-67.371025000000003</c:v>
                </c:pt>
                <c:pt idx="84">
                  <c:v>-66.598502999999994</c:v>
                </c:pt>
                <c:pt idx="85">
                  <c:v>-64.934501999999995</c:v>
                </c:pt>
                <c:pt idx="86">
                  <c:v>-64.021293999999997</c:v>
                </c:pt>
                <c:pt idx="87">
                  <c:v>-63.403412000000003</c:v>
                </c:pt>
                <c:pt idx="88">
                  <c:v>-62.944763000000002</c:v>
                </c:pt>
                <c:pt idx="89">
                  <c:v>-62.258243999999998</c:v>
                </c:pt>
                <c:pt idx="90">
                  <c:v>-61.001736000000001</c:v>
                </c:pt>
                <c:pt idx="91">
                  <c:v>-59.544601</c:v>
                </c:pt>
                <c:pt idx="92">
                  <c:v>-59.345118999999997</c:v>
                </c:pt>
                <c:pt idx="93">
                  <c:v>-59.917923000000002</c:v>
                </c:pt>
                <c:pt idx="94">
                  <c:v>-60.661181999999997</c:v>
                </c:pt>
                <c:pt idx="95">
                  <c:v>-61.401417000000002</c:v>
                </c:pt>
                <c:pt idx="96">
                  <c:v>-61.543461000000001</c:v>
                </c:pt>
                <c:pt idx="97">
                  <c:v>-60.563930999999997</c:v>
                </c:pt>
                <c:pt idx="98">
                  <c:v>-58.920479</c:v>
                </c:pt>
                <c:pt idx="99">
                  <c:v>-56.857449000000003</c:v>
                </c:pt>
                <c:pt idx="100">
                  <c:v>-54.679760000000002</c:v>
                </c:pt>
                <c:pt idx="101">
                  <c:v>-53.754767999999999</c:v>
                </c:pt>
                <c:pt idx="102">
                  <c:v>-51.735176000000003</c:v>
                </c:pt>
                <c:pt idx="103">
                  <c:v>-50.215282000000002</c:v>
                </c:pt>
                <c:pt idx="104">
                  <c:v>-48.667973000000003</c:v>
                </c:pt>
                <c:pt idx="105">
                  <c:v>-47.808632000000003</c:v>
                </c:pt>
                <c:pt idx="106">
                  <c:v>-46.118262999999999</c:v>
                </c:pt>
                <c:pt idx="107">
                  <c:v>-45.520878000000003</c:v>
                </c:pt>
                <c:pt idx="108">
                  <c:v>-44.645336</c:v>
                </c:pt>
                <c:pt idx="109">
                  <c:v>-44.418861</c:v>
                </c:pt>
                <c:pt idx="110">
                  <c:v>-43.975982999999999</c:v>
                </c:pt>
                <c:pt idx="111">
                  <c:v>-43.489693000000003</c:v>
                </c:pt>
                <c:pt idx="112">
                  <c:v>-43.262515999999998</c:v>
                </c:pt>
                <c:pt idx="113">
                  <c:v>-43.288947999999998</c:v>
                </c:pt>
                <c:pt idx="114">
                  <c:v>-43.360573000000002</c:v>
                </c:pt>
                <c:pt idx="115">
                  <c:v>-43.624290000000002</c:v>
                </c:pt>
                <c:pt idx="116">
                  <c:v>-43.920422000000002</c:v>
                </c:pt>
                <c:pt idx="117">
                  <c:v>-44.320723999999998</c:v>
                </c:pt>
                <c:pt idx="118">
                  <c:v>-44.619098999999999</c:v>
                </c:pt>
                <c:pt idx="119">
                  <c:v>-44.897064</c:v>
                </c:pt>
                <c:pt idx="120">
                  <c:v>-44.980742999999997</c:v>
                </c:pt>
                <c:pt idx="121">
                  <c:v>-45.018268999999997</c:v>
                </c:pt>
                <c:pt idx="122">
                  <c:v>-44.798949999999998</c:v>
                </c:pt>
                <c:pt idx="123">
                  <c:v>-44.492409000000002</c:v>
                </c:pt>
                <c:pt idx="124">
                  <c:v>-44.107779999999998</c:v>
                </c:pt>
                <c:pt idx="125">
                  <c:v>-43.804577000000002</c:v>
                </c:pt>
                <c:pt idx="126">
                  <c:v>-43.404636000000004</c:v>
                </c:pt>
                <c:pt idx="127">
                  <c:v>-43.168559999999999</c:v>
                </c:pt>
                <c:pt idx="128">
                  <c:v>-43.050617000000003</c:v>
                </c:pt>
                <c:pt idx="129">
                  <c:v>-43.085594</c:v>
                </c:pt>
                <c:pt idx="130">
                  <c:v>-43.080513000000003</c:v>
                </c:pt>
                <c:pt idx="131">
                  <c:v>-43.236870000000003</c:v>
                </c:pt>
                <c:pt idx="132">
                  <c:v>-43.461452000000001</c:v>
                </c:pt>
                <c:pt idx="133">
                  <c:v>-43.693458999999997</c:v>
                </c:pt>
                <c:pt idx="134">
                  <c:v>-43.894286999999998</c:v>
                </c:pt>
                <c:pt idx="135">
                  <c:v>-44.134109000000002</c:v>
                </c:pt>
                <c:pt idx="136">
                  <c:v>-44.362822999999999</c:v>
                </c:pt>
                <c:pt idx="137">
                  <c:v>-44.604953999999999</c:v>
                </c:pt>
                <c:pt idx="138">
                  <c:v>-44.864882999999999</c:v>
                </c:pt>
                <c:pt idx="139">
                  <c:v>-45.231059999999999</c:v>
                </c:pt>
                <c:pt idx="140">
                  <c:v>-45.204352999999998</c:v>
                </c:pt>
                <c:pt idx="141">
                  <c:v>-45.199435999999999</c:v>
                </c:pt>
                <c:pt idx="142">
                  <c:v>-44.961609000000003</c:v>
                </c:pt>
                <c:pt idx="143">
                  <c:v>-44.737541</c:v>
                </c:pt>
                <c:pt idx="144">
                  <c:v>-44.321728</c:v>
                </c:pt>
                <c:pt idx="145">
                  <c:v>-44.308117000000003</c:v>
                </c:pt>
                <c:pt idx="146">
                  <c:v>-44.3461</c:v>
                </c:pt>
                <c:pt idx="147">
                  <c:v>-44.581511999999996</c:v>
                </c:pt>
                <c:pt idx="148">
                  <c:v>-44.939655000000002</c:v>
                </c:pt>
                <c:pt idx="149">
                  <c:v>-45.459915000000002</c:v>
                </c:pt>
                <c:pt idx="150">
                  <c:v>-46.361533999999999</c:v>
                </c:pt>
                <c:pt idx="151">
                  <c:v>-47.498024000000001</c:v>
                </c:pt>
                <c:pt idx="152">
                  <c:v>-48.835976000000002</c:v>
                </c:pt>
                <c:pt idx="153">
                  <c:v>-50.703341999999999</c:v>
                </c:pt>
                <c:pt idx="154">
                  <c:v>-52.878548000000002</c:v>
                </c:pt>
                <c:pt idx="155">
                  <c:v>-55.511955</c:v>
                </c:pt>
                <c:pt idx="156">
                  <c:v>-57.650261</c:v>
                </c:pt>
                <c:pt idx="157">
                  <c:v>-58.906714999999998</c:v>
                </c:pt>
                <c:pt idx="158">
                  <c:v>-58.502490999999999</c:v>
                </c:pt>
                <c:pt idx="159">
                  <c:v>-58.112453000000002</c:v>
                </c:pt>
                <c:pt idx="160">
                  <c:v>-56.310814000000001</c:v>
                </c:pt>
                <c:pt idx="161">
                  <c:v>-54.590698000000003</c:v>
                </c:pt>
                <c:pt idx="162">
                  <c:v>-53.170734000000003</c:v>
                </c:pt>
                <c:pt idx="163">
                  <c:v>-52.354934999999998</c:v>
                </c:pt>
                <c:pt idx="164">
                  <c:v>-50.815055999999998</c:v>
                </c:pt>
                <c:pt idx="165">
                  <c:v>-49.443390000000001</c:v>
                </c:pt>
                <c:pt idx="166">
                  <c:v>-48.140759000000003</c:v>
                </c:pt>
                <c:pt idx="167">
                  <c:v>-47.176022000000003</c:v>
                </c:pt>
                <c:pt idx="168">
                  <c:v>-46.460414999999998</c:v>
                </c:pt>
                <c:pt idx="169">
                  <c:v>-45.937153000000002</c:v>
                </c:pt>
                <c:pt idx="170">
                  <c:v>-45.765278000000002</c:v>
                </c:pt>
                <c:pt idx="171">
                  <c:v>-45.435425000000002</c:v>
                </c:pt>
                <c:pt idx="172">
                  <c:v>-45.044269999999997</c:v>
                </c:pt>
                <c:pt idx="173">
                  <c:v>-44.554707000000001</c:v>
                </c:pt>
                <c:pt idx="174">
                  <c:v>-44.313763000000002</c:v>
                </c:pt>
                <c:pt idx="175">
                  <c:v>-44.235680000000002</c:v>
                </c:pt>
                <c:pt idx="176">
                  <c:v>-44.413482999999999</c:v>
                </c:pt>
                <c:pt idx="177">
                  <c:v>-44.526229999999998</c:v>
                </c:pt>
                <c:pt idx="178">
                  <c:v>-45.264065000000002</c:v>
                </c:pt>
                <c:pt idx="179">
                  <c:v>-45.657063000000001</c:v>
                </c:pt>
                <c:pt idx="180">
                  <c:v>-46.209133000000001</c:v>
                </c:pt>
                <c:pt idx="181">
                  <c:v>-46.376102000000003</c:v>
                </c:pt>
                <c:pt idx="182">
                  <c:v>-46.657756999999997</c:v>
                </c:pt>
                <c:pt idx="183">
                  <c:v>-46.671204000000003</c:v>
                </c:pt>
                <c:pt idx="184">
                  <c:v>-46.892941</c:v>
                </c:pt>
                <c:pt idx="185">
                  <c:v>-46.919930000000001</c:v>
                </c:pt>
                <c:pt idx="186">
                  <c:v>-47.410167999999999</c:v>
                </c:pt>
                <c:pt idx="187">
                  <c:v>-48.104149</c:v>
                </c:pt>
                <c:pt idx="188">
                  <c:v>-48.512383</c:v>
                </c:pt>
                <c:pt idx="189">
                  <c:v>-49.011471</c:v>
                </c:pt>
                <c:pt idx="190">
                  <c:v>-48.977772000000002</c:v>
                </c:pt>
                <c:pt idx="191">
                  <c:v>-48.781745999999998</c:v>
                </c:pt>
                <c:pt idx="192">
                  <c:v>-48.360764000000003</c:v>
                </c:pt>
                <c:pt idx="193">
                  <c:v>-47.769516000000003</c:v>
                </c:pt>
                <c:pt idx="194">
                  <c:v>-46.972045999999999</c:v>
                </c:pt>
                <c:pt idx="195">
                  <c:v>-46.504748999999997</c:v>
                </c:pt>
                <c:pt idx="196">
                  <c:v>-46.251728</c:v>
                </c:pt>
                <c:pt idx="197">
                  <c:v>-46.029598</c:v>
                </c:pt>
                <c:pt idx="198">
                  <c:v>-46.152901</c:v>
                </c:pt>
                <c:pt idx="199">
                  <c:v>-46.365219000000003</c:v>
                </c:pt>
                <c:pt idx="200">
                  <c:v>-46.669640000000001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F7-45D6-B4B9-71A4D64BE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45952"/>
        <c:axId val="114868608"/>
      </c:scatterChart>
      <c:valAx>
        <c:axId val="114845952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8897409030396446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868608"/>
        <c:crosses val="autoZero"/>
        <c:crossBetween val="midCat"/>
        <c:majorUnit val="5"/>
      </c:valAx>
      <c:valAx>
        <c:axId val="114868608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845952"/>
        <c:crosses val="autoZero"/>
        <c:crossBetween val="midCat"/>
        <c:majorUnit val="10"/>
      </c:valAx>
      <c:spPr>
        <a:solidFill>
          <a:schemeClr val="bg1"/>
        </a:solidFill>
        <a:ln w="19050">
          <a:solidFill>
            <a:sysClr val="windowText" lastClr="000000"/>
          </a:solidFill>
        </a:ln>
        <a:effectLst/>
      </c:spPr>
    </c:plotArea>
    <c:legend>
      <c:legendPos val="r"/>
      <c:layout>
        <c:manualLayout>
          <c:xMode val="edge"/>
          <c:yMode val="edge"/>
          <c:x val="0.34995962487561361"/>
          <c:y val="0.12872521143190438"/>
          <c:w val="0.31759907026691891"/>
          <c:h val="0.1074549813999529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LO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-33.415714000000001</c:v>
                </c:pt>
                <c:pt idx="1">
                  <c:v>-33.096760000000003</c:v>
                </c:pt>
                <c:pt idx="2">
                  <c:v>-32.671546999999997</c:v>
                </c:pt>
                <c:pt idx="3">
                  <c:v>-32.149470999999998</c:v>
                </c:pt>
                <c:pt idx="4">
                  <c:v>-31.846461999999999</c:v>
                </c:pt>
                <c:pt idx="5">
                  <c:v>-31.480528</c:v>
                </c:pt>
                <c:pt idx="6">
                  <c:v>-31.247831000000001</c:v>
                </c:pt>
                <c:pt idx="7">
                  <c:v>-31.054058000000001</c:v>
                </c:pt>
                <c:pt idx="8">
                  <c:v>-31.324192</c:v>
                </c:pt>
                <c:pt idx="9">
                  <c:v>-31.583607000000001</c:v>
                </c:pt>
                <c:pt idx="10">
                  <c:v>-31.893318000000001</c:v>
                </c:pt>
                <c:pt idx="11">
                  <c:v>-32.420746000000001</c:v>
                </c:pt>
                <c:pt idx="12">
                  <c:v>-33.209392999999999</c:v>
                </c:pt>
                <c:pt idx="13">
                  <c:v>-33.655327</c:v>
                </c:pt>
                <c:pt idx="14">
                  <c:v>-34.097636999999999</c:v>
                </c:pt>
                <c:pt idx="15">
                  <c:v>-34.663455999999996</c:v>
                </c:pt>
                <c:pt idx="16">
                  <c:v>-35.041035000000001</c:v>
                </c:pt>
                <c:pt idx="17">
                  <c:v>-35.299675000000001</c:v>
                </c:pt>
                <c:pt idx="18">
                  <c:v>-35.502861000000003</c:v>
                </c:pt>
                <c:pt idx="19">
                  <c:v>-35.542026999999997</c:v>
                </c:pt>
                <c:pt idx="20">
                  <c:v>-35.480018999999999</c:v>
                </c:pt>
                <c:pt idx="21">
                  <c:v>-35.396202000000002</c:v>
                </c:pt>
                <c:pt idx="22">
                  <c:v>-35.260952000000003</c:v>
                </c:pt>
                <c:pt idx="23">
                  <c:v>-35.041843</c:v>
                </c:pt>
                <c:pt idx="24">
                  <c:v>-34.998809999999999</c:v>
                </c:pt>
                <c:pt idx="25">
                  <c:v>-34.797935000000003</c:v>
                </c:pt>
                <c:pt idx="26">
                  <c:v>-34.618426999999997</c:v>
                </c:pt>
                <c:pt idx="27">
                  <c:v>-34.178927999999999</c:v>
                </c:pt>
                <c:pt idx="28">
                  <c:v>-33.856495000000002</c:v>
                </c:pt>
                <c:pt idx="29">
                  <c:v>-33.345516000000003</c:v>
                </c:pt>
                <c:pt idx="30">
                  <c:v>-32.850594000000001</c:v>
                </c:pt>
                <c:pt idx="31">
                  <c:v>-32.242511999999998</c:v>
                </c:pt>
                <c:pt idx="32">
                  <c:v>-31.806507</c:v>
                </c:pt>
                <c:pt idx="33">
                  <c:v>-31.265041</c:v>
                </c:pt>
                <c:pt idx="34">
                  <c:v>-30.729441000000001</c:v>
                </c:pt>
                <c:pt idx="35">
                  <c:v>-30.297388000000002</c:v>
                </c:pt>
                <c:pt idx="36">
                  <c:v>-29.907779999999999</c:v>
                </c:pt>
                <c:pt idx="37">
                  <c:v>-29.519590000000001</c:v>
                </c:pt>
                <c:pt idx="38">
                  <c:v>-29.178221000000001</c:v>
                </c:pt>
                <c:pt idx="39">
                  <c:v>-28.902616999999999</c:v>
                </c:pt>
                <c:pt idx="40">
                  <c:v>-28.583649000000001</c:v>
                </c:pt>
                <c:pt idx="41">
                  <c:v>-28.389099000000002</c:v>
                </c:pt>
                <c:pt idx="42">
                  <c:v>-28.215450000000001</c:v>
                </c:pt>
                <c:pt idx="43">
                  <c:v>-28.165286999999999</c:v>
                </c:pt>
                <c:pt idx="44">
                  <c:v>-28.105751000000001</c:v>
                </c:pt>
                <c:pt idx="45">
                  <c:v>-28.257764999999999</c:v>
                </c:pt>
                <c:pt idx="46">
                  <c:v>-28.358689999999999</c:v>
                </c:pt>
                <c:pt idx="47">
                  <c:v>-28.653362000000001</c:v>
                </c:pt>
                <c:pt idx="48">
                  <c:v>-28.830186999999999</c:v>
                </c:pt>
                <c:pt idx="49">
                  <c:v>-29.189209000000002</c:v>
                </c:pt>
                <c:pt idx="50">
                  <c:v>-29.196424</c:v>
                </c:pt>
                <c:pt idx="51">
                  <c:v>-29.331133000000001</c:v>
                </c:pt>
                <c:pt idx="52">
                  <c:v>-29.384577</c:v>
                </c:pt>
                <c:pt idx="53">
                  <c:v>-29.562992000000001</c:v>
                </c:pt>
                <c:pt idx="54">
                  <c:v>-29.624186999999999</c:v>
                </c:pt>
                <c:pt idx="55">
                  <c:v>-30.009437999999999</c:v>
                </c:pt>
                <c:pt idx="56">
                  <c:v>-30.375446</c:v>
                </c:pt>
                <c:pt idx="57">
                  <c:v>-30.803024000000001</c:v>
                </c:pt>
                <c:pt idx="58">
                  <c:v>-31.236066999999998</c:v>
                </c:pt>
                <c:pt idx="59">
                  <c:v>-31.715813000000001</c:v>
                </c:pt>
                <c:pt idx="60">
                  <c:v>-32.152672000000003</c:v>
                </c:pt>
                <c:pt idx="61">
                  <c:v>-32.564129000000001</c:v>
                </c:pt>
                <c:pt idx="62">
                  <c:v>-32.937064999999997</c:v>
                </c:pt>
                <c:pt idx="63">
                  <c:v>-33.317421000000003</c:v>
                </c:pt>
                <c:pt idx="64">
                  <c:v>-33.705039999999997</c:v>
                </c:pt>
                <c:pt idx="65">
                  <c:v>-34.141517999999998</c:v>
                </c:pt>
                <c:pt idx="66">
                  <c:v>-34.582839999999997</c:v>
                </c:pt>
                <c:pt idx="67">
                  <c:v>-34.808292000000002</c:v>
                </c:pt>
                <c:pt idx="68">
                  <c:v>-34.974617000000002</c:v>
                </c:pt>
                <c:pt idx="69">
                  <c:v>-35.072955999999998</c:v>
                </c:pt>
                <c:pt idx="70">
                  <c:v>-35.124813000000003</c:v>
                </c:pt>
                <c:pt idx="71">
                  <c:v>-35.207230000000003</c:v>
                </c:pt>
                <c:pt idx="72">
                  <c:v>-35.533439999999999</c:v>
                </c:pt>
                <c:pt idx="73">
                  <c:v>-35.932583000000001</c:v>
                </c:pt>
                <c:pt idx="74">
                  <c:v>-36.411785000000002</c:v>
                </c:pt>
                <c:pt idx="75">
                  <c:v>-36.957107999999998</c:v>
                </c:pt>
                <c:pt idx="76">
                  <c:v>-37.519782999999997</c:v>
                </c:pt>
                <c:pt idx="77">
                  <c:v>-38.049202000000001</c:v>
                </c:pt>
                <c:pt idx="78">
                  <c:v>-38.574787000000001</c:v>
                </c:pt>
                <c:pt idx="79">
                  <c:v>-39.065845000000003</c:v>
                </c:pt>
                <c:pt idx="80">
                  <c:v>-39.502411000000002</c:v>
                </c:pt>
                <c:pt idx="81">
                  <c:v>-39.858955000000002</c:v>
                </c:pt>
                <c:pt idx="82">
                  <c:v>-40.169215999999999</c:v>
                </c:pt>
                <c:pt idx="83">
                  <c:v>-40.424590999999999</c:v>
                </c:pt>
                <c:pt idx="84">
                  <c:v>-40.640712999999998</c:v>
                </c:pt>
                <c:pt idx="85">
                  <c:v>-40.796836999999996</c:v>
                </c:pt>
                <c:pt idx="86">
                  <c:v>-40.920940000000002</c:v>
                </c:pt>
                <c:pt idx="87">
                  <c:v>-41.026093000000003</c:v>
                </c:pt>
                <c:pt idx="88">
                  <c:v>-40.734566000000001</c:v>
                </c:pt>
                <c:pt idx="89">
                  <c:v>-40.333351</c:v>
                </c:pt>
                <c:pt idx="90">
                  <c:v>-39.823864</c:v>
                </c:pt>
                <c:pt idx="91">
                  <c:v>-39.213146000000002</c:v>
                </c:pt>
                <c:pt idx="92">
                  <c:v>-38.486815999999997</c:v>
                </c:pt>
                <c:pt idx="93">
                  <c:v>-38.007565</c:v>
                </c:pt>
                <c:pt idx="94">
                  <c:v>-37.492576999999997</c:v>
                </c:pt>
                <c:pt idx="95">
                  <c:v>-36.993729000000002</c:v>
                </c:pt>
                <c:pt idx="96">
                  <c:v>-36.437603000000003</c:v>
                </c:pt>
                <c:pt idx="97">
                  <c:v>-35.86018</c:v>
                </c:pt>
                <c:pt idx="98">
                  <c:v>-35.255833000000003</c:v>
                </c:pt>
                <c:pt idx="99">
                  <c:v>-34.732554999999998</c:v>
                </c:pt>
                <c:pt idx="100">
                  <c:v>-34.28434</c:v>
                </c:pt>
                <c:pt idx="101">
                  <c:v>-33.692946999999997</c:v>
                </c:pt>
                <c:pt idx="102">
                  <c:v>-33.237636999999999</c:v>
                </c:pt>
                <c:pt idx="103">
                  <c:v>-32.576511000000004</c:v>
                </c:pt>
                <c:pt idx="104">
                  <c:v>-31.600660000000001</c:v>
                </c:pt>
                <c:pt idx="105">
                  <c:v>-30.46283</c:v>
                </c:pt>
                <c:pt idx="106">
                  <c:v>-29.447520999999998</c:v>
                </c:pt>
                <c:pt idx="107">
                  <c:v>-28.221364999999999</c:v>
                </c:pt>
                <c:pt idx="108">
                  <c:v>-27.168112000000001</c:v>
                </c:pt>
                <c:pt idx="109">
                  <c:v>-26.257985999999999</c:v>
                </c:pt>
                <c:pt idx="110">
                  <c:v>-25.346003</c:v>
                </c:pt>
                <c:pt idx="111">
                  <c:v>-24.436005000000002</c:v>
                </c:pt>
                <c:pt idx="112">
                  <c:v>-23.584500999999999</c:v>
                </c:pt>
                <c:pt idx="113">
                  <c:v>-22.786856</c:v>
                </c:pt>
                <c:pt idx="114">
                  <c:v>-22.105277999999998</c:v>
                </c:pt>
                <c:pt idx="115">
                  <c:v>-21.557148000000002</c:v>
                </c:pt>
                <c:pt idx="116">
                  <c:v>-21.185172999999999</c:v>
                </c:pt>
                <c:pt idx="117">
                  <c:v>-21.004335000000001</c:v>
                </c:pt>
                <c:pt idx="118">
                  <c:v>-21.032881</c:v>
                </c:pt>
                <c:pt idx="119">
                  <c:v>-21.276432</c:v>
                </c:pt>
                <c:pt idx="120">
                  <c:v>-21.708062999999999</c:v>
                </c:pt>
                <c:pt idx="121">
                  <c:v>-22.255185999999998</c:v>
                </c:pt>
                <c:pt idx="122">
                  <c:v>-22.902470000000001</c:v>
                </c:pt>
                <c:pt idx="123">
                  <c:v>-23.606424000000001</c:v>
                </c:pt>
                <c:pt idx="124">
                  <c:v>-24.337482000000001</c:v>
                </c:pt>
                <c:pt idx="125">
                  <c:v>-25.069901000000002</c:v>
                </c:pt>
                <c:pt idx="126">
                  <c:v>-25.798693</c:v>
                </c:pt>
                <c:pt idx="127">
                  <c:v>-26.519521999999998</c:v>
                </c:pt>
                <c:pt idx="128">
                  <c:v>-27.226748000000001</c:v>
                </c:pt>
                <c:pt idx="129">
                  <c:v>-27.917539999999999</c:v>
                </c:pt>
                <c:pt idx="130">
                  <c:v>-28.627413000000001</c:v>
                </c:pt>
                <c:pt idx="131">
                  <c:v>-29.359756000000001</c:v>
                </c:pt>
                <c:pt idx="132">
                  <c:v>-30.090689000000001</c:v>
                </c:pt>
                <c:pt idx="133">
                  <c:v>-30.844996999999999</c:v>
                </c:pt>
                <c:pt idx="134">
                  <c:v>-31.623494999999998</c:v>
                </c:pt>
                <c:pt idx="135">
                  <c:v>-32.402523000000002</c:v>
                </c:pt>
                <c:pt idx="136">
                  <c:v>-33.195872999999999</c:v>
                </c:pt>
                <c:pt idx="137">
                  <c:v>-34.010596999999997</c:v>
                </c:pt>
                <c:pt idx="138">
                  <c:v>-34.865462999999998</c:v>
                </c:pt>
                <c:pt idx="139">
                  <c:v>-35.790523999999998</c:v>
                </c:pt>
                <c:pt idx="140">
                  <c:v>-36.664622999999999</c:v>
                </c:pt>
                <c:pt idx="141">
                  <c:v>-37.552166</c:v>
                </c:pt>
                <c:pt idx="142">
                  <c:v>-38.363827000000001</c:v>
                </c:pt>
                <c:pt idx="143">
                  <c:v>-39.164242000000002</c:v>
                </c:pt>
                <c:pt idx="144">
                  <c:v>-39.923732999999999</c:v>
                </c:pt>
                <c:pt idx="145">
                  <c:v>-40.584254999999999</c:v>
                </c:pt>
                <c:pt idx="146">
                  <c:v>-41.207541999999997</c:v>
                </c:pt>
                <c:pt idx="147">
                  <c:v>-41.704514000000003</c:v>
                </c:pt>
                <c:pt idx="148">
                  <c:v>-42.015217</c:v>
                </c:pt>
                <c:pt idx="149">
                  <c:v>-42.033489000000003</c:v>
                </c:pt>
                <c:pt idx="150">
                  <c:v>-41.897888000000002</c:v>
                </c:pt>
                <c:pt idx="151">
                  <c:v>-41.459553</c:v>
                </c:pt>
                <c:pt idx="152">
                  <c:v>-40.897938000000003</c:v>
                </c:pt>
                <c:pt idx="153">
                  <c:v>-40.154888</c:v>
                </c:pt>
                <c:pt idx="154">
                  <c:v>-39.400486000000001</c:v>
                </c:pt>
                <c:pt idx="155">
                  <c:v>-38.622878999999998</c:v>
                </c:pt>
                <c:pt idx="156">
                  <c:v>-37.885379999999998</c:v>
                </c:pt>
                <c:pt idx="157">
                  <c:v>-37.163592999999999</c:v>
                </c:pt>
                <c:pt idx="158">
                  <c:v>-36.491795000000003</c:v>
                </c:pt>
                <c:pt idx="159">
                  <c:v>-35.916912000000004</c:v>
                </c:pt>
                <c:pt idx="160">
                  <c:v>-35.398342</c:v>
                </c:pt>
                <c:pt idx="161">
                  <c:v>-34.950660999999997</c:v>
                </c:pt>
                <c:pt idx="162">
                  <c:v>-34.519646000000002</c:v>
                </c:pt>
                <c:pt idx="163">
                  <c:v>-34.110579999999999</c:v>
                </c:pt>
                <c:pt idx="164">
                  <c:v>-33.640445999999997</c:v>
                </c:pt>
                <c:pt idx="165">
                  <c:v>-33.084640999999998</c:v>
                </c:pt>
                <c:pt idx="166">
                  <c:v>-32.561816999999998</c:v>
                </c:pt>
                <c:pt idx="167">
                  <c:v>-32.104103000000002</c:v>
                </c:pt>
                <c:pt idx="168">
                  <c:v>-31.675765999999999</c:v>
                </c:pt>
                <c:pt idx="169">
                  <c:v>-31.280290999999998</c:v>
                </c:pt>
                <c:pt idx="170">
                  <c:v>-31.013290000000001</c:v>
                </c:pt>
                <c:pt idx="171">
                  <c:v>-30.673245999999999</c:v>
                </c:pt>
                <c:pt idx="172">
                  <c:v>-30.295645</c:v>
                </c:pt>
                <c:pt idx="173">
                  <c:v>-29.882670999999998</c:v>
                </c:pt>
                <c:pt idx="174">
                  <c:v>-29.486301000000001</c:v>
                </c:pt>
                <c:pt idx="175">
                  <c:v>-29.156780000000001</c:v>
                </c:pt>
                <c:pt idx="176">
                  <c:v>-28.915894000000002</c:v>
                </c:pt>
                <c:pt idx="177">
                  <c:v>-28.778921</c:v>
                </c:pt>
                <c:pt idx="178">
                  <c:v>-28.788081999999999</c:v>
                </c:pt>
                <c:pt idx="179">
                  <c:v>-28.770804999999999</c:v>
                </c:pt>
                <c:pt idx="180">
                  <c:v>-28.810734</c:v>
                </c:pt>
                <c:pt idx="181">
                  <c:v>-28.797643999999998</c:v>
                </c:pt>
                <c:pt idx="182">
                  <c:v>-28.789598000000002</c:v>
                </c:pt>
                <c:pt idx="183">
                  <c:v>-28.791702000000001</c:v>
                </c:pt>
                <c:pt idx="184">
                  <c:v>-28.882256999999999</c:v>
                </c:pt>
                <c:pt idx="185">
                  <c:v>-28.924004</c:v>
                </c:pt>
                <c:pt idx="186">
                  <c:v>-29.054272000000001</c:v>
                </c:pt>
                <c:pt idx="187">
                  <c:v>-29.208670000000001</c:v>
                </c:pt>
                <c:pt idx="188">
                  <c:v>-29.318511999999998</c:v>
                </c:pt>
                <c:pt idx="189">
                  <c:v>-29.438849999999999</c:v>
                </c:pt>
                <c:pt idx="190">
                  <c:v>-29.547522000000001</c:v>
                </c:pt>
                <c:pt idx="191">
                  <c:v>-29.665248999999999</c:v>
                </c:pt>
                <c:pt idx="192">
                  <c:v>-29.786581000000002</c:v>
                </c:pt>
                <c:pt idx="193">
                  <c:v>-29.937559</c:v>
                </c:pt>
                <c:pt idx="194">
                  <c:v>-30.093551999999999</c:v>
                </c:pt>
                <c:pt idx="195">
                  <c:v>-30.297343999999999</c:v>
                </c:pt>
                <c:pt idx="196">
                  <c:v>-30.523382000000002</c:v>
                </c:pt>
                <c:pt idx="197">
                  <c:v>-30.758236</c:v>
                </c:pt>
                <c:pt idx="198">
                  <c:v>-31.019895999999999</c:v>
                </c:pt>
                <c:pt idx="199">
                  <c:v>-31.241789000000001</c:v>
                </c:pt>
                <c:pt idx="200">
                  <c:v>-31.415581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1-40F3-8A99-60C24F4C60DB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-55.152915999999998</c:v>
                </c:pt>
                <c:pt idx="1">
                  <c:v>-54.809787999999998</c:v>
                </c:pt>
                <c:pt idx="2">
                  <c:v>-54.33173</c:v>
                </c:pt>
                <c:pt idx="3">
                  <c:v>-54.022919000000002</c:v>
                </c:pt>
                <c:pt idx="4">
                  <c:v>-54.711987000000001</c:v>
                </c:pt>
                <c:pt idx="5">
                  <c:v>-55.284035000000003</c:v>
                </c:pt>
                <c:pt idx="6">
                  <c:v>-55.257869999999997</c:v>
                </c:pt>
                <c:pt idx="7">
                  <c:v>-54.904823</c:v>
                </c:pt>
                <c:pt idx="8">
                  <c:v>-54.525433</c:v>
                </c:pt>
                <c:pt idx="9">
                  <c:v>-53.022613999999997</c:v>
                </c:pt>
                <c:pt idx="10">
                  <c:v>-50.738449000000003</c:v>
                </c:pt>
                <c:pt idx="11">
                  <c:v>-48.772723999999997</c:v>
                </c:pt>
                <c:pt idx="12">
                  <c:v>-46.905276999999998</c:v>
                </c:pt>
                <c:pt idx="13">
                  <c:v>-44.479697999999999</c:v>
                </c:pt>
                <c:pt idx="14">
                  <c:v>-42.119152</c:v>
                </c:pt>
                <c:pt idx="15">
                  <c:v>-40.440413999999997</c:v>
                </c:pt>
                <c:pt idx="16">
                  <c:v>-38.812176000000001</c:v>
                </c:pt>
                <c:pt idx="17">
                  <c:v>-37.333961000000002</c:v>
                </c:pt>
                <c:pt idx="18">
                  <c:v>-36.063659999999999</c:v>
                </c:pt>
                <c:pt idx="19">
                  <c:v>-34.946758000000003</c:v>
                </c:pt>
                <c:pt idx="20">
                  <c:v>-33.899303000000003</c:v>
                </c:pt>
                <c:pt idx="21">
                  <c:v>-33.001099000000004</c:v>
                </c:pt>
                <c:pt idx="22">
                  <c:v>-32.374023000000001</c:v>
                </c:pt>
                <c:pt idx="23">
                  <c:v>-32.126742999999998</c:v>
                </c:pt>
                <c:pt idx="24">
                  <c:v>-32.277855000000002</c:v>
                </c:pt>
                <c:pt idx="25">
                  <c:v>-32.626728</c:v>
                </c:pt>
                <c:pt idx="26">
                  <c:v>-32.924709</c:v>
                </c:pt>
                <c:pt idx="27">
                  <c:v>-33.080359999999999</c:v>
                </c:pt>
                <c:pt idx="28">
                  <c:v>-32.923034999999999</c:v>
                </c:pt>
                <c:pt idx="29">
                  <c:v>-32.577156000000002</c:v>
                </c:pt>
                <c:pt idx="30">
                  <c:v>-32.043396000000001</c:v>
                </c:pt>
                <c:pt idx="31">
                  <c:v>-31.475103000000001</c:v>
                </c:pt>
                <c:pt idx="32">
                  <c:v>-30.936609000000001</c:v>
                </c:pt>
                <c:pt idx="33">
                  <c:v>-30.466104999999999</c:v>
                </c:pt>
                <c:pt idx="34">
                  <c:v>-30.028352999999999</c:v>
                </c:pt>
                <c:pt idx="35">
                  <c:v>-29.605139000000001</c:v>
                </c:pt>
                <c:pt idx="36">
                  <c:v>-29.294771000000001</c:v>
                </c:pt>
                <c:pt idx="37">
                  <c:v>-29.04748</c:v>
                </c:pt>
                <c:pt idx="38">
                  <c:v>-28.886692</c:v>
                </c:pt>
                <c:pt idx="39">
                  <c:v>-28.772877000000001</c:v>
                </c:pt>
                <c:pt idx="40">
                  <c:v>-28.724229999999999</c:v>
                </c:pt>
                <c:pt idx="41">
                  <c:v>-28.736177000000001</c:v>
                </c:pt>
                <c:pt idx="42">
                  <c:v>-28.708093999999999</c:v>
                </c:pt>
                <c:pt idx="43">
                  <c:v>-28.609348000000001</c:v>
                </c:pt>
                <c:pt idx="44">
                  <c:v>-28.597297999999999</c:v>
                </c:pt>
                <c:pt idx="45">
                  <c:v>-28.662987000000001</c:v>
                </c:pt>
                <c:pt idx="46">
                  <c:v>-28.787987000000001</c:v>
                </c:pt>
                <c:pt idx="47">
                  <c:v>-29.034683000000001</c:v>
                </c:pt>
                <c:pt idx="48">
                  <c:v>-29.431678999999999</c:v>
                </c:pt>
                <c:pt idx="49">
                  <c:v>-29.765511</c:v>
                </c:pt>
                <c:pt idx="50">
                  <c:v>-30.194786000000001</c:v>
                </c:pt>
                <c:pt idx="51">
                  <c:v>-30.577864000000002</c:v>
                </c:pt>
                <c:pt idx="52">
                  <c:v>-30.886990000000001</c:v>
                </c:pt>
                <c:pt idx="53">
                  <c:v>-31.108177000000001</c:v>
                </c:pt>
                <c:pt idx="54">
                  <c:v>-31.393765999999999</c:v>
                </c:pt>
                <c:pt idx="55">
                  <c:v>-31.665379000000001</c:v>
                </c:pt>
                <c:pt idx="56">
                  <c:v>-32.039650000000002</c:v>
                </c:pt>
                <c:pt idx="57">
                  <c:v>-32.52861</c:v>
                </c:pt>
                <c:pt idx="58">
                  <c:v>-33.105651999999999</c:v>
                </c:pt>
                <c:pt idx="59">
                  <c:v>-33.701233000000002</c:v>
                </c:pt>
                <c:pt idx="60">
                  <c:v>-34.291378000000002</c:v>
                </c:pt>
                <c:pt idx="61">
                  <c:v>-34.850451999999997</c:v>
                </c:pt>
                <c:pt idx="62">
                  <c:v>-35.361556999999998</c:v>
                </c:pt>
                <c:pt idx="63">
                  <c:v>-35.836311000000002</c:v>
                </c:pt>
                <c:pt idx="64">
                  <c:v>-36.302902000000003</c:v>
                </c:pt>
                <c:pt idx="65">
                  <c:v>-36.747463000000003</c:v>
                </c:pt>
                <c:pt idx="66">
                  <c:v>-37.170257999999997</c:v>
                </c:pt>
                <c:pt idx="67">
                  <c:v>-37.630589000000001</c:v>
                </c:pt>
                <c:pt idx="68">
                  <c:v>-38.172783000000003</c:v>
                </c:pt>
                <c:pt idx="69">
                  <c:v>-38.767077999999998</c:v>
                </c:pt>
                <c:pt idx="70">
                  <c:v>-39.378971</c:v>
                </c:pt>
                <c:pt idx="71">
                  <c:v>-39.966003000000001</c:v>
                </c:pt>
                <c:pt idx="72">
                  <c:v>-40.483269</c:v>
                </c:pt>
                <c:pt idx="73">
                  <c:v>-40.883999000000003</c:v>
                </c:pt>
                <c:pt idx="74">
                  <c:v>-41.164603999999997</c:v>
                </c:pt>
                <c:pt idx="75">
                  <c:v>-41.366112000000001</c:v>
                </c:pt>
                <c:pt idx="76">
                  <c:v>-41.502972</c:v>
                </c:pt>
                <c:pt idx="77">
                  <c:v>-41.581496999999999</c:v>
                </c:pt>
                <c:pt idx="78">
                  <c:v>-41.611721000000003</c:v>
                </c:pt>
                <c:pt idx="79">
                  <c:v>-41.585098000000002</c:v>
                </c:pt>
                <c:pt idx="80">
                  <c:v>-41.491325000000003</c:v>
                </c:pt>
                <c:pt idx="81">
                  <c:v>-41.311481000000001</c:v>
                </c:pt>
                <c:pt idx="82">
                  <c:v>-41.080306999999998</c:v>
                </c:pt>
                <c:pt idx="83">
                  <c:v>-40.806496000000003</c:v>
                </c:pt>
                <c:pt idx="84">
                  <c:v>-40.541964999999998</c:v>
                </c:pt>
                <c:pt idx="85">
                  <c:v>-40.270637999999998</c:v>
                </c:pt>
                <c:pt idx="86">
                  <c:v>-40.047877999999997</c:v>
                </c:pt>
                <c:pt idx="87">
                  <c:v>-39.828625000000002</c:v>
                </c:pt>
                <c:pt idx="88">
                  <c:v>-39.605473000000003</c:v>
                </c:pt>
                <c:pt idx="89">
                  <c:v>-39.327559999999998</c:v>
                </c:pt>
                <c:pt idx="90">
                  <c:v>-39.011218999999997</c:v>
                </c:pt>
                <c:pt idx="91">
                  <c:v>-38.698737999999999</c:v>
                </c:pt>
                <c:pt idx="92">
                  <c:v>-38.435569999999998</c:v>
                </c:pt>
                <c:pt idx="93">
                  <c:v>-38.233226999999999</c:v>
                </c:pt>
                <c:pt idx="94">
                  <c:v>-38.095936000000002</c:v>
                </c:pt>
                <c:pt idx="95">
                  <c:v>-37.998382999999997</c:v>
                </c:pt>
                <c:pt idx="96">
                  <c:v>-37.893447999999999</c:v>
                </c:pt>
                <c:pt idx="97">
                  <c:v>-37.741501</c:v>
                </c:pt>
                <c:pt idx="98">
                  <c:v>-37.558619999999998</c:v>
                </c:pt>
                <c:pt idx="99">
                  <c:v>-37.330081999999997</c:v>
                </c:pt>
                <c:pt idx="100">
                  <c:v>-37.066814000000001</c:v>
                </c:pt>
                <c:pt idx="101">
                  <c:v>-36.782817999999999</c:v>
                </c:pt>
                <c:pt idx="102">
                  <c:v>-36.408566</c:v>
                </c:pt>
                <c:pt idx="103">
                  <c:v>-36.124786</c:v>
                </c:pt>
                <c:pt idx="104">
                  <c:v>-35.888496000000004</c:v>
                </c:pt>
                <c:pt idx="105">
                  <c:v>-36.143337000000002</c:v>
                </c:pt>
                <c:pt idx="106">
                  <c:v>-36.407474999999998</c:v>
                </c:pt>
                <c:pt idx="107">
                  <c:v>-36.821902999999999</c:v>
                </c:pt>
                <c:pt idx="108">
                  <c:v>-37.191043999999998</c:v>
                </c:pt>
                <c:pt idx="109">
                  <c:v>-37.648147999999999</c:v>
                </c:pt>
                <c:pt idx="110">
                  <c:v>-37.772784999999999</c:v>
                </c:pt>
                <c:pt idx="111">
                  <c:v>-38.100436999999999</c:v>
                </c:pt>
                <c:pt idx="112">
                  <c:v>-38.687981000000001</c:v>
                </c:pt>
                <c:pt idx="113">
                  <c:v>-39.749054000000001</c:v>
                </c:pt>
                <c:pt idx="114">
                  <c:v>-41.366619</c:v>
                </c:pt>
                <c:pt idx="115">
                  <c:v>-43.382992000000002</c:v>
                </c:pt>
                <c:pt idx="116">
                  <c:v>-44.770564999999998</c:v>
                </c:pt>
                <c:pt idx="117">
                  <c:v>-45.128802999999998</c:v>
                </c:pt>
                <c:pt idx="118">
                  <c:v>-44.595768</c:v>
                </c:pt>
                <c:pt idx="119">
                  <c:v>-43.122871000000004</c:v>
                </c:pt>
                <c:pt idx="120">
                  <c:v>-40.894302000000003</c:v>
                </c:pt>
                <c:pt idx="121">
                  <c:v>-38.900722999999999</c:v>
                </c:pt>
                <c:pt idx="122">
                  <c:v>-37.534503999999998</c:v>
                </c:pt>
                <c:pt idx="123">
                  <c:v>-36.481842</c:v>
                </c:pt>
                <c:pt idx="124">
                  <c:v>-35.639823999999997</c:v>
                </c:pt>
                <c:pt idx="125">
                  <c:v>-34.971031000000004</c:v>
                </c:pt>
                <c:pt idx="126">
                  <c:v>-34.459735999999999</c:v>
                </c:pt>
                <c:pt idx="127">
                  <c:v>-34.010852999999997</c:v>
                </c:pt>
                <c:pt idx="128">
                  <c:v>-33.619255000000003</c:v>
                </c:pt>
                <c:pt idx="129">
                  <c:v>-33.254631000000003</c:v>
                </c:pt>
                <c:pt idx="130">
                  <c:v>-32.951476999999997</c:v>
                </c:pt>
                <c:pt idx="131">
                  <c:v>-32.675812000000001</c:v>
                </c:pt>
                <c:pt idx="132">
                  <c:v>-32.433689000000001</c:v>
                </c:pt>
                <c:pt idx="133">
                  <c:v>-32.196674000000002</c:v>
                </c:pt>
                <c:pt idx="134">
                  <c:v>-31.994160000000001</c:v>
                </c:pt>
                <c:pt idx="135">
                  <c:v>-31.799723</c:v>
                </c:pt>
                <c:pt idx="136">
                  <c:v>-31.631350000000001</c:v>
                </c:pt>
                <c:pt idx="137">
                  <c:v>-31.482811000000002</c:v>
                </c:pt>
                <c:pt idx="138">
                  <c:v>-31.352855999999999</c:v>
                </c:pt>
                <c:pt idx="139">
                  <c:v>-31.254283999999998</c:v>
                </c:pt>
                <c:pt idx="140">
                  <c:v>-31.113018</c:v>
                </c:pt>
                <c:pt idx="141">
                  <c:v>-30.983736</c:v>
                </c:pt>
                <c:pt idx="142">
                  <c:v>-30.814458999999999</c:v>
                </c:pt>
                <c:pt idx="143">
                  <c:v>-30.686249</c:v>
                </c:pt>
                <c:pt idx="144">
                  <c:v>-30.565231000000001</c:v>
                </c:pt>
                <c:pt idx="145">
                  <c:v>-30.494026000000002</c:v>
                </c:pt>
                <c:pt idx="146">
                  <c:v>-30.50666</c:v>
                </c:pt>
                <c:pt idx="147">
                  <c:v>-30.590281000000001</c:v>
                </c:pt>
                <c:pt idx="148">
                  <c:v>-30.695067999999999</c:v>
                </c:pt>
                <c:pt idx="149">
                  <c:v>-30.814640000000001</c:v>
                </c:pt>
                <c:pt idx="150">
                  <c:v>-31.016811000000001</c:v>
                </c:pt>
                <c:pt idx="151">
                  <c:v>-31.192024</c:v>
                </c:pt>
                <c:pt idx="152">
                  <c:v>-31.359470000000002</c:v>
                </c:pt>
                <c:pt idx="153">
                  <c:v>-31.551335999999999</c:v>
                </c:pt>
                <c:pt idx="154">
                  <c:v>-31.722121999999999</c:v>
                </c:pt>
                <c:pt idx="155">
                  <c:v>-31.913997999999999</c:v>
                </c:pt>
                <c:pt idx="156">
                  <c:v>-32.135936999999998</c:v>
                </c:pt>
                <c:pt idx="157">
                  <c:v>-32.410065000000003</c:v>
                </c:pt>
                <c:pt idx="158">
                  <c:v>-32.670127999999998</c:v>
                </c:pt>
                <c:pt idx="159">
                  <c:v>-32.915408999999997</c:v>
                </c:pt>
                <c:pt idx="160">
                  <c:v>-33.116013000000002</c:v>
                </c:pt>
                <c:pt idx="161">
                  <c:v>-33.250636999999998</c:v>
                </c:pt>
                <c:pt idx="162">
                  <c:v>-33.350085999999997</c:v>
                </c:pt>
                <c:pt idx="163">
                  <c:v>-33.413891</c:v>
                </c:pt>
                <c:pt idx="164">
                  <c:v>-33.506405000000001</c:v>
                </c:pt>
                <c:pt idx="165">
                  <c:v>-33.555210000000002</c:v>
                </c:pt>
                <c:pt idx="166">
                  <c:v>-33.595390000000002</c:v>
                </c:pt>
                <c:pt idx="167">
                  <c:v>-33.604453999999997</c:v>
                </c:pt>
                <c:pt idx="168">
                  <c:v>-33.581744999999998</c:v>
                </c:pt>
                <c:pt idx="169">
                  <c:v>-33.532715000000003</c:v>
                </c:pt>
                <c:pt idx="170">
                  <c:v>-33.477004999999998</c:v>
                </c:pt>
                <c:pt idx="171">
                  <c:v>-33.402217999999998</c:v>
                </c:pt>
                <c:pt idx="172">
                  <c:v>-33.303897999999997</c:v>
                </c:pt>
                <c:pt idx="173">
                  <c:v>-33.157252999999997</c:v>
                </c:pt>
                <c:pt idx="174">
                  <c:v>-33.028244000000001</c:v>
                </c:pt>
                <c:pt idx="175">
                  <c:v>-32.926837999999996</c:v>
                </c:pt>
                <c:pt idx="176">
                  <c:v>-32.861148999999997</c:v>
                </c:pt>
                <c:pt idx="177">
                  <c:v>-32.872954999999997</c:v>
                </c:pt>
                <c:pt idx="178">
                  <c:v>-32.974339000000001</c:v>
                </c:pt>
                <c:pt idx="179">
                  <c:v>-33.041943000000003</c:v>
                </c:pt>
                <c:pt idx="180">
                  <c:v>-33.161793000000003</c:v>
                </c:pt>
                <c:pt idx="181">
                  <c:v>-33.253819</c:v>
                </c:pt>
                <c:pt idx="182">
                  <c:v>-33.336829999999999</c:v>
                </c:pt>
                <c:pt idx="183">
                  <c:v>-33.468525</c:v>
                </c:pt>
                <c:pt idx="184">
                  <c:v>-33.686549999999997</c:v>
                </c:pt>
                <c:pt idx="185">
                  <c:v>-33.896827999999999</c:v>
                </c:pt>
                <c:pt idx="186">
                  <c:v>-34.197788000000003</c:v>
                </c:pt>
                <c:pt idx="187">
                  <c:v>-34.565230999999997</c:v>
                </c:pt>
                <c:pt idx="188">
                  <c:v>-34.920673000000001</c:v>
                </c:pt>
                <c:pt idx="189">
                  <c:v>-35.329929</c:v>
                </c:pt>
                <c:pt idx="190">
                  <c:v>-35.734402000000003</c:v>
                </c:pt>
                <c:pt idx="191">
                  <c:v>-36.196238999999998</c:v>
                </c:pt>
                <c:pt idx="192">
                  <c:v>-36.690852999999997</c:v>
                </c:pt>
                <c:pt idx="193">
                  <c:v>-37.280399000000003</c:v>
                </c:pt>
                <c:pt idx="194">
                  <c:v>-37.940502000000002</c:v>
                </c:pt>
                <c:pt idx="195">
                  <c:v>-38.754970999999998</c:v>
                </c:pt>
                <c:pt idx="196">
                  <c:v>-39.757930999999999</c:v>
                </c:pt>
                <c:pt idx="197">
                  <c:v>-40.964602999999997</c:v>
                </c:pt>
                <c:pt idx="198">
                  <c:v>-42.403015000000003</c:v>
                </c:pt>
                <c:pt idx="199">
                  <c:v>-43.662354000000001</c:v>
                </c:pt>
                <c:pt idx="200">
                  <c:v>-44.712719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1-40F3-8A99-60C24F4C6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34912"/>
        <c:axId val="114936832"/>
      </c:scatterChart>
      <c:valAx>
        <c:axId val="114934912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936832"/>
        <c:crosses val="autoZero"/>
        <c:crossBetween val="midCat"/>
        <c:majorUnit val="5"/>
      </c:valAx>
      <c:valAx>
        <c:axId val="114936832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93491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478331959003722"/>
          <c:y val="0.69520231846019254"/>
          <c:w val="0.27909273799303214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91 MHz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6594992818119472"/>
          <c:y val="1.942220764071157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47739865850102E-2"/>
          <c:w val="0.76542713682528862"/>
          <c:h val="0.716770195392242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CLvsLO!$R$2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CLvsLO!$R$5:$R$205</c:f>
              <c:numCache>
                <c:formatCode>General</c:formatCode>
                <c:ptCount val="201"/>
                <c:pt idx="0">
                  <c:v>-20.829039000000002</c:v>
                </c:pt>
                <c:pt idx="1">
                  <c:v>-20.389063</c:v>
                </c:pt>
                <c:pt idx="2">
                  <c:v>-19.603211999999999</c:v>
                </c:pt>
                <c:pt idx="3">
                  <c:v>-18.689827000000001</c:v>
                </c:pt>
                <c:pt idx="4">
                  <c:v>-17.839407000000001</c:v>
                </c:pt>
                <c:pt idx="5">
                  <c:v>-17.064810000000001</c:v>
                </c:pt>
                <c:pt idx="6">
                  <c:v>-16.005022</c:v>
                </c:pt>
                <c:pt idx="7">
                  <c:v>-15.117307</c:v>
                </c:pt>
                <c:pt idx="8">
                  <c:v>-14.148009999999999</c:v>
                </c:pt>
                <c:pt idx="9">
                  <c:v>-13.148839000000001</c:v>
                </c:pt>
                <c:pt idx="10">
                  <c:v>-12.160633000000001</c:v>
                </c:pt>
                <c:pt idx="11">
                  <c:v>-11.351015</c:v>
                </c:pt>
                <c:pt idx="12">
                  <c:v>-10.624513</c:v>
                </c:pt>
                <c:pt idx="13">
                  <c:v>-10.054657000000001</c:v>
                </c:pt>
                <c:pt idx="14">
                  <c:v>-9.5839528999999999</c:v>
                </c:pt>
                <c:pt idx="15">
                  <c:v>-9.2667532000000001</c:v>
                </c:pt>
                <c:pt idx="16">
                  <c:v>-8.9933300000000003</c:v>
                </c:pt>
                <c:pt idx="17">
                  <c:v>-8.7943286999999994</c:v>
                </c:pt>
                <c:pt idx="18">
                  <c:v>-8.6411066000000005</c:v>
                </c:pt>
                <c:pt idx="19">
                  <c:v>-8.5321912999999991</c:v>
                </c:pt>
                <c:pt idx="20">
                  <c:v>-8.4345654999999997</c:v>
                </c:pt>
                <c:pt idx="21">
                  <c:v>-8.3886032000000004</c:v>
                </c:pt>
                <c:pt idx="22">
                  <c:v>-8.3576364999999999</c:v>
                </c:pt>
                <c:pt idx="23">
                  <c:v>-8.3315611000000001</c:v>
                </c:pt>
                <c:pt idx="24">
                  <c:v>-8.339385</c:v>
                </c:pt>
                <c:pt idx="25">
                  <c:v>-8.3552809000000003</c:v>
                </c:pt>
                <c:pt idx="26">
                  <c:v>-8.3768673000000007</c:v>
                </c:pt>
                <c:pt idx="27">
                  <c:v>-8.3973168999999999</c:v>
                </c:pt>
                <c:pt idx="28">
                  <c:v>-8.3979310999999992</c:v>
                </c:pt>
                <c:pt idx="29">
                  <c:v>-8.3676452999999995</c:v>
                </c:pt>
                <c:pt idx="30">
                  <c:v>-8.3401660999999994</c:v>
                </c:pt>
                <c:pt idx="31">
                  <c:v>-8.2904625000000003</c:v>
                </c:pt>
                <c:pt idx="32">
                  <c:v>-8.2374916000000002</c:v>
                </c:pt>
                <c:pt idx="33">
                  <c:v>-8.2069177999999994</c:v>
                </c:pt>
                <c:pt idx="34">
                  <c:v>-8.1627711999999999</c:v>
                </c:pt>
                <c:pt idx="35">
                  <c:v>-8.1198844999999995</c:v>
                </c:pt>
                <c:pt idx="36">
                  <c:v>-8.0982474999999994</c:v>
                </c:pt>
                <c:pt idx="37">
                  <c:v>-8.0661191999999993</c:v>
                </c:pt>
                <c:pt idx="38">
                  <c:v>-8.0292711000000008</c:v>
                </c:pt>
                <c:pt idx="39">
                  <c:v>-7.9988232000000004</c:v>
                </c:pt>
                <c:pt idx="40">
                  <c:v>-7.9515761999999999</c:v>
                </c:pt>
                <c:pt idx="41">
                  <c:v>-7.8911427999999999</c:v>
                </c:pt>
                <c:pt idx="42">
                  <c:v>-7.8331776</c:v>
                </c:pt>
                <c:pt idx="43">
                  <c:v>-7.7760104999999999</c:v>
                </c:pt>
                <c:pt idx="44">
                  <c:v>-7.7114023999999999</c:v>
                </c:pt>
                <c:pt idx="45">
                  <c:v>-7.6617645999999997</c:v>
                </c:pt>
                <c:pt idx="46">
                  <c:v>-7.6218041999999997</c:v>
                </c:pt>
                <c:pt idx="47">
                  <c:v>-7.5862255000000003</c:v>
                </c:pt>
                <c:pt idx="48">
                  <c:v>-7.5579929000000003</c:v>
                </c:pt>
                <c:pt idx="49">
                  <c:v>-7.5532126000000002</c:v>
                </c:pt>
                <c:pt idx="50">
                  <c:v>-7.5507293000000004</c:v>
                </c:pt>
                <c:pt idx="51">
                  <c:v>-7.5619177999999998</c:v>
                </c:pt>
                <c:pt idx="52">
                  <c:v>-7.6023860000000001</c:v>
                </c:pt>
                <c:pt idx="53">
                  <c:v>-7.6602635000000001</c:v>
                </c:pt>
                <c:pt idx="54">
                  <c:v>-7.7478937999999999</c:v>
                </c:pt>
                <c:pt idx="55">
                  <c:v>-7.8729081000000001</c:v>
                </c:pt>
                <c:pt idx="56">
                  <c:v>-8.016489</c:v>
                </c:pt>
                <c:pt idx="57">
                  <c:v>-8.1759986999999992</c:v>
                </c:pt>
                <c:pt idx="58">
                  <c:v>-8.3457936999999998</c:v>
                </c:pt>
                <c:pt idx="59">
                  <c:v>-8.4996758000000003</c:v>
                </c:pt>
                <c:pt idx="60">
                  <c:v>-8.6296206000000009</c:v>
                </c:pt>
                <c:pt idx="61">
                  <c:v>-8.7490214999999996</c:v>
                </c:pt>
                <c:pt idx="62">
                  <c:v>-8.8447466000000006</c:v>
                </c:pt>
                <c:pt idx="63">
                  <c:v>-8.9134893000000002</c:v>
                </c:pt>
                <c:pt idx="64">
                  <c:v>-8.9908905000000008</c:v>
                </c:pt>
                <c:pt idx="65">
                  <c:v>-9.0592585000000003</c:v>
                </c:pt>
                <c:pt idx="66">
                  <c:v>-9.1284542000000002</c:v>
                </c:pt>
                <c:pt idx="67">
                  <c:v>-9.1881436999999995</c:v>
                </c:pt>
                <c:pt idx="68">
                  <c:v>-9.2495632000000008</c:v>
                </c:pt>
                <c:pt idx="69">
                  <c:v>-9.2733010999999994</c:v>
                </c:pt>
                <c:pt idx="70">
                  <c:v>-9.2998571000000005</c:v>
                </c:pt>
                <c:pt idx="71">
                  <c:v>-9.3034678</c:v>
                </c:pt>
                <c:pt idx="72">
                  <c:v>-9.2976531999999992</c:v>
                </c:pt>
                <c:pt idx="73">
                  <c:v>-9.2807940999999996</c:v>
                </c:pt>
                <c:pt idx="74">
                  <c:v>-9.2735146999999998</c:v>
                </c:pt>
                <c:pt idx="75">
                  <c:v>-9.2391348000000004</c:v>
                </c:pt>
                <c:pt idx="76">
                  <c:v>-9.2039536999999996</c:v>
                </c:pt>
                <c:pt idx="77">
                  <c:v>-9.1662005999999998</c:v>
                </c:pt>
                <c:pt idx="78">
                  <c:v>-9.1229019000000005</c:v>
                </c:pt>
                <c:pt idx="79">
                  <c:v>-9.0740957000000009</c:v>
                </c:pt>
                <c:pt idx="80">
                  <c:v>-9.0429133999999998</c:v>
                </c:pt>
                <c:pt idx="81">
                  <c:v>-9.0044117000000004</c:v>
                </c:pt>
                <c:pt idx="82">
                  <c:v>-8.9685124999999992</c:v>
                </c:pt>
                <c:pt idx="83">
                  <c:v>-8.9429178</c:v>
                </c:pt>
                <c:pt idx="84">
                  <c:v>-8.9152688999999992</c:v>
                </c:pt>
                <c:pt idx="85">
                  <c:v>-8.8852024000000007</c:v>
                </c:pt>
                <c:pt idx="86">
                  <c:v>-8.8740749000000001</c:v>
                </c:pt>
                <c:pt idx="87">
                  <c:v>-8.8576096999999994</c:v>
                </c:pt>
                <c:pt idx="88">
                  <c:v>-8.8372393000000002</c:v>
                </c:pt>
                <c:pt idx="89">
                  <c:v>-8.8210067999999993</c:v>
                </c:pt>
                <c:pt idx="90">
                  <c:v>-8.7938270999999997</c:v>
                </c:pt>
                <c:pt idx="91">
                  <c:v>-8.7575512</c:v>
                </c:pt>
                <c:pt idx="92">
                  <c:v>-8.7271099000000003</c:v>
                </c:pt>
                <c:pt idx="93">
                  <c:v>-8.6732388</c:v>
                </c:pt>
                <c:pt idx="94">
                  <c:v>-8.6157494000000003</c:v>
                </c:pt>
                <c:pt idx="95">
                  <c:v>-8.5688399999999998</c:v>
                </c:pt>
                <c:pt idx="96">
                  <c:v>-8.4960679999999993</c:v>
                </c:pt>
                <c:pt idx="97">
                  <c:v>-8.4188910000000003</c:v>
                </c:pt>
                <c:pt idx="98">
                  <c:v>-8.3686457000000001</c:v>
                </c:pt>
                <c:pt idx="99">
                  <c:v>-8.3261336999999997</c:v>
                </c:pt>
                <c:pt idx="100">
                  <c:v>-8.2835292999999997</c:v>
                </c:pt>
                <c:pt idx="101">
                  <c:v>-8.2592297000000006</c:v>
                </c:pt>
                <c:pt idx="102">
                  <c:v>-8.2589359000000009</c:v>
                </c:pt>
                <c:pt idx="103">
                  <c:v>-8.2462920999999998</c:v>
                </c:pt>
                <c:pt idx="104">
                  <c:v>-8.2159432999999993</c:v>
                </c:pt>
                <c:pt idx="105">
                  <c:v>-8.2028111999999993</c:v>
                </c:pt>
                <c:pt idx="106">
                  <c:v>-8.2081593999999996</c:v>
                </c:pt>
                <c:pt idx="107">
                  <c:v>-8.1870241000000004</c:v>
                </c:pt>
                <c:pt idx="108">
                  <c:v>-8.1743517000000008</c:v>
                </c:pt>
                <c:pt idx="109">
                  <c:v>-8.2097911999999997</c:v>
                </c:pt>
                <c:pt idx="110">
                  <c:v>-8.2698020999999997</c:v>
                </c:pt>
                <c:pt idx="111">
                  <c:v>-8.3447408999999997</c:v>
                </c:pt>
                <c:pt idx="112">
                  <c:v>-8.4468651000000001</c:v>
                </c:pt>
                <c:pt idx="113">
                  <c:v>-8.5791415999999998</c:v>
                </c:pt>
                <c:pt idx="114">
                  <c:v>-8.6884823000000004</c:v>
                </c:pt>
                <c:pt idx="115">
                  <c:v>-8.7583914000000007</c:v>
                </c:pt>
                <c:pt idx="116">
                  <c:v>-8.8155564999999996</c:v>
                </c:pt>
                <c:pt idx="117">
                  <c:v>-8.8478621999999998</c:v>
                </c:pt>
                <c:pt idx="118">
                  <c:v>-8.8468113000000006</c:v>
                </c:pt>
                <c:pt idx="119">
                  <c:v>-8.8263531000000004</c:v>
                </c:pt>
                <c:pt idx="120">
                  <c:v>-8.8054667000000002</c:v>
                </c:pt>
                <c:pt idx="121">
                  <c:v>-8.7549075999999992</c:v>
                </c:pt>
                <c:pt idx="122">
                  <c:v>-8.7090759000000002</c:v>
                </c:pt>
                <c:pt idx="123">
                  <c:v>-8.6558056000000008</c:v>
                </c:pt>
                <c:pt idx="124">
                  <c:v>-8.6049032000000008</c:v>
                </c:pt>
                <c:pt idx="125">
                  <c:v>-8.5577191999999993</c:v>
                </c:pt>
                <c:pt idx="126">
                  <c:v>-8.5301399</c:v>
                </c:pt>
                <c:pt idx="127">
                  <c:v>-8.5071402000000003</c:v>
                </c:pt>
                <c:pt idx="128">
                  <c:v>-8.5041236999999992</c:v>
                </c:pt>
                <c:pt idx="129">
                  <c:v>-8.5140209000000002</c:v>
                </c:pt>
                <c:pt idx="130">
                  <c:v>-8.5341377000000005</c:v>
                </c:pt>
                <c:pt idx="131">
                  <c:v>-8.5596914000000002</c:v>
                </c:pt>
                <c:pt idx="132">
                  <c:v>-8.5933513999999995</c:v>
                </c:pt>
                <c:pt idx="133">
                  <c:v>-8.6335029999999993</c:v>
                </c:pt>
                <c:pt idx="134">
                  <c:v>-8.6874474999999993</c:v>
                </c:pt>
                <c:pt idx="135">
                  <c:v>-8.7349128999999994</c:v>
                </c:pt>
                <c:pt idx="136">
                  <c:v>-8.7982549999999993</c:v>
                </c:pt>
                <c:pt idx="137">
                  <c:v>-8.8593329999999995</c:v>
                </c:pt>
                <c:pt idx="138">
                  <c:v>-8.9000006000000003</c:v>
                </c:pt>
                <c:pt idx="139">
                  <c:v>-8.9301062000000009</c:v>
                </c:pt>
                <c:pt idx="140">
                  <c:v>-8.9718361000000009</c:v>
                </c:pt>
                <c:pt idx="141">
                  <c:v>-8.9841423000000002</c:v>
                </c:pt>
                <c:pt idx="142">
                  <c:v>-8.9999246999999993</c:v>
                </c:pt>
                <c:pt idx="143">
                  <c:v>-9.0183839999999993</c:v>
                </c:pt>
                <c:pt idx="144">
                  <c:v>-9.0356921999999997</c:v>
                </c:pt>
                <c:pt idx="145">
                  <c:v>-9.0391483000000008</c:v>
                </c:pt>
                <c:pt idx="146">
                  <c:v>-9.0421867000000002</c:v>
                </c:pt>
                <c:pt idx="147">
                  <c:v>-9.0306616000000002</c:v>
                </c:pt>
                <c:pt idx="148">
                  <c:v>-9.0381164999999992</c:v>
                </c:pt>
                <c:pt idx="149">
                  <c:v>-9.0338860000000007</c:v>
                </c:pt>
                <c:pt idx="150">
                  <c:v>-9.020092</c:v>
                </c:pt>
                <c:pt idx="151">
                  <c:v>-9.0061865000000001</c:v>
                </c:pt>
                <c:pt idx="152">
                  <c:v>-8.9941443999999997</c:v>
                </c:pt>
                <c:pt idx="153">
                  <c:v>-8.9719666999999994</c:v>
                </c:pt>
                <c:pt idx="154">
                  <c:v>-8.9502296000000001</c:v>
                </c:pt>
                <c:pt idx="155">
                  <c:v>-8.9297438000000007</c:v>
                </c:pt>
                <c:pt idx="156">
                  <c:v>-8.9203156999999997</c:v>
                </c:pt>
                <c:pt idx="157">
                  <c:v>-8.9156151000000001</c:v>
                </c:pt>
                <c:pt idx="158">
                  <c:v>-8.904954</c:v>
                </c:pt>
                <c:pt idx="159">
                  <c:v>-8.8992558000000006</c:v>
                </c:pt>
                <c:pt idx="160">
                  <c:v>-8.9033584999999995</c:v>
                </c:pt>
                <c:pt idx="161">
                  <c:v>-8.9072370999999997</c:v>
                </c:pt>
                <c:pt idx="162">
                  <c:v>-8.9067307000000007</c:v>
                </c:pt>
                <c:pt idx="163">
                  <c:v>-8.9034224000000002</c:v>
                </c:pt>
                <c:pt idx="164">
                  <c:v>-8.9051799999999997</c:v>
                </c:pt>
                <c:pt idx="165">
                  <c:v>-8.9085225999999995</c:v>
                </c:pt>
                <c:pt idx="166">
                  <c:v>-8.9063034000000005</c:v>
                </c:pt>
                <c:pt idx="167">
                  <c:v>-8.9175176999999994</c:v>
                </c:pt>
                <c:pt idx="168">
                  <c:v>-8.9443531000000007</c:v>
                </c:pt>
                <c:pt idx="169">
                  <c:v>-8.9712267000000008</c:v>
                </c:pt>
                <c:pt idx="170">
                  <c:v>-8.9999075000000008</c:v>
                </c:pt>
                <c:pt idx="171">
                  <c:v>-9.0356883999999997</c:v>
                </c:pt>
                <c:pt idx="172">
                  <c:v>-9.0775126999999998</c:v>
                </c:pt>
                <c:pt idx="173">
                  <c:v>-9.1242800000000006</c:v>
                </c:pt>
                <c:pt idx="174">
                  <c:v>-9.1674460999999994</c:v>
                </c:pt>
                <c:pt idx="175">
                  <c:v>-9.2157935999999996</c:v>
                </c:pt>
                <c:pt idx="176">
                  <c:v>-9.2662163</c:v>
                </c:pt>
                <c:pt idx="177">
                  <c:v>-9.3036375000000007</c:v>
                </c:pt>
                <c:pt idx="178">
                  <c:v>-9.3338757000000001</c:v>
                </c:pt>
                <c:pt idx="179">
                  <c:v>-9.3686199000000006</c:v>
                </c:pt>
                <c:pt idx="180">
                  <c:v>-9.4064321999999994</c:v>
                </c:pt>
                <c:pt idx="181">
                  <c:v>-9.4384747000000004</c:v>
                </c:pt>
                <c:pt idx="182">
                  <c:v>-9.4758215000000003</c:v>
                </c:pt>
                <c:pt idx="183">
                  <c:v>-9.5123996999999996</c:v>
                </c:pt>
                <c:pt idx="184">
                  <c:v>-9.5491934000000001</c:v>
                </c:pt>
                <c:pt idx="185">
                  <c:v>-9.5904769999999999</c:v>
                </c:pt>
                <c:pt idx="186">
                  <c:v>-9.6390046999999992</c:v>
                </c:pt>
                <c:pt idx="187">
                  <c:v>-9.6980543000000008</c:v>
                </c:pt>
                <c:pt idx="188">
                  <c:v>-9.7703857000000003</c:v>
                </c:pt>
                <c:pt idx="189">
                  <c:v>-9.8632974999999998</c:v>
                </c:pt>
                <c:pt idx="190">
                  <c:v>-9.9709147999999992</c:v>
                </c:pt>
                <c:pt idx="191">
                  <c:v>-10.095351000000001</c:v>
                </c:pt>
                <c:pt idx="192">
                  <c:v>-10.23484</c:v>
                </c:pt>
                <c:pt idx="193">
                  <c:v>-10.383020999999999</c:v>
                </c:pt>
                <c:pt idx="194">
                  <c:v>-10.540056</c:v>
                </c:pt>
                <c:pt idx="195">
                  <c:v>-10.677770000000001</c:v>
                </c:pt>
                <c:pt idx="196">
                  <c:v>-10.803777</c:v>
                </c:pt>
                <c:pt idx="197">
                  <c:v>-10.922784999999999</c:v>
                </c:pt>
                <c:pt idx="198">
                  <c:v>-11.039478000000001</c:v>
                </c:pt>
                <c:pt idx="199">
                  <c:v>-11.120613000000001</c:v>
                </c:pt>
                <c:pt idx="200">
                  <c:v>-11.18703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14-40A3-8FF3-7129B99B2001}"/>
            </c:ext>
          </c:extLst>
        </c:ser>
        <c:ser>
          <c:idx val="2"/>
          <c:order val="1"/>
          <c:tx>
            <c:strRef>
              <c:f>CLvsLO!$S$2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CLvsLO!$E$5:$E$205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CLvsLO!$S$5:$S$205</c:f>
              <c:numCache>
                <c:formatCode>General</c:formatCode>
                <c:ptCount val="201"/>
                <c:pt idx="0">
                  <c:v>-22.611366</c:v>
                </c:pt>
                <c:pt idx="1">
                  <c:v>-21.649056999999999</c:v>
                </c:pt>
                <c:pt idx="2">
                  <c:v>-20.049841000000001</c:v>
                </c:pt>
                <c:pt idx="3">
                  <c:v>-20.687117000000001</c:v>
                </c:pt>
                <c:pt idx="4">
                  <c:v>-18.250150999999999</c:v>
                </c:pt>
                <c:pt idx="5">
                  <c:v>-17.686599999999999</c:v>
                </c:pt>
                <c:pt idx="6">
                  <c:v>-17.171987999999999</c:v>
                </c:pt>
                <c:pt idx="7">
                  <c:v>-16.166741999999999</c:v>
                </c:pt>
                <c:pt idx="8">
                  <c:v>-14.424694000000001</c:v>
                </c:pt>
                <c:pt idx="9">
                  <c:v>-13.522504</c:v>
                </c:pt>
                <c:pt idx="10">
                  <c:v>-12.329893999999999</c:v>
                </c:pt>
                <c:pt idx="11">
                  <c:v>-11.561614000000001</c:v>
                </c:pt>
                <c:pt idx="12">
                  <c:v>-10.520016</c:v>
                </c:pt>
                <c:pt idx="13">
                  <c:v>-10.086741</c:v>
                </c:pt>
                <c:pt idx="14">
                  <c:v>-9.5287418000000006</c:v>
                </c:pt>
                <c:pt idx="15">
                  <c:v>-9.2607240999999991</c:v>
                </c:pt>
                <c:pt idx="16">
                  <c:v>-8.9873095000000003</c:v>
                </c:pt>
                <c:pt idx="17">
                  <c:v>-8.9327287999999996</c:v>
                </c:pt>
                <c:pt idx="18">
                  <c:v>-8.6415395999999998</c:v>
                </c:pt>
                <c:pt idx="19">
                  <c:v>-8.5933551999999995</c:v>
                </c:pt>
                <c:pt idx="20">
                  <c:v>-8.6102839000000007</c:v>
                </c:pt>
                <c:pt idx="21">
                  <c:v>-8.5364933000000001</c:v>
                </c:pt>
                <c:pt idx="22">
                  <c:v>-8.5083389</c:v>
                </c:pt>
                <c:pt idx="23">
                  <c:v>-8.4869126999999995</c:v>
                </c:pt>
                <c:pt idx="24">
                  <c:v>-8.4958066999999993</c:v>
                </c:pt>
                <c:pt idx="25">
                  <c:v>-8.4728031000000001</c:v>
                </c:pt>
                <c:pt idx="26">
                  <c:v>-8.5863466000000006</c:v>
                </c:pt>
                <c:pt idx="27">
                  <c:v>-8.5416202999999999</c:v>
                </c:pt>
                <c:pt idx="28">
                  <c:v>-8.5292645</c:v>
                </c:pt>
                <c:pt idx="29">
                  <c:v>-8.4919347999999992</c:v>
                </c:pt>
                <c:pt idx="30">
                  <c:v>-8.3639545000000002</c:v>
                </c:pt>
                <c:pt idx="31">
                  <c:v>-8.3580436999999996</c:v>
                </c:pt>
                <c:pt idx="32">
                  <c:v>-8.3405933000000001</c:v>
                </c:pt>
                <c:pt idx="33">
                  <c:v>-8.2505635999999996</c:v>
                </c:pt>
                <c:pt idx="34">
                  <c:v>-8.2210674000000008</c:v>
                </c:pt>
                <c:pt idx="35">
                  <c:v>-8.2270002000000009</c:v>
                </c:pt>
                <c:pt idx="36">
                  <c:v>-8.1222639000000001</c:v>
                </c:pt>
                <c:pt idx="37">
                  <c:v>-8.1192179000000007</c:v>
                </c:pt>
                <c:pt idx="38">
                  <c:v>-8.1100311000000005</c:v>
                </c:pt>
                <c:pt idx="39">
                  <c:v>-8.0225801000000008</c:v>
                </c:pt>
                <c:pt idx="40">
                  <c:v>-8.0068426000000006</c:v>
                </c:pt>
                <c:pt idx="41">
                  <c:v>-7.9046769000000001</c:v>
                </c:pt>
                <c:pt idx="42">
                  <c:v>-7.8897542999999999</c:v>
                </c:pt>
                <c:pt idx="43">
                  <c:v>-7.7918811000000003</c:v>
                </c:pt>
                <c:pt idx="44">
                  <c:v>-7.7711549</c:v>
                </c:pt>
                <c:pt idx="45">
                  <c:v>-7.7303753000000004</c:v>
                </c:pt>
                <c:pt idx="46">
                  <c:v>-7.6649441999999999</c:v>
                </c:pt>
                <c:pt idx="47">
                  <c:v>-7.6402755000000004</c:v>
                </c:pt>
                <c:pt idx="48">
                  <c:v>-7.6108054999999997</c:v>
                </c:pt>
                <c:pt idx="49">
                  <c:v>-7.5957441000000001</c:v>
                </c:pt>
                <c:pt idx="50">
                  <c:v>-7.6159948999999996</c:v>
                </c:pt>
                <c:pt idx="51">
                  <c:v>-7.6228800000000003</c:v>
                </c:pt>
                <c:pt idx="52">
                  <c:v>-7.6468195999999997</c:v>
                </c:pt>
                <c:pt idx="53">
                  <c:v>-7.7157574000000002</c:v>
                </c:pt>
                <c:pt idx="54">
                  <c:v>-7.8404664999999998</c:v>
                </c:pt>
                <c:pt idx="55">
                  <c:v>-7.9783583</c:v>
                </c:pt>
                <c:pt idx="56">
                  <c:v>-8.1739349000000008</c:v>
                </c:pt>
                <c:pt idx="57">
                  <c:v>-8.4318781000000005</c:v>
                </c:pt>
                <c:pt idx="58">
                  <c:v>-8.5642251999999992</c:v>
                </c:pt>
                <c:pt idx="59">
                  <c:v>-8.7901220000000002</c:v>
                </c:pt>
                <c:pt idx="60">
                  <c:v>-8.9191017000000006</c:v>
                </c:pt>
                <c:pt idx="61">
                  <c:v>-9.0304842000000001</c:v>
                </c:pt>
                <c:pt idx="62">
                  <c:v>-9.0857896999999994</c:v>
                </c:pt>
                <c:pt idx="63">
                  <c:v>-9.1744795000000003</c:v>
                </c:pt>
                <c:pt idx="64">
                  <c:v>-9.2552423000000008</c:v>
                </c:pt>
                <c:pt idx="65">
                  <c:v>-9.2964410999999991</c:v>
                </c:pt>
                <c:pt idx="66">
                  <c:v>-9.3955134999999999</c:v>
                </c:pt>
                <c:pt idx="67">
                  <c:v>-9.4183530999999991</c:v>
                </c:pt>
                <c:pt idx="68">
                  <c:v>-9.4866734000000008</c:v>
                </c:pt>
                <c:pt idx="69">
                  <c:v>-9.5373812000000004</c:v>
                </c:pt>
                <c:pt idx="70">
                  <c:v>-9.5237683999999998</c:v>
                </c:pt>
                <c:pt idx="71">
                  <c:v>-9.4619789000000001</c:v>
                </c:pt>
                <c:pt idx="72">
                  <c:v>-9.4750881000000007</c:v>
                </c:pt>
                <c:pt idx="73">
                  <c:v>-9.4559031000000004</c:v>
                </c:pt>
                <c:pt idx="74">
                  <c:v>-9.4407492000000008</c:v>
                </c:pt>
                <c:pt idx="75">
                  <c:v>-9.3913192999999993</c:v>
                </c:pt>
                <c:pt idx="76">
                  <c:v>-9.3773459999999993</c:v>
                </c:pt>
                <c:pt idx="77">
                  <c:v>-9.3075504000000002</c:v>
                </c:pt>
                <c:pt idx="78">
                  <c:v>-9.2758903999999998</c:v>
                </c:pt>
                <c:pt idx="79">
                  <c:v>-9.2224874000000003</c:v>
                </c:pt>
                <c:pt idx="80">
                  <c:v>-9.2060986000000007</c:v>
                </c:pt>
                <c:pt idx="81">
                  <c:v>-9.1729994000000001</c:v>
                </c:pt>
                <c:pt idx="82">
                  <c:v>-9.1427335999999997</c:v>
                </c:pt>
                <c:pt idx="83">
                  <c:v>-9.0603590000000001</c:v>
                </c:pt>
                <c:pt idx="84">
                  <c:v>-9.0287991000000005</c:v>
                </c:pt>
                <c:pt idx="85">
                  <c:v>-9.0619192000000002</c:v>
                </c:pt>
                <c:pt idx="86">
                  <c:v>-9.0140600000000006</c:v>
                </c:pt>
                <c:pt idx="87">
                  <c:v>-8.9938468999999994</c:v>
                </c:pt>
                <c:pt idx="88">
                  <c:v>-8.9905567000000008</c:v>
                </c:pt>
                <c:pt idx="89">
                  <c:v>-8.9098196000000005</c:v>
                </c:pt>
                <c:pt idx="90">
                  <c:v>-8.8819265000000005</c:v>
                </c:pt>
                <c:pt idx="91">
                  <c:v>-8.8109292999999997</c:v>
                </c:pt>
                <c:pt idx="92">
                  <c:v>-8.7720298999999997</c:v>
                </c:pt>
                <c:pt idx="93">
                  <c:v>-8.7453508000000006</c:v>
                </c:pt>
                <c:pt idx="94">
                  <c:v>-8.7315760000000004</c:v>
                </c:pt>
                <c:pt idx="95">
                  <c:v>-8.6052294000000007</c:v>
                </c:pt>
                <c:pt idx="96">
                  <c:v>-8.5439301000000007</c:v>
                </c:pt>
                <c:pt idx="97">
                  <c:v>-8.5447626000000003</c:v>
                </c:pt>
                <c:pt idx="98">
                  <c:v>-8.4154386999999993</c:v>
                </c:pt>
                <c:pt idx="99">
                  <c:v>-8.3533068000000004</c:v>
                </c:pt>
                <c:pt idx="100">
                  <c:v>-8.3627777000000005</c:v>
                </c:pt>
                <c:pt idx="101">
                  <c:v>-8.3833122000000007</c:v>
                </c:pt>
                <c:pt idx="102">
                  <c:v>-8.3917093000000005</c:v>
                </c:pt>
                <c:pt idx="103">
                  <c:v>-8.3440151</c:v>
                </c:pt>
                <c:pt idx="104">
                  <c:v>-8.4192514000000003</c:v>
                </c:pt>
                <c:pt idx="105">
                  <c:v>-8.3487328999999999</c:v>
                </c:pt>
                <c:pt idx="106">
                  <c:v>-8.2551956000000004</c:v>
                </c:pt>
                <c:pt idx="107">
                  <c:v>-8.2993679</c:v>
                </c:pt>
                <c:pt idx="108">
                  <c:v>-8.3236237000000006</c:v>
                </c:pt>
                <c:pt idx="109">
                  <c:v>-8.2901936000000003</c:v>
                </c:pt>
                <c:pt idx="110">
                  <c:v>-8.2665872999999994</c:v>
                </c:pt>
                <c:pt idx="111">
                  <c:v>-8.4444035999999993</c:v>
                </c:pt>
                <c:pt idx="112">
                  <c:v>-8.6609364000000006</c:v>
                </c:pt>
                <c:pt idx="113">
                  <c:v>-8.7820310999999993</c:v>
                </c:pt>
                <c:pt idx="114">
                  <c:v>-8.8864993999999999</c:v>
                </c:pt>
                <c:pt idx="115">
                  <c:v>-9.0636300999999992</c:v>
                </c:pt>
                <c:pt idx="116">
                  <c:v>-9.0618762999999998</c:v>
                </c:pt>
                <c:pt idx="117">
                  <c:v>-9.0502099999999999</c:v>
                </c:pt>
                <c:pt idx="118">
                  <c:v>-9.1447029000000004</c:v>
                </c:pt>
                <c:pt idx="119">
                  <c:v>-9.0488690999999992</c:v>
                </c:pt>
                <c:pt idx="120">
                  <c:v>-9.0323963000000003</c:v>
                </c:pt>
                <c:pt idx="121">
                  <c:v>-8.9202975999999996</c:v>
                </c:pt>
                <c:pt idx="122">
                  <c:v>-8.9238777000000002</c:v>
                </c:pt>
                <c:pt idx="123">
                  <c:v>-8.8086108999999997</c:v>
                </c:pt>
                <c:pt idx="124">
                  <c:v>-8.7731895000000009</c:v>
                </c:pt>
                <c:pt idx="125">
                  <c:v>-8.6623373000000008</c:v>
                </c:pt>
                <c:pt idx="126">
                  <c:v>-8.6251192000000003</c:v>
                </c:pt>
                <c:pt idx="127">
                  <c:v>-8.6404695999999994</c:v>
                </c:pt>
                <c:pt idx="128">
                  <c:v>-8.6369228000000007</c:v>
                </c:pt>
                <c:pt idx="129">
                  <c:v>-8.6533555999999994</c:v>
                </c:pt>
                <c:pt idx="130">
                  <c:v>-8.6657209000000002</c:v>
                </c:pt>
                <c:pt idx="131">
                  <c:v>-8.7051505999999996</c:v>
                </c:pt>
                <c:pt idx="132">
                  <c:v>-8.7341080000000009</c:v>
                </c:pt>
                <c:pt idx="133">
                  <c:v>-8.7616586999999999</c:v>
                </c:pt>
                <c:pt idx="134">
                  <c:v>-8.7970257000000007</c:v>
                </c:pt>
                <c:pt idx="135">
                  <c:v>-8.9104680999999992</c:v>
                </c:pt>
                <c:pt idx="136">
                  <c:v>-8.9820022999999996</c:v>
                </c:pt>
                <c:pt idx="137">
                  <c:v>-9.0185013000000005</c:v>
                </c:pt>
                <c:pt idx="138">
                  <c:v>-9.1827354000000003</c:v>
                </c:pt>
                <c:pt idx="139">
                  <c:v>-9.1673136</c:v>
                </c:pt>
                <c:pt idx="140">
                  <c:v>-9.1588744999999996</c:v>
                </c:pt>
                <c:pt idx="141">
                  <c:v>-9.1821222000000002</c:v>
                </c:pt>
                <c:pt idx="142">
                  <c:v>-9.2932959000000004</c:v>
                </c:pt>
                <c:pt idx="143">
                  <c:v>-9.2305364999999995</c:v>
                </c:pt>
                <c:pt idx="144">
                  <c:v>-9.3035888999999994</c:v>
                </c:pt>
                <c:pt idx="145">
                  <c:v>-9.2613850000000006</c:v>
                </c:pt>
                <c:pt idx="146">
                  <c:v>-9.2930373999999993</c:v>
                </c:pt>
                <c:pt idx="147">
                  <c:v>-9.3488244999999992</c:v>
                </c:pt>
                <c:pt idx="148">
                  <c:v>-9.2946386000000007</c:v>
                </c:pt>
                <c:pt idx="149">
                  <c:v>-9.2437582000000003</c:v>
                </c:pt>
                <c:pt idx="150">
                  <c:v>-9.3219671000000002</c:v>
                </c:pt>
                <c:pt idx="151">
                  <c:v>-9.2745438</c:v>
                </c:pt>
                <c:pt idx="152">
                  <c:v>-9.2466059000000005</c:v>
                </c:pt>
                <c:pt idx="153">
                  <c:v>-9.2170000000000005</c:v>
                </c:pt>
                <c:pt idx="154">
                  <c:v>-9.1554822999999992</c:v>
                </c:pt>
                <c:pt idx="155">
                  <c:v>-9.1853695000000002</c:v>
                </c:pt>
                <c:pt idx="156">
                  <c:v>-9.1599626999999995</c:v>
                </c:pt>
                <c:pt idx="157">
                  <c:v>-9.0974482999999999</c:v>
                </c:pt>
                <c:pt idx="158">
                  <c:v>-9.0822772999999994</c:v>
                </c:pt>
                <c:pt idx="159">
                  <c:v>-9.0812311000000001</c:v>
                </c:pt>
                <c:pt idx="160">
                  <c:v>-9.0860976999999998</c:v>
                </c:pt>
                <c:pt idx="161">
                  <c:v>-9.0675849999999993</c:v>
                </c:pt>
                <c:pt idx="162">
                  <c:v>-9.0509261999999993</c:v>
                </c:pt>
                <c:pt idx="163">
                  <c:v>-9.0588198000000002</c:v>
                </c:pt>
                <c:pt idx="164">
                  <c:v>-9.0362968000000006</c:v>
                </c:pt>
                <c:pt idx="165">
                  <c:v>-8.9855709000000008</c:v>
                </c:pt>
                <c:pt idx="166">
                  <c:v>-8.9939213000000002</c:v>
                </c:pt>
                <c:pt idx="167">
                  <c:v>-9.0054426000000003</c:v>
                </c:pt>
                <c:pt idx="168">
                  <c:v>-9.0050430000000006</c:v>
                </c:pt>
                <c:pt idx="169">
                  <c:v>-9.0268516999999999</c:v>
                </c:pt>
                <c:pt idx="170">
                  <c:v>-9.0761728000000002</c:v>
                </c:pt>
                <c:pt idx="171">
                  <c:v>-9.1018056999999999</c:v>
                </c:pt>
                <c:pt idx="172">
                  <c:v>-9.1111287999999995</c:v>
                </c:pt>
                <c:pt idx="173">
                  <c:v>-9.1227035999999995</c:v>
                </c:pt>
                <c:pt idx="174">
                  <c:v>-9.1903810999999997</c:v>
                </c:pt>
                <c:pt idx="175">
                  <c:v>-9.2375287999999998</c:v>
                </c:pt>
                <c:pt idx="176">
                  <c:v>-9.2815247000000003</c:v>
                </c:pt>
                <c:pt idx="177">
                  <c:v>-9.3244428999999993</c:v>
                </c:pt>
                <c:pt idx="178">
                  <c:v>-9.3782014999999994</c:v>
                </c:pt>
                <c:pt idx="179">
                  <c:v>-9.3744736</c:v>
                </c:pt>
                <c:pt idx="180">
                  <c:v>-9.4265184000000009</c:v>
                </c:pt>
                <c:pt idx="181">
                  <c:v>-9.4287682000000004</c:v>
                </c:pt>
                <c:pt idx="182">
                  <c:v>-9.4741792999999994</c:v>
                </c:pt>
                <c:pt idx="183">
                  <c:v>-9.5424137000000009</c:v>
                </c:pt>
                <c:pt idx="184">
                  <c:v>-9.5402945999999993</c:v>
                </c:pt>
                <c:pt idx="185">
                  <c:v>-9.6166228999999994</c:v>
                </c:pt>
                <c:pt idx="186">
                  <c:v>-9.7157163999999998</c:v>
                </c:pt>
                <c:pt idx="187">
                  <c:v>-9.8079958000000005</c:v>
                </c:pt>
                <c:pt idx="188">
                  <c:v>-9.8838377000000008</c:v>
                </c:pt>
                <c:pt idx="189">
                  <c:v>-10.011621</c:v>
                </c:pt>
                <c:pt idx="190">
                  <c:v>-10.103978</c:v>
                </c:pt>
                <c:pt idx="191">
                  <c:v>-10.285283</c:v>
                </c:pt>
                <c:pt idx="192">
                  <c:v>-10.442193</c:v>
                </c:pt>
                <c:pt idx="193">
                  <c:v>-10.571745999999999</c:v>
                </c:pt>
                <c:pt idx="194">
                  <c:v>-10.766705</c:v>
                </c:pt>
                <c:pt idx="195">
                  <c:v>-10.916824</c:v>
                </c:pt>
                <c:pt idx="196">
                  <c:v>-11.093477999999999</c:v>
                </c:pt>
                <c:pt idx="197">
                  <c:v>-11.208311</c:v>
                </c:pt>
                <c:pt idx="198">
                  <c:v>-11.237769999999999</c:v>
                </c:pt>
                <c:pt idx="199">
                  <c:v>-11.396646</c:v>
                </c:pt>
                <c:pt idx="200">
                  <c:v>-11.534836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14-40A3-8FF3-7129B99B2001}"/>
            </c:ext>
          </c:extLst>
        </c:ser>
        <c:ser>
          <c:idx val="3"/>
          <c:order val="2"/>
          <c:tx>
            <c:strRef>
              <c:f>CLvsLO!$T$2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CLvsLO!$Q$5:$Q$205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CLvsLO!$T$5:$T$205</c:f>
              <c:numCache>
                <c:formatCode>General</c:formatCode>
                <c:ptCount val="201"/>
                <c:pt idx="0">
                  <c:v>-24.509691</c:v>
                </c:pt>
                <c:pt idx="1">
                  <c:v>-23.586838</c:v>
                </c:pt>
                <c:pt idx="2">
                  <c:v>-21.564755999999999</c:v>
                </c:pt>
                <c:pt idx="3">
                  <c:v>-22.438181</c:v>
                </c:pt>
                <c:pt idx="4">
                  <c:v>-19.614198999999999</c:v>
                </c:pt>
                <c:pt idx="5">
                  <c:v>-18.892340000000001</c:v>
                </c:pt>
                <c:pt idx="6">
                  <c:v>-18.407553</c:v>
                </c:pt>
                <c:pt idx="7">
                  <c:v>-17.195115999999999</c:v>
                </c:pt>
                <c:pt idx="8">
                  <c:v>-15.113275</c:v>
                </c:pt>
                <c:pt idx="9">
                  <c:v>-14.153738000000001</c:v>
                </c:pt>
                <c:pt idx="10">
                  <c:v>-12.773728</c:v>
                </c:pt>
                <c:pt idx="11">
                  <c:v>-12.050604</c:v>
                </c:pt>
                <c:pt idx="12">
                  <c:v>-10.777882</c:v>
                </c:pt>
                <c:pt idx="13">
                  <c:v>-10.389726</c:v>
                </c:pt>
                <c:pt idx="14">
                  <c:v>-9.6845751</c:v>
                </c:pt>
                <c:pt idx="15">
                  <c:v>-9.3995561999999993</c:v>
                </c:pt>
                <c:pt idx="16">
                  <c:v>-9.0887737000000008</c:v>
                </c:pt>
                <c:pt idx="17">
                  <c:v>-9.0822783000000005</c:v>
                </c:pt>
                <c:pt idx="18">
                  <c:v>-8.7871732999999992</c:v>
                </c:pt>
                <c:pt idx="19">
                  <c:v>-8.7790946999999999</c:v>
                </c:pt>
                <c:pt idx="20">
                  <c:v>-8.7864331999999994</c:v>
                </c:pt>
                <c:pt idx="21">
                  <c:v>-8.7345915000000005</c:v>
                </c:pt>
                <c:pt idx="22">
                  <c:v>-8.6948708999999997</c:v>
                </c:pt>
                <c:pt idx="23">
                  <c:v>-8.6556643999999991</c:v>
                </c:pt>
                <c:pt idx="24">
                  <c:v>-8.7016629999999999</c:v>
                </c:pt>
                <c:pt idx="25">
                  <c:v>-8.6501455000000007</c:v>
                </c:pt>
                <c:pt idx="26">
                  <c:v>-8.7510185000000007</c:v>
                </c:pt>
                <c:pt idx="27">
                  <c:v>-8.6611557000000001</c:v>
                </c:pt>
                <c:pt idx="28">
                  <c:v>-8.6437396999999994</c:v>
                </c:pt>
                <c:pt idx="29">
                  <c:v>-8.5648412999999994</c:v>
                </c:pt>
                <c:pt idx="30">
                  <c:v>-8.4666032999999992</c:v>
                </c:pt>
                <c:pt idx="31">
                  <c:v>-8.4615383000000008</c:v>
                </c:pt>
                <c:pt idx="32">
                  <c:v>-8.4400835000000001</c:v>
                </c:pt>
                <c:pt idx="33">
                  <c:v>-8.3386821999999992</c:v>
                </c:pt>
                <c:pt idx="34">
                  <c:v>-8.3124228000000002</c:v>
                </c:pt>
                <c:pt idx="35">
                  <c:v>-8.2977647999999995</c:v>
                </c:pt>
                <c:pt idx="36">
                  <c:v>-8.2524519000000005</c:v>
                </c:pt>
                <c:pt idx="37">
                  <c:v>-8.2388867999999995</c:v>
                </c:pt>
                <c:pt idx="38">
                  <c:v>-8.2192182999999996</c:v>
                </c:pt>
                <c:pt idx="39">
                  <c:v>-8.1187172000000007</c:v>
                </c:pt>
                <c:pt idx="40">
                  <c:v>-8.1106347999999997</c:v>
                </c:pt>
                <c:pt idx="41">
                  <c:v>-7.9900454999999999</c:v>
                </c:pt>
                <c:pt idx="42">
                  <c:v>-8.0136489999999991</c:v>
                </c:pt>
                <c:pt idx="43">
                  <c:v>-7.8942432</c:v>
                </c:pt>
                <c:pt idx="44">
                  <c:v>-7.9157270999999998</c:v>
                </c:pt>
                <c:pt idx="45">
                  <c:v>-7.8459310999999996</c:v>
                </c:pt>
                <c:pt idx="46">
                  <c:v>-7.7705326000000001</c:v>
                </c:pt>
                <c:pt idx="47">
                  <c:v>-7.8180566000000002</c:v>
                </c:pt>
                <c:pt idx="48">
                  <c:v>-7.7437338999999996</c:v>
                </c:pt>
                <c:pt idx="49">
                  <c:v>-7.7540754999999999</c:v>
                </c:pt>
                <c:pt idx="50">
                  <c:v>-7.7929653999999999</c:v>
                </c:pt>
                <c:pt idx="51">
                  <c:v>-7.7955132000000003</c:v>
                </c:pt>
                <c:pt idx="52">
                  <c:v>-7.8656630999999999</c:v>
                </c:pt>
                <c:pt idx="53">
                  <c:v>-7.9817895999999999</c:v>
                </c:pt>
                <c:pt idx="54">
                  <c:v>-8.0721302000000001</c:v>
                </c:pt>
                <c:pt idx="55">
                  <c:v>-8.2666731000000002</c:v>
                </c:pt>
                <c:pt idx="56">
                  <c:v>-8.5196237999999997</c:v>
                </c:pt>
                <c:pt idx="57">
                  <c:v>-8.8094672999999997</c:v>
                </c:pt>
                <c:pt idx="58">
                  <c:v>-8.9430542000000006</c:v>
                </c:pt>
                <c:pt idx="59">
                  <c:v>-9.2270965999999994</c:v>
                </c:pt>
                <c:pt idx="60">
                  <c:v>-9.3436755999999992</c:v>
                </c:pt>
                <c:pt idx="61">
                  <c:v>-9.3953485000000008</c:v>
                </c:pt>
                <c:pt idx="62">
                  <c:v>-9.4689406999999992</c:v>
                </c:pt>
                <c:pt idx="63">
                  <c:v>-9.5590247999999995</c:v>
                </c:pt>
                <c:pt idx="64">
                  <c:v>-9.6127795999999996</c:v>
                </c:pt>
                <c:pt idx="65">
                  <c:v>-9.6747741999999999</c:v>
                </c:pt>
                <c:pt idx="66">
                  <c:v>-9.7284135999999997</c:v>
                </c:pt>
                <c:pt idx="67">
                  <c:v>-9.7593641000000009</c:v>
                </c:pt>
                <c:pt idx="68">
                  <c:v>-9.8610439000000003</c:v>
                </c:pt>
                <c:pt idx="69">
                  <c:v>-9.8584212999999998</c:v>
                </c:pt>
                <c:pt idx="70">
                  <c:v>-9.8158369000000008</c:v>
                </c:pt>
                <c:pt idx="71">
                  <c:v>-9.7672261999999996</c:v>
                </c:pt>
                <c:pt idx="72">
                  <c:v>-9.8002404999999992</c:v>
                </c:pt>
                <c:pt idx="73">
                  <c:v>-9.7124786000000007</c:v>
                </c:pt>
                <c:pt idx="74">
                  <c:v>-9.7339468</c:v>
                </c:pt>
                <c:pt idx="75">
                  <c:v>-9.6620045000000001</c:v>
                </c:pt>
                <c:pt idx="76">
                  <c:v>-9.6595668999999997</c:v>
                </c:pt>
                <c:pt idx="77">
                  <c:v>-9.5954113000000003</c:v>
                </c:pt>
                <c:pt idx="78">
                  <c:v>-9.5583314999999995</c:v>
                </c:pt>
                <c:pt idx="79">
                  <c:v>-9.5224905</c:v>
                </c:pt>
                <c:pt idx="80">
                  <c:v>-9.5419225999999995</c:v>
                </c:pt>
                <c:pt idx="81">
                  <c:v>-9.4903048999999999</c:v>
                </c:pt>
                <c:pt idx="82">
                  <c:v>-9.4072990000000001</c:v>
                </c:pt>
                <c:pt idx="83">
                  <c:v>-9.3395834000000004</c:v>
                </c:pt>
                <c:pt idx="84">
                  <c:v>-9.2623396000000007</c:v>
                </c:pt>
                <c:pt idx="85">
                  <c:v>-9.3002663000000005</c:v>
                </c:pt>
                <c:pt idx="86">
                  <c:v>-9.2252797999999991</c:v>
                </c:pt>
                <c:pt idx="87">
                  <c:v>-9.1803969999999993</c:v>
                </c:pt>
                <c:pt idx="88">
                  <c:v>-9.1708031000000005</c:v>
                </c:pt>
                <c:pt idx="89">
                  <c:v>-9.1001720000000006</c:v>
                </c:pt>
                <c:pt idx="90">
                  <c:v>-9.0315455999999994</c:v>
                </c:pt>
                <c:pt idx="91">
                  <c:v>-8.9673119000000003</c:v>
                </c:pt>
                <c:pt idx="92">
                  <c:v>-8.9549599000000004</c:v>
                </c:pt>
                <c:pt idx="93">
                  <c:v>-8.9112147999999998</c:v>
                </c:pt>
                <c:pt idx="94">
                  <c:v>-8.9436274000000004</c:v>
                </c:pt>
                <c:pt idx="95">
                  <c:v>-8.7805061000000002</c:v>
                </c:pt>
                <c:pt idx="96">
                  <c:v>-8.6863060000000001</c:v>
                </c:pt>
                <c:pt idx="97">
                  <c:v>-8.7209500999999996</c:v>
                </c:pt>
                <c:pt idx="98">
                  <c:v>-8.6041659999999993</c:v>
                </c:pt>
                <c:pt idx="99">
                  <c:v>-8.5525122000000007</c:v>
                </c:pt>
                <c:pt idx="100">
                  <c:v>-8.5675001000000002</c:v>
                </c:pt>
                <c:pt idx="101">
                  <c:v>-8.6112490000000008</c:v>
                </c:pt>
                <c:pt idx="102">
                  <c:v>-8.6113377</c:v>
                </c:pt>
                <c:pt idx="103">
                  <c:v>-8.5632677000000008</c:v>
                </c:pt>
                <c:pt idx="104">
                  <c:v>-8.6677388999999998</c:v>
                </c:pt>
                <c:pt idx="105">
                  <c:v>-8.6010275000000007</c:v>
                </c:pt>
                <c:pt idx="106">
                  <c:v>-8.4892529999999997</c:v>
                </c:pt>
                <c:pt idx="107">
                  <c:v>-8.5440435000000008</c:v>
                </c:pt>
                <c:pt idx="108">
                  <c:v>-8.5301933000000005</c:v>
                </c:pt>
                <c:pt idx="109">
                  <c:v>-8.5533218000000009</c:v>
                </c:pt>
                <c:pt idx="110">
                  <c:v>-8.4939947</c:v>
                </c:pt>
                <c:pt idx="111">
                  <c:v>-8.6944122000000004</c:v>
                </c:pt>
                <c:pt idx="112">
                  <c:v>-8.9868974999999995</c:v>
                </c:pt>
                <c:pt idx="113">
                  <c:v>-9.1157436000000001</c:v>
                </c:pt>
                <c:pt idx="114">
                  <c:v>-9.1976528000000002</c:v>
                </c:pt>
                <c:pt idx="115">
                  <c:v>-9.4680681</c:v>
                </c:pt>
                <c:pt idx="116">
                  <c:v>-9.4311991000000006</c:v>
                </c:pt>
                <c:pt idx="117">
                  <c:v>-9.4559344999999997</c:v>
                </c:pt>
                <c:pt idx="118">
                  <c:v>-9.5791930999999995</c:v>
                </c:pt>
                <c:pt idx="119">
                  <c:v>-9.4042873</c:v>
                </c:pt>
                <c:pt idx="120">
                  <c:v>-9.4295176999999999</c:v>
                </c:pt>
                <c:pt idx="121">
                  <c:v>-9.2732592</c:v>
                </c:pt>
                <c:pt idx="122">
                  <c:v>-9.2755393999999995</c:v>
                </c:pt>
                <c:pt idx="123">
                  <c:v>-9.1481981000000001</c:v>
                </c:pt>
                <c:pt idx="124">
                  <c:v>-9.1163243999999999</c:v>
                </c:pt>
                <c:pt idx="125">
                  <c:v>-8.9618006000000001</c:v>
                </c:pt>
                <c:pt idx="126">
                  <c:v>-8.9494190000000007</c:v>
                </c:pt>
                <c:pt idx="127">
                  <c:v>-8.9249182000000005</c:v>
                </c:pt>
                <c:pt idx="128">
                  <c:v>-8.9141417000000001</c:v>
                </c:pt>
                <c:pt idx="129">
                  <c:v>-8.9334240000000005</c:v>
                </c:pt>
                <c:pt idx="130">
                  <c:v>-8.9260044000000001</c:v>
                </c:pt>
                <c:pt idx="131">
                  <c:v>-8.9378548000000002</c:v>
                </c:pt>
                <c:pt idx="132">
                  <c:v>-9.0052918999999996</c:v>
                </c:pt>
                <c:pt idx="133">
                  <c:v>-9.0477170999999998</c:v>
                </c:pt>
                <c:pt idx="134">
                  <c:v>-9.0472163999999999</c:v>
                </c:pt>
                <c:pt idx="135">
                  <c:v>-9.2191801000000009</c:v>
                </c:pt>
                <c:pt idx="136">
                  <c:v>-9.2788801000000003</c:v>
                </c:pt>
                <c:pt idx="137">
                  <c:v>-9.3561219999999992</c:v>
                </c:pt>
                <c:pt idx="138">
                  <c:v>-9.5530518999999998</c:v>
                </c:pt>
                <c:pt idx="139">
                  <c:v>-9.5225153000000002</c:v>
                </c:pt>
                <c:pt idx="140">
                  <c:v>-9.5566815999999992</c:v>
                </c:pt>
                <c:pt idx="141">
                  <c:v>-9.5704507999999997</c:v>
                </c:pt>
                <c:pt idx="142">
                  <c:v>-9.6936874</c:v>
                </c:pt>
                <c:pt idx="143">
                  <c:v>-9.5943889999999996</c:v>
                </c:pt>
                <c:pt idx="144">
                  <c:v>-9.7651701000000006</c:v>
                </c:pt>
                <c:pt idx="145">
                  <c:v>-9.6386117999999996</c:v>
                </c:pt>
                <c:pt idx="146">
                  <c:v>-9.7318210999999994</c:v>
                </c:pt>
                <c:pt idx="147">
                  <c:v>-9.8127364999999998</c:v>
                </c:pt>
                <c:pt idx="148">
                  <c:v>-9.6998528999999998</c:v>
                </c:pt>
                <c:pt idx="149">
                  <c:v>-9.6790570999999996</c:v>
                </c:pt>
                <c:pt idx="150">
                  <c:v>-9.7920073999999993</c:v>
                </c:pt>
                <c:pt idx="151">
                  <c:v>-9.6978253999999993</c:v>
                </c:pt>
                <c:pt idx="152">
                  <c:v>-9.6495189999999997</c:v>
                </c:pt>
                <c:pt idx="153">
                  <c:v>-9.6625881000000007</c:v>
                </c:pt>
                <c:pt idx="154">
                  <c:v>-9.5418234000000002</c:v>
                </c:pt>
                <c:pt idx="155">
                  <c:v>-9.5851659999999992</c:v>
                </c:pt>
                <c:pt idx="156">
                  <c:v>-9.5247916999999998</c:v>
                </c:pt>
                <c:pt idx="157">
                  <c:v>-9.4577340999999997</c:v>
                </c:pt>
                <c:pt idx="158">
                  <c:v>-9.4342842000000005</c:v>
                </c:pt>
                <c:pt idx="159">
                  <c:v>-9.4111881000000004</c:v>
                </c:pt>
                <c:pt idx="160">
                  <c:v>-9.3985614999999996</c:v>
                </c:pt>
                <c:pt idx="161">
                  <c:v>-9.3534793999999994</c:v>
                </c:pt>
                <c:pt idx="162">
                  <c:v>-9.3615893999999997</c:v>
                </c:pt>
                <c:pt idx="163">
                  <c:v>-9.3563279999999995</c:v>
                </c:pt>
                <c:pt idx="164">
                  <c:v>-9.3036642000000001</c:v>
                </c:pt>
                <c:pt idx="165">
                  <c:v>-9.2598304999999996</c:v>
                </c:pt>
                <c:pt idx="166">
                  <c:v>-9.2228794000000001</c:v>
                </c:pt>
                <c:pt idx="167">
                  <c:v>-9.2327317999999998</c:v>
                </c:pt>
                <c:pt idx="168">
                  <c:v>-9.2271327999999997</c:v>
                </c:pt>
                <c:pt idx="169">
                  <c:v>-9.2255306000000008</c:v>
                </c:pt>
                <c:pt idx="170">
                  <c:v>-9.2422456999999998</c:v>
                </c:pt>
                <c:pt idx="171">
                  <c:v>-9.2776928000000005</c:v>
                </c:pt>
                <c:pt idx="172">
                  <c:v>-9.2711781999999996</c:v>
                </c:pt>
                <c:pt idx="173">
                  <c:v>-9.2762480000000007</c:v>
                </c:pt>
                <c:pt idx="174">
                  <c:v>-9.3393315999999995</c:v>
                </c:pt>
                <c:pt idx="175">
                  <c:v>-9.3854971000000003</c:v>
                </c:pt>
                <c:pt idx="176">
                  <c:v>-9.4460563999999998</c:v>
                </c:pt>
                <c:pt idx="177">
                  <c:v>-9.4665403000000001</c:v>
                </c:pt>
                <c:pt idx="178">
                  <c:v>-9.5168427999999992</c:v>
                </c:pt>
                <c:pt idx="179">
                  <c:v>-9.5148200999999997</c:v>
                </c:pt>
                <c:pt idx="180">
                  <c:v>-9.5897617000000004</c:v>
                </c:pt>
                <c:pt idx="181">
                  <c:v>-9.5560960999999995</c:v>
                </c:pt>
                <c:pt idx="182">
                  <c:v>-9.6422071000000003</c:v>
                </c:pt>
                <c:pt idx="183">
                  <c:v>-9.7395945000000008</c:v>
                </c:pt>
                <c:pt idx="184">
                  <c:v>-9.7777490999999994</c:v>
                </c:pt>
                <c:pt idx="185">
                  <c:v>-9.8799075999999992</c:v>
                </c:pt>
                <c:pt idx="186">
                  <c:v>-9.9961777000000005</c:v>
                </c:pt>
                <c:pt idx="187">
                  <c:v>-10.111264</c:v>
                </c:pt>
                <c:pt idx="188">
                  <c:v>-10.246949000000001</c:v>
                </c:pt>
                <c:pt idx="189">
                  <c:v>-10.327451</c:v>
                </c:pt>
                <c:pt idx="190">
                  <c:v>-10.471266999999999</c:v>
                </c:pt>
                <c:pt idx="191">
                  <c:v>-10.784701999999999</c:v>
                </c:pt>
                <c:pt idx="192">
                  <c:v>-10.916453000000001</c:v>
                </c:pt>
                <c:pt idx="193">
                  <c:v>-11.098125</c:v>
                </c:pt>
                <c:pt idx="194">
                  <c:v>-11.330163000000001</c:v>
                </c:pt>
                <c:pt idx="195">
                  <c:v>-11.473682</c:v>
                </c:pt>
                <c:pt idx="196">
                  <c:v>-11.678243999999999</c:v>
                </c:pt>
                <c:pt idx="197">
                  <c:v>-11.849209999999999</c:v>
                </c:pt>
                <c:pt idx="198">
                  <c:v>-11.827171</c:v>
                </c:pt>
                <c:pt idx="199">
                  <c:v>-12.030168</c:v>
                </c:pt>
                <c:pt idx="200">
                  <c:v>-12.227656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14-40A3-8FF3-7129B99B20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3"/>
                <c:tx>
                  <c:strRef>
                    <c:extLst>
                      <c:ext uri="{02D57815-91ED-43cb-92C2-25804820EDAC}">
                        <c15:formulaRef>
                          <c15:sqref>CLvsLO!$U$2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CLvsLO!$U$5:$U$205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-27.725183000000001</c:v>
                      </c:pt>
                      <c:pt idx="1">
                        <c:v>-26.912378</c:v>
                      </c:pt>
                      <c:pt idx="2">
                        <c:v>-24.261042</c:v>
                      </c:pt>
                      <c:pt idx="3">
                        <c:v>-24.932480000000002</c:v>
                      </c:pt>
                      <c:pt idx="4">
                        <c:v>-21.804354</c:v>
                      </c:pt>
                      <c:pt idx="5">
                        <c:v>-20.872900000000001</c:v>
                      </c:pt>
                      <c:pt idx="6">
                        <c:v>-20.140557999999999</c:v>
                      </c:pt>
                      <c:pt idx="7">
                        <c:v>-18.733038000000001</c:v>
                      </c:pt>
                      <c:pt idx="8">
                        <c:v>-16.146229000000002</c:v>
                      </c:pt>
                      <c:pt idx="9">
                        <c:v>-15.067257</c:v>
                      </c:pt>
                      <c:pt idx="10">
                        <c:v>-13.471397</c:v>
                      </c:pt>
                      <c:pt idx="11">
                        <c:v>-12.758252000000001</c:v>
                      </c:pt>
                      <c:pt idx="12">
                        <c:v>-11.183013000000001</c:v>
                      </c:pt>
                      <c:pt idx="13">
                        <c:v>-10.818246</c:v>
                      </c:pt>
                      <c:pt idx="14">
                        <c:v>-9.9719601000000004</c:v>
                      </c:pt>
                      <c:pt idx="15">
                        <c:v>-9.6091232000000009</c:v>
                      </c:pt>
                      <c:pt idx="16">
                        <c:v>-9.2757720999999993</c:v>
                      </c:pt>
                      <c:pt idx="17">
                        <c:v>-9.3155107000000008</c:v>
                      </c:pt>
                      <c:pt idx="18">
                        <c:v>-8.9772110000000005</c:v>
                      </c:pt>
                      <c:pt idx="19">
                        <c:v>-8.9865970999999991</c:v>
                      </c:pt>
                      <c:pt idx="20">
                        <c:v>-9.0033054000000003</c:v>
                      </c:pt>
                      <c:pt idx="21">
                        <c:v>-8.9482392999999991</c:v>
                      </c:pt>
                      <c:pt idx="22">
                        <c:v>-8.9173402999999993</c:v>
                      </c:pt>
                      <c:pt idx="23">
                        <c:v>-8.8556652000000007</c:v>
                      </c:pt>
                      <c:pt idx="24">
                        <c:v>-8.8666134000000003</c:v>
                      </c:pt>
                      <c:pt idx="25">
                        <c:v>-8.8242264000000006</c:v>
                      </c:pt>
                      <c:pt idx="26">
                        <c:v>-8.9049644000000008</c:v>
                      </c:pt>
                      <c:pt idx="27">
                        <c:v>-8.8084679000000001</c:v>
                      </c:pt>
                      <c:pt idx="28">
                        <c:v>-8.7673787999999995</c:v>
                      </c:pt>
                      <c:pt idx="29">
                        <c:v>-8.6842909000000006</c:v>
                      </c:pt>
                      <c:pt idx="30">
                        <c:v>-8.6052751999999995</c:v>
                      </c:pt>
                      <c:pt idx="31">
                        <c:v>-8.6051377999999996</c:v>
                      </c:pt>
                      <c:pt idx="32">
                        <c:v>-8.6055592999999995</c:v>
                      </c:pt>
                      <c:pt idx="33">
                        <c:v>-8.5403614000000001</c:v>
                      </c:pt>
                      <c:pt idx="34">
                        <c:v>-8.5522852</c:v>
                      </c:pt>
                      <c:pt idx="35">
                        <c:v>-8.4624080999999993</c:v>
                      </c:pt>
                      <c:pt idx="36">
                        <c:v>-8.4831810000000001</c:v>
                      </c:pt>
                      <c:pt idx="37">
                        <c:v>-8.4419365000000006</c:v>
                      </c:pt>
                      <c:pt idx="38">
                        <c:v>-8.4177865999999995</c:v>
                      </c:pt>
                      <c:pt idx="39">
                        <c:v>-8.3380013000000002</c:v>
                      </c:pt>
                      <c:pt idx="40">
                        <c:v>-8.3684778000000009</c:v>
                      </c:pt>
                      <c:pt idx="41">
                        <c:v>-8.2507687000000001</c:v>
                      </c:pt>
                      <c:pt idx="42">
                        <c:v>-8.3557214999999996</c:v>
                      </c:pt>
                      <c:pt idx="43">
                        <c:v>-8.1299057000000001</c:v>
                      </c:pt>
                      <c:pt idx="44">
                        <c:v>-8.2845449000000002</c:v>
                      </c:pt>
                      <c:pt idx="45">
                        <c:v>-8.1721658999999995</c:v>
                      </c:pt>
                      <c:pt idx="46">
                        <c:v>-8.0662718000000009</c:v>
                      </c:pt>
                      <c:pt idx="47">
                        <c:v>-8.2613754000000004</c:v>
                      </c:pt>
                      <c:pt idx="48">
                        <c:v>-8.0860547999999994</c:v>
                      </c:pt>
                      <c:pt idx="49">
                        <c:v>-8.1982049999999997</c:v>
                      </c:pt>
                      <c:pt idx="50">
                        <c:v>-8.2710790999999997</c:v>
                      </c:pt>
                      <c:pt idx="51">
                        <c:v>-8.2365741999999997</c:v>
                      </c:pt>
                      <c:pt idx="52">
                        <c:v>-8.3977394000000007</c:v>
                      </c:pt>
                      <c:pt idx="53">
                        <c:v>-8.5295123999999998</c:v>
                      </c:pt>
                      <c:pt idx="54">
                        <c:v>-8.5852766000000003</c:v>
                      </c:pt>
                      <c:pt idx="55">
                        <c:v>-8.7759932999999997</c:v>
                      </c:pt>
                      <c:pt idx="56">
                        <c:v>-9.1271477000000001</c:v>
                      </c:pt>
                      <c:pt idx="57">
                        <c:v>-9.3980149999999991</c:v>
                      </c:pt>
                      <c:pt idx="58">
                        <c:v>-9.5040072999999996</c:v>
                      </c:pt>
                      <c:pt idx="59">
                        <c:v>-9.8918447</c:v>
                      </c:pt>
                      <c:pt idx="60">
                        <c:v>-9.9751902000000001</c:v>
                      </c:pt>
                      <c:pt idx="61">
                        <c:v>-9.9609070000000006</c:v>
                      </c:pt>
                      <c:pt idx="62">
                        <c:v>-10.085877</c:v>
                      </c:pt>
                      <c:pt idx="63">
                        <c:v>-10.087543999999999</c:v>
                      </c:pt>
                      <c:pt idx="64">
                        <c:v>-10.119287</c:v>
                      </c:pt>
                      <c:pt idx="65">
                        <c:v>-10.241756000000001</c:v>
                      </c:pt>
                      <c:pt idx="66">
                        <c:v>-10.235580000000001</c:v>
                      </c:pt>
                      <c:pt idx="67">
                        <c:v>-10.313509</c:v>
                      </c:pt>
                      <c:pt idx="68">
                        <c:v>-10.426147</c:v>
                      </c:pt>
                      <c:pt idx="69">
                        <c:v>-10.404563</c:v>
                      </c:pt>
                      <c:pt idx="70">
                        <c:v>-10.346811000000001</c:v>
                      </c:pt>
                      <c:pt idx="71">
                        <c:v>-10.273279</c:v>
                      </c:pt>
                      <c:pt idx="72">
                        <c:v>-10.323791999999999</c:v>
                      </c:pt>
                      <c:pt idx="73">
                        <c:v>-10.214631000000001</c:v>
                      </c:pt>
                      <c:pt idx="74">
                        <c:v>-10.290535</c:v>
                      </c:pt>
                      <c:pt idx="75">
                        <c:v>-10.155144999999999</c:v>
                      </c:pt>
                      <c:pt idx="76">
                        <c:v>-10.140055</c:v>
                      </c:pt>
                      <c:pt idx="77">
                        <c:v>-10.135849</c:v>
                      </c:pt>
                      <c:pt idx="78">
                        <c:v>-10.055679</c:v>
                      </c:pt>
                      <c:pt idx="79">
                        <c:v>-9.9571514000000008</c:v>
                      </c:pt>
                      <c:pt idx="80">
                        <c:v>-9.9493493999999991</c:v>
                      </c:pt>
                      <c:pt idx="81">
                        <c:v>-9.8665075000000009</c:v>
                      </c:pt>
                      <c:pt idx="82">
                        <c:v>-9.7575655000000001</c:v>
                      </c:pt>
                      <c:pt idx="83">
                        <c:v>-9.7113724000000001</c:v>
                      </c:pt>
                      <c:pt idx="84">
                        <c:v>-9.5656853000000002</c:v>
                      </c:pt>
                      <c:pt idx="85">
                        <c:v>-9.6419610999999996</c:v>
                      </c:pt>
                      <c:pt idx="86">
                        <c:v>-9.5505256999999997</c:v>
                      </c:pt>
                      <c:pt idx="87">
                        <c:v>-9.5004168</c:v>
                      </c:pt>
                      <c:pt idx="88">
                        <c:v>-9.4761372000000001</c:v>
                      </c:pt>
                      <c:pt idx="89">
                        <c:v>-9.4309521000000007</c:v>
                      </c:pt>
                      <c:pt idx="90">
                        <c:v>-9.3236713000000009</c:v>
                      </c:pt>
                      <c:pt idx="91">
                        <c:v>-9.2464037000000001</c:v>
                      </c:pt>
                      <c:pt idx="92">
                        <c:v>-9.2972412000000002</c:v>
                      </c:pt>
                      <c:pt idx="93">
                        <c:v>-9.1934958000000009</c:v>
                      </c:pt>
                      <c:pt idx="94">
                        <c:v>-9.2725448999999998</c:v>
                      </c:pt>
                      <c:pt idx="95">
                        <c:v>-9.1458177999999997</c:v>
                      </c:pt>
                      <c:pt idx="96">
                        <c:v>-8.9351129999999994</c:v>
                      </c:pt>
                      <c:pt idx="97">
                        <c:v>-9.0563754999999997</c:v>
                      </c:pt>
                      <c:pt idx="98">
                        <c:v>-8.9469109000000007</c:v>
                      </c:pt>
                      <c:pt idx="99">
                        <c:v>-8.9475993999999996</c:v>
                      </c:pt>
                      <c:pt idx="100">
                        <c:v>-8.9766922000000005</c:v>
                      </c:pt>
                      <c:pt idx="101">
                        <c:v>-9.0122184999999995</c:v>
                      </c:pt>
                      <c:pt idx="102">
                        <c:v>-9.0618248000000001</c:v>
                      </c:pt>
                      <c:pt idx="103">
                        <c:v>-8.9867830000000009</c:v>
                      </c:pt>
                      <c:pt idx="104">
                        <c:v>-9.1534747999999997</c:v>
                      </c:pt>
                      <c:pt idx="105">
                        <c:v>-9.0690183999999991</c:v>
                      </c:pt>
                      <c:pt idx="106">
                        <c:v>-8.9636373999999996</c:v>
                      </c:pt>
                      <c:pt idx="107">
                        <c:v>-9.0156784000000005</c:v>
                      </c:pt>
                      <c:pt idx="108">
                        <c:v>-8.9612741000000007</c:v>
                      </c:pt>
                      <c:pt idx="109">
                        <c:v>-9.0532198000000008</c:v>
                      </c:pt>
                      <c:pt idx="110">
                        <c:v>-9.0021334</c:v>
                      </c:pt>
                      <c:pt idx="111">
                        <c:v>-9.1647625000000001</c:v>
                      </c:pt>
                      <c:pt idx="112">
                        <c:v>-9.6104430999999995</c:v>
                      </c:pt>
                      <c:pt idx="113">
                        <c:v>-9.6959771999999997</c:v>
                      </c:pt>
                      <c:pt idx="114">
                        <c:v>-9.8127192999999995</c:v>
                      </c:pt>
                      <c:pt idx="115">
                        <c:v>-10.323073000000001</c:v>
                      </c:pt>
                      <c:pt idx="116">
                        <c:v>-10.115391000000001</c:v>
                      </c:pt>
                      <c:pt idx="117">
                        <c:v>-10.165974</c:v>
                      </c:pt>
                      <c:pt idx="118">
                        <c:v>-10.387661</c:v>
                      </c:pt>
                      <c:pt idx="119">
                        <c:v>-10.046042</c:v>
                      </c:pt>
                      <c:pt idx="120">
                        <c:v>-10.250197</c:v>
                      </c:pt>
                      <c:pt idx="121">
                        <c:v>-9.9387302000000002</c:v>
                      </c:pt>
                      <c:pt idx="122">
                        <c:v>-10.023775000000001</c:v>
                      </c:pt>
                      <c:pt idx="123">
                        <c:v>-9.7865295000000003</c:v>
                      </c:pt>
                      <c:pt idx="124">
                        <c:v>-9.9006004000000001</c:v>
                      </c:pt>
                      <c:pt idx="125">
                        <c:v>-9.6392202000000005</c:v>
                      </c:pt>
                      <c:pt idx="126">
                        <c:v>-9.6229209999999998</c:v>
                      </c:pt>
                      <c:pt idx="127">
                        <c:v>-9.5759535000000007</c:v>
                      </c:pt>
                      <c:pt idx="128">
                        <c:v>-9.4458035999999996</c:v>
                      </c:pt>
                      <c:pt idx="129">
                        <c:v>-9.5967673999999992</c:v>
                      </c:pt>
                      <c:pt idx="130">
                        <c:v>-9.5142001999999994</c:v>
                      </c:pt>
                      <c:pt idx="131">
                        <c:v>-9.4658727999999996</c:v>
                      </c:pt>
                      <c:pt idx="132">
                        <c:v>-9.6227292999999996</c:v>
                      </c:pt>
                      <c:pt idx="133">
                        <c:v>-9.6038894999999993</c:v>
                      </c:pt>
                      <c:pt idx="134">
                        <c:v>-9.6049032000000008</c:v>
                      </c:pt>
                      <c:pt idx="135">
                        <c:v>-9.9677009999999999</c:v>
                      </c:pt>
                      <c:pt idx="136">
                        <c:v>-9.8448142999999995</c:v>
                      </c:pt>
                      <c:pt idx="137">
                        <c:v>-10.16131</c:v>
                      </c:pt>
                      <c:pt idx="138">
                        <c:v>-10.354099</c:v>
                      </c:pt>
                      <c:pt idx="139">
                        <c:v>-10.237655999999999</c:v>
                      </c:pt>
                      <c:pt idx="140">
                        <c:v>-10.439292</c:v>
                      </c:pt>
                      <c:pt idx="141">
                        <c:v>-10.337113</c:v>
                      </c:pt>
                      <c:pt idx="142">
                        <c:v>-10.622778</c:v>
                      </c:pt>
                      <c:pt idx="143">
                        <c:v>-10.332392</c:v>
                      </c:pt>
                      <c:pt idx="144">
                        <c:v>-10.727387999999999</c:v>
                      </c:pt>
                      <c:pt idx="145">
                        <c:v>-10.420444</c:v>
                      </c:pt>
                      <c:pt idx="146">
                        <c:v>-10.494116</c:v>
                      </c:pt>
                      <c:pt idx="147">
                        <c:v>-10.730308000000001</c:v>
                      </c:pt>
                      <c:pt idx="148">
                        <c:v>-10.424504000000001</c:v>
                      </c:pt>
                      <c:pt idx="149">
                        <c:v>-10.420407000000001</c:v>
                      </c:pt>
                      <c:pt idx="150">
                        <c:v>-10.616446</c:v>
                      </c:pt>
                      <c:pt idx="151">
                        <c:v>-10.399735</c:v>
                      </c:pt>
                      <c:pt idx="152">
                        <c:v>-10.328892</c:v>
                      </c:pt>
                      <c:pt idx="153">
                        <c:v>-10.449001000000001</c:v>
                      </c:pt>
                      <c:pt idx="154">
                        <c:v>-10.156174</c:v>
                      </c:pt>
                      <c:pt idx="155">
                        <c:v>-10.236193</c:v>
                      </c:pt>
                      <c:pt idx="156">
                        <c:v>-10.134005999999999</c:v>
                      </c:pt>
                      <c:pt idx="157">
                        <c:v>-10.065056999999999</c:v>
                      </c:pt>
                      <c:pt idx="158">
                        <c:v>-9.9935398000000006</c:v>
                      </c:pt>
                      <c:pt idx="159">
                        <c:v>-9.9422759999999997</c:v>
                      </c:pt>
                      <c:pt idx="160">
                        <c:v>-9.9835224</c:v>
                      </c:pt>
                      <c:pt idx="161">
                        <c:v>-9.8105516000000001</c:v>
                      </c:pt>
                      <c:pt idx="162">
                        <c:v>-9.9702500999999994</c:v>
                      </c:pt>
                      <c:pt idx="163">
                        <c:v>-9.8964576999999991</c:v>
                      </c:pt>
                      <c:pt idx="164">
                        <c:v>-9.8242282999999997</c:v>
                      </c:pt>
                      <c:pt idx="165">
                        <c:v>-9.8733825999999993</c:v>
                      </c:pt>
                      <c:pt idx="166">
                        <c:v>-9.6916694999999997</c:v>
                      </c:pt>
                      <c:pt idx="167">
                        <c:v>-9.7388686999999994</c:v>
                      </c:pt>
                      <c:pt idx="168">
                        <c:v>-9.7998618999999998</c:v>
                      </c:pt>
                      <c:pt idx="169">
                        <c:v>-9.6875172000000003</c:v>
                      </c:pt>
                      <c:pt idx="170">
                        <c:v>-9.7720432000000006</c:v>
                      </c:pt>
                      <c:pt idx="171">
                        <c:v>-9.8570756999999993</c:v>
                      </c:pt>
                      <c:pt idx="172">
                        <c:v>-9.7627182000000001</c:v>
                      </c:pt>
                      <c:pt idx="173">
                        <c:v>-9.7460612999999992</c:v>
                      </c:pt>
                      <c:pt idx="174">
                        <c:v>-9.8107357000000004</c:v>
                      </c:pt>
                      <c:pt idx="175">
                        <c:v>-9.8376560000000008</c:v>
                      </c:pt>
                      <c:pt idx="176">
                        <c:v>-9.8746977000000005</c:v>
                      </c:pt>
                      <c:pt idx="177">
                        <c:v>-9.9873037</c:v>
                      </c:pt>
                      <c:pt idx="178">
                        <c:v>-10.020970999999999</c:v>
                      </c:pt>
                      <c:pt idx="179">
                        <c:v>-9.9610681999999997</c:v>
                      </c:pt>
                      <c:pt idx="180">
                        <c:v>-10.071069</c:v>
                      </c:pt>
                      <c:pt idx="181">
                        <c:v>-9.9686936999999993</c:v>
                      </c:pt>
                      <c:pt idx="182">
                        <c:v>-10.175976</c:v>
                      </c:pt>
                      <c:pt idx="183">
                        <c:v>-10.353756000000001</c:v>
                      </c:pt>
                      <c:pt idx="184">
                        <c:v>-10.457522000000001</c:v>
                      </c:pt>
                      <c:pt idx="185">
                        <c:v>-10.654006000000001</c:v>
                      </c:pt>
                      <c:pt idx="186">
                        <c:v>-10.766712</c:v>
                      </c:pt>
                      <c:pt idx="187">
                        <c:v>-10.937301</c:v>
                      </c:pt>
                      <c:pt idx="188">
                        <c:v>-11.22218</c:v>
                      </c:pt>
                      <c:pt idx="189">
                        <c:v>-11.344453</c:v>
                      </c:pt>
                      <c:pt idx="190">
                        <c:v>-11.587104999999999</c:v>
                      </c:pt>
                      <c:pt idx="191">
                        <c:v>-12.100770000000001</c:v>
                      </c:pt>
                      <c:pt idx="192">
                        <c:v>-12.289593999999999</c:v>
                      </c:pt>
                      <c:pt idx="193">
                        <c:v>-12.714869</c:v>
                      </c:pt>
                      <c:pt idx="194">
                        <c:v>-13.148118</c:v>
                      </c:pt>
                      <c:pt idx="195">
                        <c:v>-13.454743000000001</c:v>
                      </c:pt>
                      <c:pt idx="196">
                        <c:v>-13.941401000000001</c:v>
                      </c:pt>
                      <c:pt idx="197">
                        <c:v>-14.57541</c:v>
                      </c:pt>
                      <c:pt idx="198">
                        <c:v>-13.954226</c:v>
                      </c:pt>
                      <c:pt idx="199">
                        <c:v>-14.270166</c:v>
                      </c:pt>
                      <c:pt idx="200">
                        <c:v>-14.702467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E214-40A3-8FF3-7129B99B2001}"/>
                  </c:ext>
                </c:extLst>
              </c15:ser>
            </c15:filteredScatterSeries>
            <c15:filteredScatterSeries>
              <c15:ser>
                <c:idx val="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CLvsLO!$V$5:$V$205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-45.237544999999997</c:v>
                      </c:pt>
                      <c:pt idx="1">
                        <c:v>-38.394168999999998</c:v>
                      </c:pt>
                      <c:pt idx="2">
                        <c:v>-28.346257999999999</c:v>
                      </c:pt>
                      <c:pt idx="3">
                        <c:v>-28.623386</c:v>
                      </c:pt>
                      <c:pt idx="4">
                        <c:v>-25.584140999999999</c:v>
                      </c:pt>
                      <c:pt idx="5">
                        <c:v>-23.777939</c:v>
                      </c:pt>
                      <c:pt idx="6">
                        <c:v>-22.472071</c:v>
                      </c:pt>
                      <c:pt idx="7">
                        <c:v>-20.512778999999998</c:v>
                      </c:pt>
                      <c:pt idx="8">
                        <c:v>-17.674776000000001</c:v>
                      </c:pt>
                      <c:pt idx="9">
                        <c:v>-16.230512999999998</c:v>
                      </c:pt>
                      <c:pt idx="10">
                        <c:v>-14.426753</c:v>
                      </c:pt>
                      <c:pt idx="11">
                        <c:v>-13.593123</c:v>
                      </c:pt>
                      <c:pt idx="12">
                        <c:v>-11.854352</c:v>
                      </c:pt>
                      <c:pt idx="13">
                        <c:v>-11.353619</c:v>
                      </c:pt>
                      <c:pt idx="14">
                        <c:v>-10.40823</c:v>
                      </c:pt>
                      <c:pt idx="15">
                        <c:v>-9.9581222999999994</c:v>
                      </c:pt>
                      <c:pt idx="16">
                        <c:v>-9.5482434999999999</c:v>
                      </c:pt>
                      <c:pt idx="17">
                        <c:v>-9.6455221000000009</c:v>
                      </c:pt>
                      <c:pt idx="18">
                        <c:v>-9.2495984999999994</c:v>
                      </c:pt>
                      <c:pt idx="19">
                        <c:v>-9.2584438000000002</c:v>
                      </c:pt>
                      <c:pt idx="20">
                        <c:v>-9.2882575999999997</c:v>
                      </c:pt>
                      <c:pt idx="21">
                        <c:v>-9.2135266999999992</c:v>
                      </c:pt>
                      <c:pt idx="22">
                        <c:v>-9.1855183</c:v>
                      </c:pt>
                      <c:pt idx="23">
                        <c:v>-9.1002759999999991</c:v>
                      </c:pt>
                      <c:pt idx="24">
                        <c:v>-9.1211500000000001</c:v>
                      </c:pt>
                      <c:pt idx="25">
                        <c:v>-9.0913181000000005</c:v>
                      </c:pt>
                      <c:pt idx="26">
                        <c:v>-9.1445942000000002</c:v>
                      </c:pt>
                      <c:pt idx="27">
                        <c:v>-9.0314969999999999</c:v>
                      </c:pt>
                      <c:pt idx="28">
                        <c:v>-9.0202694000000001</c:v>
                      </c:pt>
                      <c:pt idx="29">
                        <c:v>-8.9045466999999991</c:v>
                      </c:pt>
                      <c:pt idx="30">
                        <c:v>-8.9298161999999994</c:v>
                      </c:pt>
                      <c:pt idx="31">
                        <c:v>-8.8705397000000001</c:v>
                      </c:pt>
                      <c:pt idx="32">
                        <c:v>-8.9133949000000001</c:v>
                      </c:pt>
                      <c:pt idx="33">
                        <c:v>-8.9354963000000005</c:v>
                      </c:pt>
                      <c:pt idx="34">
                        <c:v>-8.9479951999999994</c:v>
                      </c:pt>
                      <c:pt idx="35">
                        <c:v>-8.8585385999999993</c:v>
                      </c:pt>
                      <c:pt idx="36">
                        <c:v>-8.9511012999999995</c:v>
                      </c:pt>
                      <c:pt idx="37">
                        <c:v>-8.9182892000000002</c:v>
                      </c:pt>
                      <c:pt idx="38">
                        <c:v>-8.9285736</c:v>
                      </c:pt>
                      <c:pt idx="39">
                        <c:v>-8.9972075999999994</c:v>
                      </c:pt>
                      <c:pt idx="40">
                        <c:v>-8.9480505000000008</c:v>
                      </c:pt>
                      <c:pt idx="41">
                        <c:v>-8.8878689000000008</c:v>
                      </c:pt>
                      <c:pt idx="42">
                        <c:v>-9.2508631000000001</c:v>
                      </c:pt>
                      <c:pt idx="43">
                        <c:v>-8.7603846000000001</c:v>
                      </c:pt>
                      <c:pt idx="44">
                        <c:v>-9.2605658000000002</c:v>
                      </c:pt>
                      <c:pt idx="45">
                        <c:v>-9.0156822000000005</c:v>
                      </c:pt>
                      <c:pt idx="46">
                        <c:v>-8.8113241000000002</c:v>
                      </c:pt>
                      <c:pt idx="47">
                        <c:v>-9.4423437000000003</c:v>
                      </c:pt>
                      <c:pt idx="48">
                        <c:v>-8.9609269999999999</c:v>
                      </c:pt>
                      <c:pt idx="49">
                        <c:v>-9.1704711999999997</c:v>
                      </c:pt>
                      <c:pt idx="50">
                        <c:v>-9.2876920999999992</c:v>
                      </c:pt>
                      <c:pt idx="51">
                        <c:v>-9.0579271000000006</c:v>
                      </c:pt>
                      <c:pt idx="52">
                        <c:v>-9.3608388999999992</c:v>
                      </c:pt>
                      <c:pt idx="53">
                        <c:v>-9.4761763000000006</c:v>
                      </c:pt>
                      <c:pt idx="54">
                        <c:v>-9.4905375999999997</c:v>
                      </c:pt>
                      <c:pt idx="55">
                        <c:v>-9.6370392000000002</c:v>
                      </c:pt>
                      <c:pt idx="56">
                        <c:v>-10.237458999999999</c:v>
                      </c:pt>
                      <c:pt idx="57">
                        <c:v>-10.438767</c:v>
                      </c:pt>
                      <c:pt idx="58">
                        <c:v>-10.484904999999999</c:v>
                      </c:pt>
                      <c:pt idx="59">
                        <c:v>-11.044243</c:v>
                      </c:pt>
                      <c:pt idx="60">
                        <c:v>-11.061377999999999</c:v>
                      </c:pt>
                      <c:pt idx="61">
                        <c:v>-10.924537000000001</c:v>
                      </c:pt>
                      <c:pt idx="62">
                        <c:v>-11.121591</c:v>
                      </c:pt>
                      <c:pt idx="63">
                        <c:v>-11.000578000000001</c:v>
                      </c:pt>
                      <c:pt idx="64">
                        <c:v>-10.934106</c:v>
                      </c:pt>
                      <c:pt idx="65">
                        <c:v>-11.246843</c:v>
                      </c:pt>
                      <c:pt idx="66">
                        <c:v>-11.068293000000001</c:v>
                      </c:pt>
                      <c:pt idx="67">
                        <c:v>-11.160520999999999</c:v>
                      </c:pt>
                      <c:pt idx="68">
                        <c:v>-11.285512000000001</c:v>
                      </c:pt>
                      <c:pt idx="69">
                        <c:v>-11.229367</c:v>
                      </c:pt>
                      <c:pt idx="70">
                        <c:v>-11.063817999999999</c:v>
                      </c:pt>
                      <c:pt idx="71">
                        <c:v>-11.083987</c:v>
                      </c:pt>
                      <c:pt idx="72">
                        <c:v>-11.104613000000001</c:v>
                      </c:pt>
                      <c:pt idx="73">
                        <c:v>-10.847443999999999</c:v>
                      </c:pt>
                      <c:pt idx="74">
                        <c:v>-11.143378999999999</c:v>
                      </c:pt>
                      <c:pt idx="75">
                        <c:v>-10.818676999999999</c:v>
                      </c:pt>
                      <c:pt idx="76">
                        <c:v>-10.750007999999999</c:v>
                      </c:pt>
                      <c:pt idx="77">
                        <c:v>-10.907597000000001</c:v>
                      </c:pt>
                      <c:pt idx="78">
                        <c:v>-10.651686</c:v>
                      </c:pt>
                      <c:pt idx="79">
                        <c:v>-10.539438000000001</c:v>
                      </c:pt>
                      <c:pt idx="80">
                        <c:v>-10.635621</c:v>
                      </c:pt>
                      <c:pt idx="81">
                        <c:v>-10.456298</c:v>
                      </c:pt>
                      <c:pt idx="82">
                        <c:v>-10.329179</c:v>
                      </c:pt>
                      <c:pt idx="83">
                        <c:v>-10.412675999999999</c:v>
                      </c:pt>
                      <c:pt idx="84">
                        <c:v>-10.124297</c:v>
                      </c:pt>
                      <c:pt idx="85">
                        <c:v>-10.290903999999999</c:v>
                      </c:pt>
                      <c:pt idx="86">
                        <c:v>-10.235842999999999</c:v>
                      </c:pt>
                      <c:pt idx="87">
                        <c:v>-10.176422000000001</c:v>
                      </c:pt>
                      <c:pt idx="88">
                        <c:v>-10.079022999999999</c:v>
                      </c:pt>
                      <c:pt idx="89">
                        <c:v>-10.133748000000001</c:v>
                      </c:pt>
                      <c:pt idx="90">
                        <c:v>-10.054811000000001</c:v>
                      </c:pt>
                      <c:pt idx="91">
                        <c:v>-9.8373232000000002</c:v>
                      </c:pt>
                      <c:pt idx="92">
                        <c:v>-10.344301</c:v>
                      </c:pt>
                      <c:pt idx="93">
                        <c:v>-9.9149828000000007</c:v>
                      </c:pt>
                      <c:pt idx="94">
                        <c:v>-10.211833</c:v>
                      </c:pt>
                      <c:pt idx="95">
                        <c:v>-10.330230999999999</c:v>
                      </c:pt>
                      <c:pt idx="96">
                        <c:v>-9.6627721999999991</c:v>
                      </c:pt>
                      <c:pt idx="97">
                        <c:v>-10.253256</c:v>
                      </c:pt>
                      <c:pt idx="98">
                        <c:v>-9.9718914000000005</c:v>
                      </c:pt>
                      <c:pt idx="99">
                        <c:v>-9.9720621000000005</c:v>
                      </c:pt>
                      <c:pt idx="100">
                        <c:v>-10.200314000000001</c:v>
                      </c:pt>
                      <c:pt idx="101">
                        <c:v>-9.9997196000000006</c:v>
                      </c:pt>
                      <c:pt idx="102">
                        <c:v>-10.205495000000001</c:v>
                      </c:pt>
                      <c:pt idx="103">
                        <c:v>-10.052369000000001</c:v>
                      </c:pt>
                      <c:pt idx="104">
                        <c:v>-10.413124</c:v>
                      </c:pt>
                      <c:pt idx="105">
                        <c:v>-10.228274000000001</c:v>
                      </c:pt>
                      <c:pt idx="106">
                        <c:v>-10.179557000000001</c:v>
                      </c:pt>
                      <c:pt idx="107">
                        <c:v>-10.291864</c:v>
                      </c:pt>
                      <c:pt idx="108">
                        <c:v>-9.9825335000000006</c:v>
                      </c:pt>
                      <c:pt idx="109">
                        <c:v>-10.538485</c:v>
                      </c:pt>
                      <c:pt idx="110">
                        <c:v>-10.442125000000001</c:v>
                      </c:pt>
                      <c:pt idx="111">
                        <c:v>-10.423368999999999</c:v>
                      </c:pt>
                      <c:pt idx="112">
                        <c:v>-11.684794</c:v>
                      </c:pt>
                      <c:pt idx="113">
                        <c:v>-11.546835</c:v>
                      </c:pt>
                      <c:pt idx="114">
                        <c:v>-11.504597</c:v>
                      </c:pt>
                      <c:pt idx="115">
                        <c:v>-13.011274999999999</c:v>
                      </c:pt>
                      <c:pt idx="116">
                        <c:v>-12.100185</c:v>
                      </c:pt>
                      <c:pt idx="117">
                        <c:v>-12.479101</c:v>
                      </c:pt>
                      <c:pt idx="118">
                        <c:v>-12.852534</c:v>
                      </c:pt>
                      <c:pt idx="119">
                        <c:v>-12.029693999999999</c:v>
                      </c:pt>
                      <c:pt idx="120">
                        <c:v>-12.648889</c:v>
                      </c:pt>
                      <c:pt idx="121">
                        <c:v>-11.986439000000001</c:v>
                      </c:pt>
                      <c:pt idx="122">
                        <c:v>-12.265312</c:v>
                      </c:pt>
                      <c:pt idx="123">
                        <c:v>-11.701415000000001</c:v>
                      </c:pt>
                      <c:pt idx="124">
                        <c:v>-12.008984999999999</c:v>
                      </c:pt>
                      <c:pt idx="125">
                        <c:v>-11.513178999999999</c:v>
                      </c:pt>
                      <c:pt idx="126">
                        <c:v>-11.566863</c:v>
                      </c:pt>
                      <c:pt idx="127">
                        <c:v>-11.505077999999999</c:v>
                      </c:pt>
                      <c:pt idx="128">
                        <c:v>-11.069694</c:v>
                      </c:pt>
                      <c:pt idx="129">
                        <c:v>-11.550914000000001</c:v>
                      </c:pt>
                      <c:pt idx="130">
                        <c:v>-11.180510999999999</c:v>
                      </c:pt>
                      <c:pt idx="131">
                        <c:v>-11.045831</c:v>
                      </c:pt>
                      <c:pt idx="132">
                        <c:v>-11.320776</c:v>
                      </c:pt>
                      <c:pt idx="133">
                        <c:v>-11.246195</c:v>
                      </c:pt>
                      <c:pt idx="134">
                        <c:v>-11.14789</c:v>
                      </c:pt>
                      <c:pt idx="135">
                        <c:v>-11.857792</c:v>
                      </c:pt>
                      <c:pt idx="136">
                        <c:v>-11.280106999999999</c:v>
                      </c:pt>
                      <c:pt idx="137">
                        <c:v>-12.108907</c:v>
                      </c:pt>
                      <c:pt idx="138">
                        <c:v>-12.289581999999999</c:v>
                      </c:pt>
                      <c:pt idx="139">
                        <c:v>-11.9435</c:v>
                      </c:pt>
                      <c:pt idx="140">
                        <c:v>-12.440504000000001</c:v>
                      </c:pt>
                      <c:pt idx="141">
                        <c:v>-12.166213000000001</c:v>
                      </c:pt>
                      <c:pt idx="142">
                        <c:v>-12.564833999999999</c:v>
                      </c:pt>
                      <c:pt idx="143">
                        <c:v>-11.929548</c:v>
                      </c:pt>
                      <c:pt idx="144">
                        <c:v>-12.578052</c:v>
                      </c:pt>
                      <c:pt idx="145">
                        <c:v>-11.928478</c:v>
                      </c:pt>
                      <c:pt idx="146">
                        <c:v>-11.953106999999999</c:v>
                      </c:pt>
                      <c:pt idx="147">
                        <c:v>-12.410235999999999</c:v>
                      </c:pt>
                      <c:pt idx="148">
                        <c:v>-11.698698</c:v>
                      </c:pt>
                      <c:pt idx="149">
                        <c:v>-11.768698000000001</c:v>
                      </c:pt>
                      <c:pt idx="150">
                        <c:v>-12.096149</c:v>
                      </c:pt>
                      <c:pt idx="151">
                        <c:v>-11.669378999999999</c:v>
                      </c:pt>
                      <c:pt idx="152">
                        <c:v>-11.465094000000001</c:v>
                      </c:pt>
                      <c:pt idx="153">
                        <c:v>-12.021409</c:v>
                      </c:pt>
                      <c:pt idx="154">
                        <c:v>-11.249442</c:v>
                      </c:pt>
                      <c:pt idx="155">
                        <c:v>-11.500313999999999</c:v>
                      </c:pt>
                      <c:pt idx="156">
                        <c:v>-11.304169999999999</c:v>
                      </c:pt>
                      <c:pt idx="157">
                        <c:v>-11.358307</c:v>
                      </c:pt>
                      <c:pt idx="158">
                        <c:v>-11.03839</c:v>
                      </c:pt>
                      <c:pt idx="159">
                        <c:v>-11.013394</c:v>
                      </c:pt>
                      <c:pt idx="160">
                        <c:v>-11.224344</c:v>
                      </c:pt>
                      <c:pt idx="161">
                        <c:v>-10.644166999999999</c:v>
                      </c:pt>
                      <c:pt idx="162">
                        <c:v>-11.326560000000001</c:v>
                      </c:pt>
                      <c:pt idx="163">
                        <c:v>-10.877007000000001</c:v>
                      </c:pt>
                      <c:pt idx="164">
                        <c:v>-10.731304</c:v>
                      </c:pt>
                      <c:pt idx="165">
                        <c:v>-11.301582</c:v>
                      </c:pt>
                      <c:pt idx="166">
                        <c:v>-10.665932</c:v>
                      </c:pt>
                      <c:pt idx="167">
                        <c:v>-10.869669999999999</c:v>
                      </c:pt>
                      <c:pt idx="168">
                        <c:v>-11.251325</c:v>
                      </c:pt>
                      <c:pt idx="169">
                        <c:v>-10.796353999999999</c:v>
                      </c:pt>
                      <c:pt idx="170">
                        <c:v>-11.249005</c:v>
                      </c:pt>
                      <c:pt idx="171">
                        <c:v>-11.508466</c:v>
                      </c:pt>
                      <c:pt idx="172">
                        <c:v>-11.142477</c:v>
                      </c:pt>
                      <c:pt idx="173">
                        <c:v>-11.265392</c:v>
                      </c:pt>
                      <c:pt idx="174">
                        <c:v>-11.397149000000001</c:v>
                      </c:pt>
                      <c:pt idx="175">
                        <c:v>-11.461498000000001</c:v>
                      </c:pt>
                      <c:pt idx="176">
                        <c:v>-11.374959</c:v>
                      </c:pt>
                      <c:pt idx="177">
                        <c:v>-11.981501</c:v>
                      </c:pt>
                      <c:pt idx="178">
                        <c:v>-11.862242999999999</c:v>
                      </c:pt>
                      <c:pt idx="179">
                        <c:v>-11.8377</c:v>
                      </c:pt>
                      <c:pt idx="180">
                        <c:v>-12.913937000000001</c:v>
                      </c:pt>
                      <c:pt idx="181">
                        <c:v>-12.262752000000001</c:v>
                      </c:pt>
                      <c:pt idx="182">
                        <c:v>-13.323936</c:v>
                      </c:pt>
                      <c:pt idx="183">
                        <c:v>-13.803372</c:v>
                      </c:pt>
                      <c:pt idx="184">
                        <c:v>-13.921073</c:v>
                      </c:pt>
                      <c:pt idx="185">
                        <c:v>-14.901861</c:v>
                      </c:pt>
                      <c:pt idx="186">
                        <c:v>-14.436821</c:v>
                      </c:pt>
                      <c:pt idx="187">
                        <c:v>-15.152703000000001</c:v>
                      </c:pt>
                      <c:pt idx="188">
                        <c:v>-16.888206</c:v>
                      </c:pt>
                      <c:pt idx="189">
                        <c:v>-16.712047999999999</c:v>
                      </c:pt>
                      <c:pt idx="190">
                        <c:v>-18.224761999999998</c:v>
                      </c:pt>
                      <c:pt idx="191">
                        <c:v>-20.891228000000002</c:v>
                      </c:pt>
                      <c:pt idx="192">
                        <c:v>-21.157761000000001</c:v>
                      </c:pt>
                      <c:pt idx="193">
                        <c:v>-23.368876</c:v>
                      </c:pt>
                      <c:pt idx="194">
                        <c:v>-24.572279000000002</c:v>
                      </c:pt>
                      <c:pt idx="195">
                        <c:v>-25.332941000000002</c:v>
                      </c:pt>
                      <c:pt idx="196">
                        <c:v>-26.233608</c:v>
                      </c:pt>
                      <c:pt idx="197">
                        <c:v>-29.077862</c:v>
                      </c:pt>
                      <c:pt idx="198">
                        <c:v>-24.389092999999999</c:v>
                      </c:pt>
                      <c:pt idx="199">
                        <c:v>-25.355034</c:v>
                      </c:pt>
                      <c:pt idx="200">
                        <c:v>-26.392005999999999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9E8-46C6-8D57-3AF0D99D9481}"/>
                  </c:ext>
                </c:extLst>
              </c15:ser>
            </c15:filteredScatterSeries>
            <c15:filteredScatte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CLvsLO!$W$5:$W$205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-63.698929</c:v>
                      </c:pt>
                      <c:pt idx="1">
                        <c:v>-66.157784000000007</c:v>
                      </c:pt>
                      <c:pt idx="2">
                        <c:v>-43.856129000000003</c:v>
                      </c:pt>
                      <c:pt idx="3">
                        <c:v>-42.637763999999997</c:v>
                      </c:pt>
                      <c:pt idx="4">
                        <c:v>-31.872513000000001</c:v>
                      </c:pt>
                      <c:pt idx="5">
                        <c:v>-28.090391</c:v>
                      </c:pt>
                      <c:pt idx="6">
                        <c:v>-25.626303</c:v>
                      </c:pt>
                      <c:pt idx="7">
                        <c:v>-22.508865</c:v>
                      </c:pt>
                      <c:pt idx="8">
                        <c:v>-19.593769000000002</c:v>
                      </c:pt>
                      <c:pt idx="9">
                        <c:v>-17.551307999999999</c:v>
                      </c:pt>
                      <c:pt idx="10">
                        <c:v>-15.677882</c:v>
                      </c:pt>
                      <c:pt idx="11">
                        <c:v>-14.480429000000001</c:v>
                      </c:pt>
                      <c:pt idx="12">
                        <c:v>-12.640839</c:v>
                      </c:pt>
                      <c:pt idx="13">
                        <c:v>-12.016939000000001</c:v>
                      </c:pt>
                      <c:pt idx="14">
                        <c:v>-11.000878999999999</c:v>
                      </c:pt>
                      <c:pt idx="15">
                        <c:v>-10.46814</c:v>
                      </c:pt>
                      <c:pt idx="16">
                        <c:v>-10.003945999999999</c:v>
                      </c:pt>
                      <c:pt idx="17">
                        <c:v>-10.071939</c:v>
                      </c:pt>
                      <c:pt idx="18">
                        <c:v>-9.6493082000000001</c:v>
                      </c:pt>
                      <c:pt idx="19">
                        <c:v>-9.6668158000000002</c:v>
                      </c:pt>
                      <c:pt idx="20">
                        <c:v>-9.6721333999999999</c:v>
                      </c:pt>
                      <c:pt idx="21">
                        <c:v>-9.6662321000000002</c:v>
                      </c:pt>
                      <c:pt idx="22">
                        <c:v>-9.6000204</c:v>
                      </c:pt>
                      <c:pt idx="23">
                        <c:v>-9.4964589999999998</c:v>
                      </c:pt>
                      <c:pt idx="24">
                        <c:v>-9.5916481000000005</c:v>
                      </c:pt>
                      <c:pt idx="25">
                        <c:v>-9.5243939999999991</c:v>
                      </c:pt>
                      <c:pt idx="26">
                        <c:v>-9.5387087000000008</c:v>
                      </c:pt>
                      <c:pt idx="27">
                        <c:v>-9.5373582999999993</c:v>
                      </c:pt>
                      <c:pt idx="28">
                        <c:v>-9.4666157000000002</c:v>
                      </c:pt>
                      <c:pt idx="29">
                        <c:v>-9.4030293999999994</c:v>
                      </c:pt>
                      <c:pt idx="30">
                        <c:v>-9.5245075000000003</c:v>
                      </c:pt>
                      <c:pt idx="31">
                        <c:v>-9.4175730000000009</c:v>
                      </c:pt>
                      <c:pt idx="32">
                        <c:v>-9.6370859000000006</c:v>
                      </c:pt>
                      <c:pt idx="33">
                        <c:v>-9.8152703999999993</c:v>
                      </c:pt>
                      <c:pt idx="34">
                        <c:v>-9.7493686999999998</c:v>
                      </c:pt>
                      <c:pt idx="35">
                        <c:v>-9.8671503000000005</c:v>
                      </c:pt>
                      <c:pt idx="36">
                        <c:v>-10.107699</c:v>
                      </c:pt>
                      <c:pt idx="37">
                        <c:v>-10.204079999999999</c:v>
                      </c:pt>
                      <c:pt idx="38">
                        <c:v>-10.155381</c:v>
                      </c:pt>
                      <c:pt idx="39">
                        <c:v>-10.960046</c:v>
                      </c:pt>
                      <c:pt idx="40">
                        <c:v>-10.577586</c:v>
                      </c:pt>
                      <c:pt idx="41">
                        <c:v>-10.689964</c:v>
                      </c:pt>
                      <c:pt idx="42">
                        <c:v>-12.123175</c:v>
                      </c:pt>
                      <c:pt idx="43">
                        <c:v>-10.46017</c:v>
                      </c:pt>
                      <c:pt idx="44">
                        <c:v>-12.393045000000001</c:v>
                      </c:pt>
                      <c:pt idx="45">
                        <c:v>-11.4245</c:v>
                      </c:pt>
                      <c:pt idx="46">
                        <c:v>-10.680503</c:v>
                      </c:pt>
                      <c:pt idx="47">
                        <c:v>-12.607559999999999</c:v>
                      </c:pt>
                      <c:pt idx="48">
                        <c:v>-10.725327</c:v>
                      </c:pt>
                      <c:pt idx="49">
                        <c:v>-11.253572</c:v>
                      </c:pt>
                      <c:pt idx="50">
                        <c:v>-11.629612</c:v>
                      </c:pt>
                      <c:pt idx="51">
                        <c:v>-10.782223999999999</c:v>
                      </c:pt>
                      <c:pt idx="52">
                        <c:v>-11.384340999999999</c:v>
                      </c:pt>
                      <c:pt idx="53">
                        <c:v>-11.697010000000001</c:v>
                      </c:pt>
                      <c:pt idx="54">
                        <c:v>-11.500147999999999</c:v>
                      </c:pt>
                      <c:pt idx="55">
                        <c:v>-11.361689</c:v>
                      </c:pt>
                      <c:pt idx="56">
                        <c:v>-12.877432000000001</c:v>
                      </c:pt>
                      <c:pt idx="57">
                        <c:v>-12.389289</c:v>
                      </c:pt>
                      <c:pt idx="58">
                        <c:v>-12.183116999999999</c:v>
                      </c:pt>
                      <c:pt idx="59">
                        <c:v>-13.664599000000001</c:v>
                      </c:pt>
                      <c:pt idx="60">
                        <c:v>-13.151808000000001</c:v>
                      </c:pt>
                      <c:pt idx="61">
                        <c:v>-12.618766000000001</c:v>
                      </c:pt>
                      <c:pt idx="62">
                        <c:v>-13.790448</c:v>
                      </c:pt>
                      <c:pt idx="63">
                        <c:v>-12.856403</c:v>
                      </c:pt>
                      <c:pt idx="64">
                        <c:v>-12.607329999999999</c:v>
                      </c:pt>
                      <c:pt idx="65">
                        <c:v>-14.128857</c:v>
                      </c:pt>
                      <c:pt idx="66">
                        <c:v>-12.777574</c:v>
                      </c:pt>
                      <c:pt idx="67">
                        <c:v>-13.180248000000001</c:v>
                      </c:pt>
                      <c:pt idx="68">
                        <c:v>-13.669943</c:v>
                      </c:pt>
                      <c:pt idx="69">
                        <c:v>-13.492521999999999</c:v>
                      </c:pt>
                      <c:pt idx="70">
                        <c:v>-12.842067</c:v>
                      </c:pt>
                      <c:pt idx="71">
                        <c:v>-13.432193</c:v>
                      </c:pt>
                      <c:pt idx="72">
                        <c:v>-13.809849</c:v>
                      </c:pt>
                      <c:pt idx="73">
                        <c:v>-12.321834000000001</c:v>
                      </c:pt>
                      <c:pt idx="74">
                        <c:v>-14.238807</c:v>
                      </c:pt>
                      <c:pt idx="75">
                        <c:v>-12.919404</c:v>
                      </c:pt>
                      <c:pt idx="76">
                        <c:v>-12.661614999999999</c:v>
                      </c:pt>
                      <c:pt idx="77">
                        <c:v>-13.879861999999999</c:v>
                      </c:pt>
                      <c:pt idx="78">
                        <c:v>-12.660252</c:v>
                      </c:pt>
                      <c:pt idx="79">
                        <c:v>-12.75595</c:v>
                      </c:pt>
                      <c:pt idx="80">
                        <c:v>-13.564681999999999</c:v>
                      </c:pt>
                      <c:pt idx="81">
                        <c:v>-13.017117000000001</c:v>
                      </c:pt>
                      <c:pt idx="82">
                        <c:v>-12.677973</c:v>
                      </c:pt>
                      <c:pt idx="83">
                        <c:v>-13.500859999999999</c:v>
                      </c:pt>
                      <c:pt idx="84">
                        <c:v>-12.336760999999999</c:v>
                      </c:pt>
                      <c:pt idx="85">
                        <c:v>-12.959383000000001</c:v>
                      </c:pt>
                      <c:pt idx="86">
                        <c:v>-12.984401999999999</c:v>
                      </c:pt>
                      <c:pt idx="87">
                        <c:v>-12.928299000000001</c:v>
                      </c:pt>
                      <c:pt idx="88">
                        <c:v>-12.472255000000001</c:v>
                      </c:pt>
                      <c:pt idx="89">
                        <c:v>-13.016888</c:v>
                      </c:pt>
                      <c:pt idx="90">
                        <c:v>-13.025055999999999</c:v>
                      </c:pt>
                      <c:pt idx="91">
                        <c:v>-12.220196</c:v>
                      </c:pt>
                      <c:pt idx="92">
                        <c:v>-14.301009000000001</c:v>
                      </c:pt>
                      <c:pt idx="93">
                        <c:v>-12.837402000000001</c:v>
                      </c:pt>
                      <c:pt idx="94">
                        <c:v>-13.842908</c:v>
                      </c:pt>
                      <c:pt idx="95">
                        <c:v>-14.830297</c:v>
                      </c:pt>
                      <c:pt idx="96">
                        <c:v>-12.658894999999999</c:v>
                      </c:pt>
                      <c:pt idx="97">
                        <c:v>-14.927985</c:v>
                      </c:pt>
                      <c:pt idx="98">
                        <c:v>-13.755893</c:v>
                      </c:pt>
                      <c:pt idx="99">
                        <c:v>-13.691266000000001</c:v>
                      </c:pt>
                      <c:pt idx="100">
                        <c:v>-14.704812</c:v>
                      </c:pt>
                      <c:pt idx="101">
                        <c:v>-13.336454</c:v>
                      </c:pt>
                      <c:pt idx="102">
                        <c:v>-14.034765</c:v>
                      </c:pt>
                      <c:pt idx="103">
                        <c:v>-13.650639</c:v>
                      </c:pt>
                      <c:pt idx="104">
                        <c:v>-14.373631</c:v>
                      </c:pt>
                      <c:pt idx="105">
                        <c:v>-13.795512</c:v>
                      </c:pt>
                      <c:pt idx="106">
                        <c:v>-13.985683999999999</c:v>
                      </c:pt>
                      <c:pt idx="107">
                        <c:v>-14.295536999999999</c:v>
                      </c:pt>
                      <c:pt idx="108">
                        <c:v>-13.084600999999999</c:v>
                      </c:pt>
                      <c:pt idx="109">
                        <c:v>-14.911467</c:v>
                      </c:pt>
                      <c:pt idx="110">
                        <c:v>-14.362830000000001</c:v>
                      </c:pt>
                      <c:pt idx="111">
                        <c:v>-13.893719000000001</c:v>
                      </c:pt>
                      <c:pt idx="112">
                        <c:v>-17.159103000000002</c:v>
                      </c:pt>
                      <c:pt idx="113">
                        <c:v>-15.872788</c:v>
                      </c:pt>
                      <c:pt idx="114">
                        <c:v>-15.391677</c:v>
                      </c:pt>
                      <c:pt idx="115">
                        <c:v>-19.991396000000002</c:v>
                      </c:pt>
                      <c:pt idx="116">
                        <c:v>-16.137028000000001</c:v>
                      </c:pt>
                      <c:pt idx="117">
                        <c:v>-17.617031000000001</c:v>
                      </c:pt>
                      <c:pt idx="118">
                        <c:v>-19.067837000000001</c:v>
                      </c:pt>
                      <c:pt idx="119">
                        <c:v>-16.055771</c:v>
                      </c:pt>
                      <c:pt idx="120">
                        <c:v>-19.900742999999999</c:v>
                      </c:pt>
                      <c:pt idx="121">
                        <c:v>-17.053339000000001</c:v>
                      </c:pt>
                      <c:pt idx="122">
                        <c:v>-19.393965000000001</c:v>
                      </c:pt>
                      <c:pt idx="123">
                        <c:v>-16.656151000000001</c:v>
                      </c:pt>
                      <c:pt idx="124">
                        <c:v>-19.431217</c:v>
                      </c:pt>
                      <c:pt idx="125">
                        <c:v>-17.151278000000001</c:v>
                      </c:pt>
                      <c:pt idx="126">
                        <c:v>-18.306452</c:v>
                      </c:pt>
                      <c:pt idx="127">
                        <c:v>-18.363358000000002</c:v>
                      </c:pt>
                      <c:pt idx="128">
                        <c:v>-15.384805999999999</c:v>
                      </c:pt>
                      <c:pt idx="129">
                        <c:v>-17.954329999999999</c:v>
                      </c:pt>
                      <c:pt idx="130">
                        <c:v>-15.487883</c:v>
                      </c:pt>
                      <c:pt idx="131">
                        <c:v>-14.734830000000001</c:v>
                      </c:pt>
                      <c:pt idx="132">
                        <c:v>-15.466657</c:v>
                      </c:pt>
                      <c:pt idx="133">
                        <c:v>-14.803233000000001</c:v>
                      </c:pt>
                      <c:pt idx="134">
                        <c:v>-14.242016</c:v>
                      </c:pt>
                      <c:pt idx="135">
                        <c:v>-16.686572999999999</c:v>
                      </c:pt>
                      <c:pt idx="136">
                        <c:v>-13.733846</c:v>
                      </c:pt>
                      <c:pt idx="137">
                        <c:v>-16.487100999999999</c:v>
                      </c:pt>
                      <c:pt idx="138">
                        <c:v>-16.307773999999998</c:v>
                      </c:pt>
                      <c:pt idx="139">
                        <c:v>-14.914754</c:v>
                      </c:pt>
                      <c:pt idx="140">
                        <c:v>-17.573412000000001</c:v>
                      </c:pt>
                      <c:pt idx="141">
                        <c:v>-15.661073999999999</c:v>
                      </c:pt>
                      <c:pt idx="142">
                        <c:v>-17.767244000000002</c:v>
                      </c:pt>
                      <c:pt idx="143">
                        <c:v>-14.634428</c:v>
                      </c:pt>
                      <c:pt idx="144">
                        <c:v>-18.832841999999999</c:v>
                      </c:pt>
                      <c:pt idx="145">
                        <c:v>-14.887941</c:v>
                      </c:pt>
                      <c:pt idx="146">
                        <c:v>-14.95397</c:v>
                      </c:pt>
                      <c:pt idx="147">
                        <c:v>-17.661175</c:v>
                      </c:pt>
                      <c:pt idx="148">
                        <c:v>-14.222251</c:v>
                      </c:pt>
                      <c:pt idx="149">
                        <c:v>-14.917472999999999</c:v>
                      </c:pt>
                      <c:pt idx="150">
                        <c:v>-16.620035000000001</c:v>
                      </c:pt>
                      <c:pt idx="151">
                        <c:v>-14.993069</c:v>
                      </c:pt>
                      <c:pt idx="152">
                        <c:v>-14.606184000000001</c:v>
                      </c:pt>
                      <c:pt idx="153">
                        <c:v>-18.699373000000001</c:v>
                      </c:pt>
                      <c:pt idx="154">
                        <c:v>-15.12086</c:v>
                      </c:pt>
                      <c:pt idx="155">
                        <c:v>-17.100777000000001</c:v>
                      </c:pt>
                      <c:pt idx="156">
                        <c:v>-16.722581999999999</c:v>
                      </c:pt>
                      <c:pt idx="157">
                        <c:v>-18.566154000000001</c:v>
                      </c:pt>
                      <c:pt idx="158">
                        <c:v>-16.683523000000001</c:v>
                      </c:pt>
                      <c:pt idx="159">
                        <c:v>-17.284718000000002</c:v>
                      </c:pt>
                      <c:pt idx="160">
                        <c:v>-19.728003999999999</c:v>
                      </c:pt>
                      <c:pt idx="161">
                        <c:v>-14.307607000000001</c:v>
                      </c:pt>
                      <c:pt idx="162">
                        <c:v>-21.482084</c:v>
                      </c:pt>
                      <c:pt idx="163">
                        <c:v>-16.618476999999999</c:v>
                      </c:pt>
                      <c:pt idx="164">
                        <c:v>-15.193218999999999</c:v>
                      </c:pt>
                      <c:pt idx="165">
                        <c:v>-22.567803999999999</c:v>
                      </c:pt>
                      <c:pt idx="166">
                        <c:v>-16.081047000000002</c:v>
                      </c:pt>
                      <c:pt idx="167">
                        <c:v>-17.692779999999999</c:v>
                      </c:pt>
                      <c:pt idx="168">
                        <c:v>-22.163737999999999</c:v>
                      </c:pt>
                      <c:pt idx="169">
                        <c:v>-17.251094999999999</c:v>
                      </c:pt>
                      <c:pt idx="170">
                        <c:v>-21.056163999999999</c:v>
                      </c:pt>
                      <c:pt idx="171">
                        <c:v>-22.705010999999999</c:v>
                      </c:pt>
                      <c:pt idx="172">
                        <c:v>-19.847935</c:v>
                      </c:pt>
                      <c:pt idx="173">
                        <c:v>-21.613195000000001</c:v>
                      </c:pt>
                      <c:pt idx="174">
                        <c:v>-22.375343000000001</c:v>
                      </c:pt>
                      <c:pt idx="175">
                        <c:v>-22.896158</c:v>
                      </c:pt>
                      <c:pt idx="176">
                        <c:v>-21.480153999999999</c:v>
                      </c:pt>
                      <c:pt idx="177">
                        <c:v>-26.585502999999999</c:v>
                      </c:pt>
                      <c:pt idx="178">
                        <c:v>-25.36908</c:v>
                      </c:pt>
                      <c:pt idx="179">
                        <c:v>-25.867263999999999</c:v>
                      </c:pt>
                      <c:pt idx="180">
                        <c:v>-31.641241000000001</c:v>
                      </c:pt>
                      <c:pt idx="181">
                        <c:v>-28.773914000000001</c:v>
                      </c:pt>
                      <c:pt idx="182">
                        <c:v>-33.399185000000003</c:v>
                      </c:pt>
                      <c:pt idx="183">
                        <c:v>-34.598331000000002</c:v>
                      </c:pt>
                      <c:pt idx="184">
                        <c:v>-35.066448000000001</c:v>
                      </c:pt>
                      <c:pt idx="185">
                        <c:v>-37.971237000000002</c:v>
                      </c:pt>
                      <c:pt idx="186">
                        <c:v>-35.975436999999999</c:v>
                      </c:pt>
                      <c:pt idx="187">
                        <c:v>-38.041533999999999</c:v>
                      </c:pt>
                      <c:pt idx="188">
                        <c:v>-42.954697000000003</c:v>
                      </c:pt>
                      <c:pt idx="189">
                        <c:v>-41.255104000000003</c:v>
                      </c:pt>
                      <c:pt idx="190">
                        <c:v>-45.679268</c:v>
                      </c:pt>
                      <c:pt idx="191">
                        <c:v>-49.945621000000003</c:v>
                      </c:pt>
                      <c:pt idx="192">
                        <c:v>-50.606791999999999</c:v>
                      </c:pt>
                      <c:pt idx="193">
                        <c:v>-53.438580000000002</c:v>
                      </c:pt>
                      <c:pt idx="194">
                        <c:v>-55.266936999999999</c:v>
                      </c:pt>
                      <c:pt idx="195">
                        <c:v>-57.361721000000003</c:v>
                      </c:pt>
                      <c:pt idx="196">
                        <c:v>-53.103904999999997</c:v>
                      </c:pt>
                      <c:pt idx="197">
                        <c:v>-68.323081999999999</c:v>
                      </c:pt>
                      <c:pt idx="198">
                        <c:v>-55.483913000000001</c:v>
                      </c:pt>
                      <c:pt idx="199">
                        <c:v>-55.286414999999998</c:v>
                      </c:pt>
                      <c:pt idx="200">
                        <c:v>-60.419913999999999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223-4609-883B-9F35C5306F81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CLvsLO!$Q$5:$Q$205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CLvsLO!$X$5:$X$205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E5E-492A-ABA2-1DB442BA727B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35748101347613"/>
          <c:y val="0.57164078448527267"/>
          <c:w val="0.2169514993670465"/>
          <c:h val="0.21824292796733738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Relative IF Response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30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Response'!$I$3:$I$103</c:f>
              <c:numCache>
                <c:formatCode>General</c:formatCode>
                <c:ptCount val="101"/>
                <c:pt idx="0">
                  <c:v>-0.16043179999999957</c:v>
                </c:pt>
                <c:pt idx="1">
                  <c:v>-0.14386179999999982</c:v>
                </c:pt>
                <c:pt idx="2">
                  <c:v>-9.709360000000089E-2</c:v>
                </c:pt>
                <c:pt idx="3">
                  <c:v>-3.6733599999999811E-2</c:v>
                </c:pt>
                <c:pt idx="4">
                  <c:v>0</c:v>
                </c:pt>
                <c:pt idx="5">
                  <c:v>-2.0915999999999713E-2</c:v>
                </c:pt>
                <c:pt idx="6">
                  <c:v>-5.2387200000000078E-2</c:v>
                </c:pt>
                <c:pt idx="7">
                  <c:v>-8.7533900000000386E-2</c:v>
                </c:pt>
                <c:pt idx="8">
                  <c:v>-0.11069490000000037</c:v>
                </c:pt>
                <c:pt idx="9">
                  <c:v>-0.14253040000000006</c:v>
                </c:pt>
                <c:pt idx="10">
                  <c:v>-0.16311169999999997</c:v>
                </c:pt>
                <c:pt idx="11">
                  <c:v>-0.17661569999999926</c:v>
                </c:pt>
                <c:pt idx="12">
                  <c:v>-0.18743989999999933</c:v>
                </c:pt>
                <c:pt idx="13">
                  <c:v>-0.21378900000000023</c:v>
                </c:pt>
                <c:pt idx="14">
                  <c:v>-0.25631620000000055</c:v>
                </c:pt>
                <c:pt idx="15">
                  <c:v>-0.33375550000000054</c:v>
                </c:pt>
                <c:pt idx="16">
                  <c:v>-0.39868539999999975</c:v>
                </c:pt>
                <c:pt idx="17">
                  <c:v>-0.44014639999999972</c:v>
                </c:pt>
                <c:pt idx="18">
                  <c:v>-0.45347210000000082</c:v>
                </c:pt>
                <c:pt idx="19">
                  <c:v>-0.45691970000000026</c:v>
                </c:pt>
                <c:pt idx="20">
                  <c:v>-0.46923450000000066</c:v>
                </c:pt>
                <c:pt idx="21">
                  <c:v>-0.48101040000000062</c:v>
                </c:pt>
                <c:pt idx="22">
                  <c:v>-0.48231789999999997</c:v>
                </c:pt>
                <c:pt idx="23">
                  <c:v>-0.47042369999999956</c:v>
                </c:pt>
                <c:pt idx="24">
                  <c:v>-0.42292119999999933</c:v>
                </c:pt>
                <c:pt idx="25">
                  <c:v>-0.39793590000000023</c:v>
                </c:pt>
                <c:pt idx="26">
                  <c:v>-0.37514780000000059</c:v>
                </c:pt>
                <c:pt idx="27">
                  <c:v>-0.42458060000000053</c:v>
                </c:pt>
                <c:pt idx="28">
                  <c:v>-0.50773910000000022</c:v>
                </c:pt>
                <c:pt idx="29">
                  <c:v>-0.59475130000000043</c:v>
                </c:pt>
                <c:pt idx="30">
                  <c:v>-0.64170550000000048</c:v>
                </c:pt>
                <c:pt idx="31">
                  <c:v>-0.61909389999999931</c:v>
                </c:pt>
                <c:pt idx="32">
                  <c:v>-0.61251159999999949</c:v>
                </c:pt>
                <c:pt idx="33">
                  <c:v>-0.60388850000000005</c:v>
                </c:pt>
                <c:pt idx="34">
                  <c:v>-0.64147570000000087</c:v>
                </c:pt>
                <c:pt idx="35">
                  <c:v>-0.67397689999999955</c:v>
                </c:pt>
                <c:pt idx="36">
                  <c:v>-0.71158499999999947</c:v>
                </c:pt>
                <c:pt idx="37">
                  <c:v>-0.73915670000000055</c:v>
                </c:pt>
                <c:pt idx="38">
                  <c:v>-0.79273599999999966</c:v>
                </c:pt>
                <c:pt idx="39">
                  <c:v>-0.83446690000000068</c:v>
                </c:pt>
                <c:pt idx="40">
                  <c:v>-0.88345529999999961</c:v>
                </c:pt>
                <c:pt idx="41">
                  <c:v>-0.90398019999999946</c:v>
                </c:pt>
                <c:pt idx="42">
                  <c:v>-0.94494629999999979</c:v>
                </c:pt>
                <c:pt idx="43">
                  <c:v>-0.97928139999999964</c:v>
                </c:pt>
                <c:pt idx="44">
                  <c:v>-1.0031689999999998</c:v>
                </c:pt>
                <c:pt idx="45">
                  <c:v>-1.0209817999999995</c:v>
                </c:pt>
                <c:pt idx="46">
                  <c:v>-1.0276221999999997</c:v>
                </c:pt>
                <c:pt idx="47">
                  <c:v>-1.0363340000000001</c:v>
                </c:pt>
                <c:pt idx="48">
                  <c:v>-1.0286349999999995</c:v>
                </c:pt>
                <c:pt idx="49">
                  <c:v>-1.0209293000000006</c:v>
                </c:pt>
                <c:pt idx="50">
                  <c:v>-0.98409559999999985</c:v>
                </c:pt>
                <c:pt idx="51">
                  <c:v>-0.9436997999999992</c:v>
                </c:pt>
                <c:pt idx="52">
                  <c:v>-0.90563009999999977</c:v>
                </c:pt>
                <c:pt idx="53">
                  <c:v>-0.88187309999999997</c:v>
                </c:pt>
                <c:pt idx="54">
                  <c:v>-0.88218400000000052</c:v>
                </c:pt>
                <c:pt idx="55">
                  <c:v>-0.89724059999999994</c:v>
                </c:pt>
                <c:pt idx="56">
                  <c:v>-0.95642179999999932</c:v>
                </c:pt>
                <c:pt idx="57">
                  <c:v>-1.0482674000000003</c:v>
                </c:pt>
                <c:pt idx="58">
                  <c:v>-1.1548414000000005</c:v>
                </c:pt>
                <c:pt idx="59">
                  <c:v>-1.2679805999999996</c:v>
                </c:pt>
                <c:pt idx="60">
                  <c:v>-1.3674535999999993</c:v>
                </c:pt>
                <c:pt idx="61">
                  <c:v>-1.4852723999999995</c:v>
                </c:pt>
                <c:pt idx="62">
                  <c:v>-1.6059254999999997</c:v>
                </c:pt>
                <c:pt idx="63">
                  <c:v>-1.7063121999999993</c:v>
                </c:pt>
                <c:pt idx="64">
                  <c:v>-1.8469686000000003</c:v>
                </c:pt>
                <c:pt idx="65">
                  <c:v>-2.0641786</c:v>
                </c:pt>
                <c:pt idx="66">
                  <c:v>-2.4242386000000007</c:v>
                </c:pt>
                <c:pt idx="67">
                  <c:v>-2.9223675999999994</c:v>
                </c:pt>
                <c:pt idx="68">
                  <c:v>-3.5325816000000003</c:v>
                </c:pt>
                <c:pt idx="69">
                  <c:v>-4.2233605999999995</c:v>
                </c:pt>
                <c:pt idx="70">
                  <c:v>-4.9343236000000008</c:v>
                </c:pt>
                <c:pt idx="71">
                  <c:v>-5.6474305999999999</c:v>
                </c:pt>
                <c:pt idx="72">
                  <c:v>-6.3854486000000001</c:v>
                </c:pt>
                <c:pt idx="73">
                  <c:v>-7.1280295999999996</c:v>
                </c:pt>
                <c:pt idx="74">
                  <c:v>-7.9344256000000009</c:v>
                </c:pt>
                <c:pt idx="75">
                  <c:v>-8.7519415999999985</c:v>
                </c:pt>
                <c:pt idx="76">
                  <c:v>-9.6138325999999985</c:v>
                </c:pt>
                <c:pt idx="77">
                  <c:v>-10.507808600000001</c:v>
                </c:pt>
                <c:pt idx="78">
                  <c:v>-11.4279896</c:v>
                </c:pt>
                <c:pt idx="79">
                  <c:v>-12.3336066</c:v>
                </c:pt>
                <c:pt idx="80">
                  <c:v>-13.236312600000002</c:v>
                </c:pt>
                <c:pt idx="81">
                  <c:v>-14.154455599999999</c:v>
                </c:pt>
                <c:pt idx="82">
                  <c:v>-15.187484600000001</c:v>
                </c:pt>
                <c:pt idx="83">
                  <c:v>-16.321504600000001</c:v>
                </c:pt>
                <c:pt idx="84">
                  <c:v>-17.5850616</c:v>
                </c:pt>
                <c:pt idx="85">
                  <c:v>-18.919374600000001</c:v>
                </c:pt>
                <c:pt idx="86">
                  <c:v>-20.338924599999999</c:v>
                </c:pt>
                <c:pt idx="87">
                  <c:v>-21.936773599999999</c:v>
                </c:pt>
                <c:pt idx="88">
                  <c:v>-23.625350600000001</c:v>
                </c:pt>
                <c:pt idx="89">
                  <c:v>-25.369373599999999</c:v>
                </c:pt>
                <c:pt idx="90">
                  <c:v>-27.051795600000002</c:v>
                </c:pt>
                <c:pt idx="91">
                  <c:v>-28.799461599999997</c:v>
                </c:pt>
                <c:pt idx="92">
                  <c:v>-30.6689416</c:v>
                </c:pt>
                <c:pt idx="93">
                  <c:v>-32.843414600000003</c:v>
                </c:pt>
                <c:pt idx="94">
                  <c:v>-34.882781600000001</c:v>
                </c:pt>
                <c:pt idx="95">
                  <c:v>-36.331947600000007</c:v>
                </c:pt>
                <c:pt idx="96">
                  <c:v>-36.529140600000005</c:v>
                </c:pt>
                <c:pt idx="97">
                  <c:v>-35.786891600000004</c:v>
                </c:pt>
                <c:pt idx="98">
                  <c:v>-34.375167599999997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9-4324-8BCC-67FE79EEC80B}"/>
            </c:ext>
          </c:extLst>
        </c:ser>
        <c:ser>
          <c:idx val="0"/>
          <c:order val="1"/>
          <c:tx>
            <c:v>30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Response'!$S$3:$S$103</c:f>
              <c:numCache>
                <c:formatCode>General</c:formatCode>
                <c:ptCount val="101"/>
                <c:pt idx="0">
                  <c:v>-0.17988970000000037</c:v>
                </c:pt>
                <c:pt idx="1">
                  <c:v>-0.1650381000000003</c:v>
                </c:pt>
                <c:pt idx="2">
                  <c:v>-0.11429699999999876</c:v>
                </c:pt>
                <c:pt idx="3">
                  <c:v>-4.9212499999999437E-2</c:v>
                </c:pt>
                <c:pt idx="4">
                  <c:v>0</c:v>
                </c:pt>
                <c:pt idx="5">
                  <c:v>-4.655899999999491E-3</c:v>
                </c:pt>
                <c:pt idx="6">
                  <c:v>-2.5047299999998884E-2</c:v>
                </c:pt>
                <c:pt idx="7">
                  <c:v>-4.0630399999999511E-2</c:v>
                </c:pt>
                <c:pt idx="8">
                  <c:v>-3.7187599999999321E-2</c:v>
                </c:pt>
                <c:pt idx="9">
                  <c:v>-6.2078500000000147E-2</c:v>
                </c:pt>
                <c:pt idx="10">
                  <c:v>-0.11271389999999926</c:v>
                </c:pt>
                <c:pt idx="11">
                  <c:v>-0.18770980000000037</c:v>
                </c:pt>
                <c:pt idx="12">
                  <c:v>-0.23511699999999891</c:v>
                </c:pt>
                <c:pt idx="13">
                  <c:v>-0.27099139999999977</c:v>
                </c:pt>
                <c:pt idx="14">
                  <c:v>-0.29794409999999871</c:v>
                </c:pt>
                <c:pt idx="15">
                  <c:v>-0.33530329999999964</c:v>
                </c:pt>
                <c:pt idx="16">
                  <c:v>-0.39354329999999926</c:v>
                </c:pt>
                <c:pt idx="17">
                  <c:v>-0.43849759999999982</c:v>
                </c:pt>
                <c:pt idx="18">
                  <c:v>-0.47110179999999957</c:v>
                </c:pt>
                <c:pt idx="19">
                  <c:v>-0.46990209999999877</c:v>
                </c:pt>
                <c:pt idx="20">
                  <c:v>-0.46411520000000017</c:v>
                </c:pt>
                <c:pt idx="21">
                  <c:v>-0.45288090000000025</c:v>
                </c:pt>
                <c:pt idx="22">
                  <c:v>-0.43582159999999881</c:v>
                </c:pt>
                <c:pt idx="23">
                  <c:v>-0.39511489999999938</c:v>
                </c:pt>
                <c:pt idx="24">
                  <c:v>-0.3569469999999999</c:v>
                </c:pt>
                <c:pt idx="25">
                  <c:v>-0.32010749999999888</c:v>
                </c:pt>
                <c:pt idx="26">
                  <c:v>-0.32862669999999916</c:v>
                </c:pt>
                <c:pt idx="27">
                  <c:v>-0.34178069999999927</c:v>
                </c:pt>
                <c:pt idx="28">
                  <c:v>-0.38826560000000043</c:v>
                </c:pt>
                <c:pt idx="29">
                  <c:v>-0.42571169999999903</c:v>
                </c:pt>
                <c:pt idx="30">
                  <c:v>-0.46473789999999937</c:v>
                </c:pt>
                <c:pt idx="31">
                  <c:v>-0.51493549999999999</c:v>
                </c:pt>
                <c:pt idx="32">
                  <c:v>-0.55619529999999884</c:v>
                </c:pt>
                <c:pt idx="33">
                  <c:v>-0.58836849999999963</c:v>
                </c:pt>
                <c:pt idx="34">
                  <c:v>-0.60702039999999968</c:v>
                </c:pt>
                <c:pt idx="35">
                  <c:v>-0.64565279999999881</c:v>
                </c:pt>
                <c:pt idx="36">
                  <c:v>-0.71662620000000032</c:v>
                </c:pt>
                <c:pt idx="37">
                  <c:v>-0.80781179999999964</c:v>
                </c:pt>
                <c:pt idx="38">
                  <c:v>-0.90852259999999951</c:v>
                </c:pt>
                <c:pt idx="39">
                  <c:v>-0.99755289999999874</c:v>
                </c:pt>
                <c:pt idx="40">
                  <c:v>-1.0420255999999988</c:v>
                </c:pt>
                <c:pt idx="41">
                  <c:v>-1.0707398000000001</c:v>
                </c:pt>
                <c:pt idx="42">
                  <c:v>-1.0928345000000004</c:v>
                </c:pt>
                <c:pt idx="43">
                  <c:v>-1.1514778999999997</c:v>
                </c:pt>
                <c:pt idx="44">
                  <c:v>-1.202752199999999</c:v>
                </c:pt>
                <c:pt idx="45">
                  <c:v>-1.2540130999999999</c:v>
                </c:pt>
                <c:pt idx="46">
                  <c:v>-1.2909065999999996</c:v>
                </c:pt>
                <c:pt idx="47">
                  <c:v>-1.3247856000000002</c:v>
                </c:pt>
                <c:pt idx="48">
                  <c:v>-1.3444696</c:v>
                </c:pt>
                <c:pt idx="49">
                  <c:v>-1.3229325999999997</c:v>
                </c:pt>
                <c:pt idx="50">
                  <c:v>-1.2904786000000001</c:v>
                </c:pt>
                <c:pt idx="51">
                  <c:v>-1.2599058999999997</c:v>
                </c:pt>
                <c:pt idx="52">
                  <c:v>-1.2523698999999997</c:v>
                </c:pt>
                <c:pt idx="53">
                  <c:v>-1.2421989999999994</c:v>
                </c:pt>
                <c:pt idx="54">
                  <c:v>-1.2556773000000003</c:v>
                </c:pt>
                <c:pt idx="55">
                  <c:v>-1.2717445999999999</c:v>
                </c:pt>
                <c:pt idx="56">
                  <c:v>-1.3508395999999987</c:v>
                </c:pt>
                <c:pt idx="57">
                  <c:v>-1.3934785999999999</c:v>
                </c:pt>
                <c:pt idx="58">
                  <c:v>-1.4018376000000004</c:v>
                </c:pt>
                <c:pt idx="59">
                  <c:v>-1.3450416000000001</c:v>
                </c:pt>
                <c:pt idx="60">
                  <c:v>-1.3177345999999996</c:v>
                </c:pt>
                <c:pt idx="61">
                  <c:v>-1.329669599999999</c:v>
                </c:pt>
                <c:pt idx="62">
                  <c:v>-1.4289985999999999</c:v>
                </c:pt>
                <c:pt idx="63">
                  <c:v>-1.6035705999999994</c:v>
                </c:pt>
                <c:pt idx="64">
                  <c:v>-1.8895265999999999</c:v>
                </c:pt>
                <c:pt idx="65">
                  <c:v>-2.2490246000000003</c:v>
                </c:pt>
                <c:pt idx="66">
                  <c:v>-2.7049365999999999</c:v>
                </c:pt>
                <c:pt idx="67">
                  <c:v>-3.2548516000000003</c:v>
                </c:pt>
                <c:pt idx="68">
                  <c:v>-3.8835325999999988</c:v>
                </c:pt>
                <c:pt idx="69">
                  <c:v>-4.5555605999999997</c:v>
                </c:pt>
                <c:pt idx="70">
                  <c:v>-5.2665085999999999</c:v>
                </c:pt>
                <c:pt idx="71">
                  <c:v>-5.9947365999999995</c:v>
                </c:pt>
                <c:pt idx="72">
                  <c:v>-6.7548306</c:v>
                </c:pt>
                <c:pt idx="73">
                  <c:v>-7.494594600000001</c:v>
                </c:pt>
                <c:pt idx="74">
                  <c:v>-8.2802986000000001</c:v>
                </c:pt>
                <c:pt idx="75">
                  <c:v>-9.0706515999999997</c:v>
                </c:pt>
                <c:pt idx="76">
                  <c:v>-9.9199985999999978</c:v>
                </c:pt>
                <c:pt idx="77">
                  <c:v>-10.784011600000001</c:v>
                </c:pt>
                <c:pt idx="78">
                  <c:v>-11.713273599999999</c:v>
                </c:pt>
                <c:pt idx="79">
                  <c:v>-12.668308599999998</c:v>
                </c:pt>
                <c:pt idx="80">
                  <c:v>-13.6524716</c:v>
                </c:pt>
                <c:pt idx="81">
                  <c:v>-14.628532599999998</c:v>
                </c:pt>
                <c:pt idx="82">
                  <c:v>-15.659030599999999</c:v>
                </c:pt>
                <c:pt idx="83">
                  <c:v>-16.774272599999996</c:v>
                </c:pt>
                <c:pt idx="84">
                  <c:v>-17.962751599999997</c:v>
                </c:pt>
                <c:pt idx="85">
                  <c:v>-19.2314626</c:v>
                </c:pt>
                <c:pt idx="86">
                  <c:v>-20.536905599999997</c:v>
                </c:pt>
                <c:pt idx="87">
                  <c:v>-22.009893599999998</c:v>
                </c:pt>
                <c:pt idx="88">
                  <c:v>-23.501800600000003</c:v>
                </c:pt>
                <c:pt idx="89">
                  <c:v>-25.176376600000005</c:v>
                </c:pt>
                <c:pt idx="90">
                  <c:v>-26.834228600000003</c:v>
                </c:pt>
                <c:pt idx="91">
                  <c:v>-28.608489599999999</c:v>
                </c:pt>
                <c:pt idx="92">
                  <c:v>-30.380405600000003</c:v>
                </c:pt>
                <c:pt idx="93">
                  <c:v>-32.291999600000004</c:v>
                </c:pt>
                <c:pt idx="94">
                  <c:v>-34.222942600000003</c:v>
                </c:pt>
                <c:pt idx="95">
                  <c:v>-35.619499600000005</c:v>
                </c:pt>
                <c:pt idx="96">
                  <c:v>-36.131740600000001</c:v>
                </c:pt>
                <c:pt idx="97">
                  <c:v>-35.743129600000003</c:v>
                </c:pt>
                <c:pt idx="98">
                  <c:v>-34.612762600000003</c:v>
                </c:pt>
                <c:pt idx="99">
                  <c:v>-33.134246600000004</c:v>
                </c:pt>
                <c:pt idx="100">
                  <c:v>-31.950241599999998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59-4324-8BCC-67FE79EEC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34272"/>
        <c:axId val="116136192"/>
      </c:scatterChart>
      <c:valAx>
        <c:axId val="116134272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136192"/>
        <c:crosses val="autoZero"/>
        <c:crossBetween val="midCat"/>
        <c:majorUnit val="2"/>
      </c:valAx>
      <c:valAx>
        <c:axId val="116136192"/>
        <c:scaling>
          <c:orientation val="minMax"/>
          <c:max val="0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134272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415963329373244"/>
          <c:y val="0.68226778944298638"/>
          <c:w val="0.46321612880848689"/>
          <c:h val="0.1167803388773464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IF Return Loss (dB)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1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30 GHz RF -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Response'!$J$3:$J$103</c:f>
              <c:numCache>
                <c:formatCode>General</c:formatCode>
                <c:ptCount val="101"/>
                <c:pt idx="0">
                  <c:v>-30.109749000000001</c:v>
                </c:pt>
                <c:pt idx="1">
                  <c:v>-32.208053999999997</c:v>
                </c:pt>
                <c:pt idx="2">
                  <c:v>-33.894610999999998</c:v>
                </c:pt>
                <c:pt idx="3">
                  <c:v>-34.665176000000002</c:v>
                </c:pt>
                <c:pt idx="4">
                  <c:v>-31.967566999999999</c:v>
                </c:pt>
                <c:pt idx="5">
                  <c:v>-30.684128000000001</c:v>
                </c:pt>
                <c:pt idx="6">
                  <c:v>-27.851734</c:v>
                </c:pt>
                <c:pt idx="7">
                  <c:v>-25.138866</c:v>
                </c:pt>
                <c:pt idx="8">
                  <c:v>-23.356991000000001</c:v>
                </c:pt>
                <c:pt idx="9">
                  <c:v>-22.630520000000001</c:v>
                </c:pt>
                <c:pt idx="10">
                  <c:v>-21.97541</c:v>
                </c:pt>
                <c:pt idx="11">
                  <c:v>-21.637781</c:v>
                </c:pt>
                <c:pt idx="12">
                  <c:v>-21.409652999999999</c:v>
                </c:pt>
                <c:pt idx="13">
                  <c:v>-21.030692999999999</c:v>
                </c:pt>
                <c:pt idx="14">
                  <c:v>-20.348883000000001</c:v>
                </c:pt>
                <c:pt idx="15">
                  <c:v>-19.811371000000001</c:v>
                </c:pt>
                <c:pt idx="16">
                  <c:v>-19.287141999999999</c:v>
                </c:pt>
                <c:pt idx="17">
                  <c:v>-18.799004</c:v>
                </c:pt>
                <c:pt idx="18">
                  <c:v>-18.422370999999998</c:v>
                </c:pt>
                <c:pt idx="19">
                  <c:v>-18.00901</c:v>
                </c:pt>
                <c:pt idx="20">
                  <c:v>-17.477757</c:v>
                </c:pt>
                <c:pt idx="21">
                  <c:v>-16.805005999999999</c:v>
                </c:pt>
                <c:pt idx="22">
                  <c:v>-16.194633</c:v>
                </c:pt>
                <c:pt idx="23">
                  <c:v>-15.591684000000001</c:v>
                </c:pt>
                <c:pt idx="24">
                  <c:v>-15.251362</c:v>
                </c:pt>
                <c:pt idx="25">
                  <c:v>-14.977479000000001</c:v>
                </c:pt>
                <c:pt idx="26">
                  <c:v>-14.691774000000001</c:v>
                </c:pt>
                <c:pt idx="27">
                  <c:v>-14.389074000000001</c:v>
                </c:pt>
                <c:pt idx="28">
                  <c:v>-14.117611999999999</c:v>
                </c:pt>
                <c:pt idx="29">
                  <c:v>-13.727933999999999</c:v>
                </c:pt>
                <c:pt idx="30">
                  <c:v>-13.54928</c:v>
                </c:pt>
                <c:pt idx="31">
                  <c:v>-13.387708999999999</c:v>
                </c:pt>
                <c:pt idx="32">
                  <c:v>-13.186107</c:v>
                </c:pt>
                <c:pt idx="33">
                  <c:v>-12.831972</c:v>
                </c:pt>
                <c:pt idx="34">
                  <c:v>-12.453900000000001</c:v>
                </c:pt>
                <c:pt idx="35">
                  <c:v>-11.879257000000001</c:v>
                </c:pt>
                <c:pt idx="36">
                  <c:v>-11.418701</c:v>
                </c:pt>
                <c:pt idx="37">
                  <c:v>-11.030398</c:v>
                </c:pt>
                <c:pt idx="38">
                  <c:v>-10.70472</c:v>
                </c:pt>
                <c:pt idx="39">
                  <c:v>-10.387632</c:v>
                </c:pt>
                <c:pt idx="40">
                  <c:v>-10.055341</c:v>
                </c:pt>
                <c:pt idx="41">
                  <c:v>-9.7235583999999999</c:v>
                </c:pt>
                <c:pt idx="42">
                  <c:v>-9.4294814999999996</c:v>
                </c:pt>
                <c:pt idx="43">
                  <c:v>-9.1903094999999997</c:v>
                </c:pt>
                <c:pt idx="44">
                  <c:v>-9.0995951000000002</c:v>
                </c:pt>
                <c:pt idx="45">
                  <c:v>-9.0713901999999997</c:v>
                </c:pt>
                <c:pt idx="46">
                  <c:v>-8.9639071999999995</c:v>
                </c:pt>
                <c:pt idx="47">
                  <c:v>-8.9147482</c:v>
                </c:pt>
                <c:pt idx="48">
                  <c:v>-8.9642897000000001</c:v>
                </c:pt>
                <c:pt idx="49">
                  <c:v>-9.0760249999999996</c:v>
                </c:pt>
                <c:pt idx="50">
                  <c:v>-9.2959327999999992</c:v>
                </c:pt>
                <c:pt idx="51">
                  <c:v>-9.6731461999999997</c:v>
                </c:pt>
                <c:pt idx="52">
                  <c:v>-10.186346</c:v>
                </c:pt>
                <c:pt idx="53">
                  <c:v>-10.869088</c:v>
                </c:pt>
                <c:pt idx="54">
                  <c:v>-11.748068999999999</c:v>
                </c:pt>
                <c:pt idx="55">
                  <c:v>-13.127423</c:v>
                </c:pt>
                <c:pt idx="56">
                  <c:v>-15.115497</c:v>
                </c:pt>
                <c:pt idx="57">
                  <c:v>-18.13036</c:v>
                </c:pt>
                <c:pt idx="58">
                  <c:v>-23.841498999999999</c:v>
                </c:pt>
                <c:pt idx="59">
                  <c:v>-27.331313999999999</c:v>
                </c:pt>
                <c:pt idx="60">
                  <c:v>-28.943868999999999</c:v>
                </c:pt>
                <c:pt idx="61">
                  <c:v>-29.139603000000001</c:v>
                </c:pt>
                <c:pt idx="62">
                  <c:v>-28.113073</c:v>
                </c:pt>
                <c:pt idx="63">
                  <c:v>-23.714690999999998</c:v>
                </c:pt>
                <c:pt idx="64">
                  <c:v>-20.482306999999999</c:v>
                </c:pt>
                <c:pt idx="65">
                  <c:v>-17.888041000000001</c:v>
                </c:pt>
                <c:pt idx="66">
                  <c:v>-15.52041</c:v>
                </c:pt>
                <c:pt idx="67">
                  <c:v>-12.83123</c:v>
                </c:pt>
                <c:pt idx="68">
                  <c:v>-10.307679</c:v>
                </c:pt>
                <c:pt idx="69">
                  <c:v>-8.3233767000000007</c:v>
                </c:pt>
                <c:pt idx="70">
                  <c:v>-6.8548584000000004</c:v>
                </c:pt>
                <c:pt idx="71">
                  <c:v>-5.7590522999999996</c:v>
                </c:pt>
                <c:pt idx="72">
                  <c:v>-4.9204720999999996</c:v>
                </c:pt>
                <c:pt idx="73">
                  <c:v>-4.2575783999999999</c:v>
                </c:pt>
                <c:pt idx="74">
                  <c:v>-3.7309523000000002</c:v>
                </c:pt>
                <c:pt idx="75">
                  <c:v>-3.2967450999999999</c:v>
                </c:pt>
                <c:pt idx="76">
                  <c:v>-2.9394540999999998</c:v>
                </c:pt>
                <c:pt idx="77">
                  <c:v>-2.6410209999999998</c:v>
                </c:pt>
                <c:pt idx="78">
                  <c:v>-2.3974742999999998</c:v>
                </c:pt>
                <c:pt idx="79">
                  <c:v>-2.193994</c:v>
                </c:pt>
                <c:pt idx="80">
                  <c:v>-2.0238882999999999</c:v>
                </c:pt>
                <c:pt idx="81">
                  <c:v>-1.8800062</c:v>
                </c:pt>
                <c:pt idx="82">
                  <c:v>-1.7575259999999999</c:v>
                </c:pt>
                <c:pt idx="83">
                  <c:v>-1.6512102</c:v>
                </c:pt>
                <c:pt idx="84">
                  <c:v>-1.5629474000000001</c:v>
                </c:pt>
                <c:pt idx="85">
                  <c:v>-1.4870433999999999</c:v>
                </c:pt>
                <c:pt idx="86">
                  <c:v>-1.4222733999999999</c:v>
                </c:pt>
                <c:pt idx="87">
                  <c:v>-1.366028</c:v>
                </c:pt>
                <c:pt idx="88">
                  <c:v>-1.3209548</c:v>
                </c:pt>
                <c:pt idx="89">
                  <c:v>-1.2808297</c:v>
                </c:pt>
                <c:pt idx="90">
                  <c:v>-1.2462755000000001</c:v>
                </c:pt>
                <c:pt idx="91">
                  <c:v>-1.2176195000000001</c:v>
                </c:pt>
                <c:pt idx="92">
                  <c:v>-1.1943265999999999</c:v>
                </c:pt>
                <c:pt idx="93">
                  <c:v>-1.172801</c:v>
                </c:pt>
                <c:pt idx="94">
                  <c:v>-1.1561378</c:v>
                </c:pt>
                <c:pt idx="95">
                  <c:v>-1.1414276000000001</c:v>
                </c:pt>
                <c:pt idx="96">
                  <c:v>-1.1309646</c:v>
                </c:pt>
                <c:pt idx="97">
                  <c:v>-1.1215261999999999</c:v>
                </c:pt>
                <c:pt idx="98">
                  <c:v>-1.1158555999999999</c:v>
                </c:pt>
                <c:pt idx="99">
                  <c:v>-1.1115600000000001</c:v>
                </c:pt>
                <c:pt idx="100">
                  <c:v>-1.1100456000000001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EB-4A1E-A080-14B740E739BA}"/>
            </c:ext>
          </c:extLst>
        </c:ser>
        <c:ser>
          <c:idx val="0"/>
          <c:order val="1"/>
          <c:tx>
            <c:v>30 GHz RF -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'IF Response'!$V$3:$V$103</c:f>
              <c:numCache>
                <c:formatCode>General</c:formatCode>
                <c:ptCount val="101"/>
                <c:pt idx="0">
                  <c:v>0.01</c:v>
                </c:pt>
                <c:pt idx="1">
                  <c:v>0.18990000000000001</c:v>
                </c:pt>
                <c:pt idx="2">
                  <c:v>0.36980000000000002</c:v>
                </c:pt>
                <c:pt idx="3">
                  <c:v>0.54969999999999997</c:v>
                </c:pt>
                <c:pt idx="4">
                  <c:v>0.72960000000000003</c:v>
                </c:pt>
                <c:pt idx="5">
                  <c:v>0.90949999999999998</c:v>
                </c:pt>
                <c:pt idx="6">
                  <c:v>1.0893999999999999</c:v>
                </c:pt>
                <c:pt idx="7">
                  <c:v>1.2693000000000001</c:v>
                </c:pt>
                <c:pt idx="8">
                  <c:v>1.4492</c:v>
                </c:pt>
                <c:pt idx="9">
                  <c:v>1.6291</c:v>
                </c:pt>
                <c:pt idx="10">
                  <c:v>1.8089999999999999</c:v>
                </c:pt>
                <c:pt idx="11">
                  <c:v>1.9888999999999999</c:v>
                </c:pt>
                <c:pt idx="12">
                  <c:v>2.1688000000000001</c:v>
                </c:pt>
                <c:pt idx="13">
                  <c:v>2.3487</c:v>
                </c:pt>
                <c:pt idx="14">
                  <c:v>2.5286</c:v>
                </c:pt>
                <c:pt idx="15">
                  <c:v>2.7084999999999999</c:v>
                </c:pt>
                <c:pt idx="16">
                  <c:v>2.8883999999999999</c:v>
                </c:pt>
                <c:pt idx="17">
                  <c:v>3.0682999999999998</c:v>
                </c:pt>
                <c:pt idx="18">
                  <c:v>3.2482000000000002</c:v>
                </c:pt>
                <c:pt idx="19">
                  <c:v>3.4281000000000001</c:v>
                </c:pt>
                <c:pt idx="20">
                  <c:v>3.6080000000000001</c:v>
                </c:pt>
                <c:pt idx="21">
                  <c:v>3.7879</c:v>
                </c:pt>
                <c:pt idx="22">
                  <c:v>3.9678</c:v>
                </c:pt>
                <c:pt idx="23">
                  <c:v>4.1477000000000004</c:v>
                </c:pt>
                <c:pt idx="24">
                  <c:v>4.3276000000000003</c:v>
                </c:pt>
                <c:pt idx="25">
                  <c:v>4.5075000000000003</c:v>
                </c:pt>
                <c:pt idx="26">
                  <c:v>4.6874000000000002</c:v>
                </c:pt>
                <c:pt idx="27">
                  <c:v>4.8673000000000002</c:v>
                </c:pt>
                <c:pt idx="28">
                  <c:v>5.0472000000000001</c:v>
                </c:pt>
                <c:pt idx="29">
                  <c:v>5.2271000000000001</c:v>
                </c:pt>
                <c:pt idx="30">
                  <c:v>5.407</c:v>
                </c:pt>
                <c:pt idx="31">
                  <c:v>5.5869</c:v>
                </c:pt>
                <c:pt idx="32">
                  <c:v>5.7667999999999999</c:v>
                </c:pt>
                <c:pt idx="33">
                  <c:v>5.9466999999999999</c:v>
                </c:pt>
                <c:pt idx="34">
                  <c:v>6.1265999999999998</c:v>
                </c:pt>
                <c:pt idx="35">
                  <c:v>6.3064999999999998</c:v>
                </c:pt>
                <c:pt idx="36">
                  <c:v>6.4863999999999997</c:v>
                </c:pt>
                <c:pt idx="37">
                  <c:v>6.6662999999999997</c:v>
                </c:pt>
                <c:pt idx="38">
                  <c:v>6.8461999999999996</c:v>
                </c:pt>
                <c:pt idx="39">
                  <c:v>7.0260999999999996</c:v>
                </c:pt>
                <c:pt idx="40">
                  <c:v>7.2060000000000004</c:v>
                </c:pt>
                <c:pt idx="41">
                  <c:v>7.3859000000000004</c:v>
                </c:pt>
                <c:pt idx="42">
                  <c:v>7.5658000000000003</c:v>
                </c:pt>
                <c:pt idx="43">
                  <c:v>7.7457000000000003</c:v>
                </c:pt>
                <c:pt idx="44">
                  <c:v>7.9256000000000002</c:v>
                </c:pt>
                <c:pt idx="45">
                  <c:v>8.1054999999999993</c:v>
                </c:pt>
                <c:pt idx="46">
                  <c:v>8.2853999999999992</c:v>
                </c:pt>
                <c:pt idx="47">
                  <c:v>8.4652999999999992</c:v>
                </c:pt>
                <c:pt idx="48">
                  <c:v>8.6452000000000009</c:v>
                </c:pt>
                <c:pt idx="49">
                  <c:v>8.8251000000000008</c:v>
                </c:pt>
                <c:pt idx="50">
                  <c:v>9.0050000000000008</c:v>
                </c:pt>
                <c:pt idx="51">
                  <c:v>9.1849000000000007</c:v>
                </c:pt>
                <c:pt idx="52">
                  <c:v>9.3648000000000007</c:v>
                </c:pt>
                <c:pt idx="53">
                  <c:v>9.5447000000000006</c:v>
                </c:pt>
                <c:pt idx="54">
                  <c:v>9.7246000000000006</c:v>
                </c:pt>
                <c:pt idx="55">
                  <c:v>9.9045000000000005</c:v>
                </c:pt>
                <c:pt idx="56">
                  <c:v>10.0844</c:v>
                </c:pt>
                <c:pt idx="57">
                  <c:v>10.2643</c:v>
                </c:pt>
                <c:pt idx="58">
                  <c:v>10.4442</c:v>
                </c:pt>
                <c:pt idx="59">
                  <c:v>10.6241</c:v>
                </c:pt>
                <c:pt idx="60">
                  <c:v>10.804</c:v>
                </c:pt>
                <c:pt idx="61">
                  <c:v>10.9839</c:v>
                </c:pt>
                <c:pt idx="62">
                  <c:v>11.1638</c:v>
                </c:pt>
                <c:pt idx="63">
                  <c:v>11.3437</c:v>
                </c:pt>
                <c:pt idx="64">
                  <c:v>11.5236</c:v>
                </c:pt>
                <c:pt idx="65">
                  <c:v>11.7035</c:v>
                </c:pt>
                <c:pt idx="66">
                  <c:v>11.8834</c:v>
                </c:pt>
                <c:pt idx="67">
                  <c:v>12.0633</c:v>
                </c:pt>
                <c:pt idx="68">
                  <c:v>12.2432</c:v>
                </c:pt>
                <c:pt idx="69">
                  <c:v>12.4231</c:v>
                </c:pt>
                <c:pt idx="70">
                  <c:v>12.603</c:v>
                </c:pt>
                <c:pt idx="71">
                  <c:v>12.7829</c:v>
                </c:pt>
                <c:pt idx="72">
                  <c:v>12.9628</c:v>
                </c:pt>
                <c:pt idx="73">
                  <c:v>13.1427</c:v>
                </c:pt>
                <c:pt idx="74">
                  <c:v>13.3226</c:v>
                </c:pt>
                <c:pt idx="75">
                  <c:v>13.5025</c:v>
                </c:pt>
                <c:pt idx="76">
                  <c:v>13.682399999999999</c:v>
                </c:pt>
                <c:pt idx="77">
                  <c:v>13.862299999999999</c:v>
                </c:pt>
                <c:pt idx="78">
                  <c:v>14.042199999999999</c:v>
                </c:pt>
                <c:pt idx="79">
                  <c:v>14.222099999999999</c:v>
                </c:pt>
                <c:pt idx="80">
                  <c:v>14.401999999999999</c:v>
                </c:pt>
                <c:pt idx="81">
                  <c:v>14.581899999999999</c:v>
                </c:pt>
                <c:pt idx="82">
                  <c:v>14.761799999999999</c:v>
                </c:pt>
                <c:pt idx="83">
                  <c:v>14.941700000000001</c:v>
                </c:pt>
                <c:pt idx="84">
                  <c:v>15.121600000000001</c:v>
                </c:pt>
                <c:pt idx="85">
                  <c:v>15.301500000000001</c:v>
                </c:pt>
                <c:pt idx="86">
                  <c:v>15.481400000000001</c:v>
                </c:pt>
                <c:pt idx="87">
                  <c:v>15.661300000000001</c:v>
                </c:pt>
                <c:pt idx="88">
                  <c:v>15.841200000000001</c:v>
                </c:pt>
                <c:pt idx="89">
                  <c:v>16.021100000000001</c:v>
                </c:pt>
                <c:pt idx="90">
                  <c:v>16.201000000000001</c:v>
                </c:pt>
                <c:pt idx="91">
                  <c:v>16.3809</c:v>
                </c:pt>
                <c:pt idx="92">
                  <c:v>16.5608</c:v>
                </c:pt>
                <c:pt idx="93">
                  <c:v>16.7407</c:v>
                </c:pt>
                <c:pt idx="94">
                  <c:v>16.9206</c:v>
                </c:pt>
                <c:pt idx="95">
                  <c:v>17.1005</c:v>
                </c:pt>
                <c:pt idx="96">
                  <c:v>17.2804</c:v>
                </c:pt>
                <c:pt idx="97">
                  <c:v>17.4603</c:v>
                </c:pt>
                <c:pt idx="98">
                  <c:v>17.6402</c:v>
                </c:pt>
                <c:pt idx="99">
                  <c:v>17.8201</c:v>
                </c:pt>
                <c:pt idx="100">
                  <c:v>18</c:v>
                </c:pt>
              </c:numCache>
            </c:numRef>
          </c:xVal>
          <c:yVal>
            <c:numRef>
              <c:f>'IF Response'!$T$3:$T$103</c:f>
              <c:numCache>
                <c:formatCode>General</c:formatCode>
                <c:ptCount val="101"/>
                <c:pt idx="0">
                  <c:v>-20.828721999999999</c:v>
                </c:pt>
                <c:pt idx="1">
                  <c:v>-21.023674</c:v>
                </c:pt>
                <c:pt idx="2">
                  <c:v>-21.330348999999998</c:v>
                </c:pt>
                <c:pt idx="3">
                  <c:v>-21.753363</c:v>
                </c:pt>
                <c:pt idx="4">
                  <c:v>-22.250273</c:v>
                </c:pt>
                <c:pt idx="5">
                  <c:v>-23.371258000000001</c:v>
                </c:pt>
                <c:pt idx="6">
                  <c:v>-24.241012999999999</c:v>
                </c:pt>
                <c:pt idx="7">
                  <c:v>-24.895975</c:v>
                </c:pt>
                <c:pt idx="8">
                  <c:v>-26.019855</c:v>
                </c:pt>
                <c:pt idx="9">
                  <c:v>-28.200586000000001</c:v>
                </c:pt>
                <c:pt idx="10">
                  <c:v>-30.861553000000001</c:v>
                </c:pt>
                <c:pt idx="11">
                  <c:v>-32.820838999999999</c:v>
                </c:pt>
                <c:pt idx="12">
                  <c:v>-35.868374000000003</c:v>
                </c:pt>
                <c:pt idx="13">
                  <c:v>-37.184296000000003</c:v>
                </c:pt>
                <c:pt idx="14">
                  <c:v>-37.374099999999999</c:v>
                </c:pt>
                <c:pt idx="15">
                  <c:v>-35.520687000000002</c:v>
                </c:pt>
                <c:pt idx="16">
                  <c:v>-34.328476000000002</c:v>
                </c:pt>
                <c:pt idx="17">
                  <c:v>-31.701521</c:v>
                </c:pt>
                <c:pt idx="18">
                  <c:v>-29.781309</c:v>
                </c:pt>
                <c:pt idx="19">
                  <c:v>-27.489789999999999</c:v>
                </c:pt>
                <c:pt idx="20">
                  <c:v>-25.899232999999999</c:v>
                </c:pt>
                <c:pt idx="21">
                  <c:v>-23.864163999999999</c:v>
                </c:pt>
                <c:pt idx="22">
                  <c:v>-22.086169999999999</c:v>
                </c:pt>
                <c:pt idx="23">
                  <c:v>-20.497505</c:v>
                </c:pt>
                <c:pt idx="24">
                  <c:v>-19.029741000000001</c:v>
                </c:pt>
                <c:pt idx="25">
                  <c:v>-17.952627</c:v>
                </c:pt>
                <c:pt idx="26">
                  <c:v>-17.244796999999998</c:v>
                </c:pt>
                <c:pt idx="27">
                  <c:v>-16.582832</c:v>
                </c:pt>
                <c:pt idx="28">
                  <c:v>-15.918134</c:v>
                </c:pt>
                <c:pt idx="29">
                  <c:v>-15.302797999999999</c:v>
                </c:pt>
                <c:pt idx="30">
                  <c:v>-14.392461000000001</c:v>
                </c:pt>
                <c:pt idx="31">
                  <c:v>-13.331576999999999</c:v>
                </c:pt>
                <c:pt idx="32">
                  <c:v>-12.297891999999999</c:v>
                </c:pt>
                <c:pt idx="33">
                  <c:v>-11.400772999999999</c:v>
                </c:pt>
                <c:pt idx="34">
                  <c:v>-10.590837000000001</c:v>
                </c:pt>
                <c:pt idx="35">
                  <c:v>-9.9975661999999996</c:v>
                </c:pt>
                <c:pt idx="36">
                  <c:v>-9.4475373999999999</c:v>
                </c:pt>
                <c:pt idx="37">
                  <c:v>-8.9228276999999991</c:v>
                </c:pt>
                <c:pt idx="38">
                  <c:v>-8.5069827999999994</c:v>
                </c:pt>
                <c:pt idx="39">
                  <c:v>-8.2569475000000008</c:v>
                </c:pt>
                <c:pt idx="40">
                  <c:v>-8.0608339000000004</c:v>
                </c:pt>
                <c:pt idx="41">
                  <c:v>-7.9158840000000001</c:v>
                </c:pt>
                <c:pt idx="42">
                  <c:v>-7.8661532000000003</c:v>
                </c:pt>
                <c:pt idx="43">
                  <c:v>-7.8246937000000001</c:v>
                </c:pt>
                <c:pt idx="44">
                  <c:v>-7.7536426000000001</c:v>
                </c:pt>
                <c:pt idx="45">
                  <c:v>-7.8044105000000004</c:v>
                </c:pt>
                <c:pt idx="46">
                  <c:v>-7.9802822999999998</c:v>
                </c:pt>
                <c:pt idx="47">
                  <c:v>-8.1542338999999995</c:v>
                </c:pt>
                <c:pt idx="48">
                  <c:v>-8.3850555</c:v>
                </c:pt>
                <c:pt idx="49">
                  <c:v>-8.6910428999999993</c:v>
                </c:pt>
                <c:pt idx="50">
                  <c:v>-9.0220280000000006</c:v>
                </c:pt>
                <c:pt idx="51">
                  <c:v>-9.4233493999999993</c:v>
                </c:pt>
                <c:pt idx="52">
                  <c:v>-9.9980668999999995</c:v>
                </c:pt>
                <c:pt idx="53">
                  <c:v>-10.779591999999999</c:v>
                </c:pt>
                <c:pt idx="54">
                  <c:v>-11.757101</c:v>
                </c:pt>
                <c:pt idx="55">
                  <c:v>-13.294836</c:v>
                </c:pt>
                <c:pt idx="56">
                  <c:v>-15.831367999999999</c:v>
                </c:pt>
                <c:pt idx="57">
                  <c:v>-21.748491000000001</c:v>
                </c:pt>
                <c:pt idx="58">
                  <c:v>-24.638501999999999</c:v>
                </c:pt>
                <c:pt idx="59">
                  <c:v>-26.073374000000001</c:v>
                </c:pt>
                <c:pt idx="60">
                  <c:v>-26.324282</c:v>
                </c:pt>
                <c:pt idx="61">
                  <c:v>-24.999962</c:v>
                </c:pt>
                <c:pt idx="62">
                  <c:v>-19.863631999999999</c:v>
                </c:pt>
                <c:pt idx="63">
                  <c:v>-17.152874000000001</c:v>
                </c:pt>
                <c:pt idx="64">
                  <c:v>-15.257133</c:v>
                </c:pt>
                <c:pt idx="65">
                  <c:v>-13.495058999999999</c:v>
                </c:pt>
                <c:pt idx="66">
                  <c:v>-11.851406000000001</c:v>
                </c:pt>
                <c:pt idx="67">
                  <c:v>-10.205009</c:v>
                </c:pt>
                <c:pt idx="68">
                  <c:v>-8.6838435999999994</c:v>
                </c:pt>
                <c:pt idx="69">
                  <c:v>-7.3485994000000003</c:v>
                </c:pt>
                <c:pt idx="70">
                  <c:v>-6.2536712000000003</c:v>
                </c:pt>
                <c:pt idx="71">
                  <c:v>-5.3558722000000003</c:v>
                </c:pt>
                <c:pt idx="72">
                  <c:v>-4.6332430999999996</c:v>
                </c:pt>
                <c:pt idx="73">
                  <c:v>-4.0455356</c:v>
                </c:pt>
                <c:pt idx="74">
                  <c:v>-3.5666408999999999</c:v>
                </c:pt>
                <c:pt idx="75">
                  <c:v>-3.1713960000000001</c:v>
                </c:pt>
                <c:pt idx="76">
                  <c:v>-2.8452704</c:v>
                </c:pt>
                <c:pt idx="77">
                  <c:v>-2.5684613999999999</c:v>
                </c:pt>
                <c:pt idx="78">
                  <c:v>-2.3374386</c:v>
                </c:pt>
                <c:pt idx="79">
                  <c:v>-2.1445772999999999</c:v>
                </c:pt>
                <c:pt idx="80">
                  <c:v>-1.9838678000000001</c:v>
                </c:pt>
                <c:pt idx="81">
                  <c:v>-1.8467004</c:v>
                </c:pt>
                <c:pt idx="82">
                  <c:v>-1.7290695</c:v>
                </c:pt>
                <c:pt idx="83">
                  <c:v>-1.6287651000000001</c:v>
                </c:pt>
                <c:pt idx="84">
                  <c:v>-1.5449637000000001</c:v>
                </c:pt>
                <c:pt idx="85">
                  <c:v>-1.4721109000000001</c:v>
                </c:pt>
                <c:pt idx="86">
                  <c:v>-1.4083298</c:v>
                </c:pt>
                <c:pt idx="87">
                  <c:v>-1.3553637000000001</c:v>
                </c:pt>
                <c:pt idx="88">
                  <c:v>-1.3116356</c:v>
                </c:pt>
                <c:pt idx="89">
                  <c:v>-1.2724822</c:v>
                </c:pt>
                <c:pt idx="90">
                  <c:v>-1.2392057000000001</c:v>
                </c:pt>
                <c:pt idx="91">
                  <c:v>-1.2115757</c:v>
                </c:pt>
                <c:pt idx="92">
                  <c:v>-1.1896087</c:v>
                </c:pt>
                <c:pt idx="93">
                  <c:v>-1.1704501</c:v>
                </c:pt>
                <c:pt idx="94">
                  <c:v>-1.1550343000000001</c:v>
                </c:pt>
                <c:pt idx="95">
                  <c:v>-1.1412119999999999</c:v>
                </c:pt>
                <c:pt idx="96">
                  <c:v>-1.1318165</c:v>
                </c:pt>
                <c:pt idx="97">
                  <c:v>-1.1238589999999999</c:v>
                </c:pt>
                <c:pt idx="98">
                  <c:v>-1.1169397999999999</c:v>
                </c:pt>
                <c:pt idx="99">
                  <c:v>-1.1126560000000001</c:v>
                </c:pt>
                <c:pt idx="100">
                  <c:v>-1.1108146999999999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EB-4A1E-A080-14B740E73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63936"/>
        <c:axId val="116274304"/>
      </c:scatterChart>
      <c:valAx>
        <c:axId val="116263936"/>
        <c:scaling>
          <c:orientation val="minMax"/>
          <c:max val="16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IF Frequency  (GHz)</a:t>
                </a:r>
              </a:p>
            </c:rich>
          </c:tx>
          <c:layout>
            <c:manualLayout>
              <c:xMode val="edge"/>
              <c:yMode val="edge"/>
              <c:x val="0.37500692049321632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274304"/>
        <c:crosses val="autoZero"/>
        <c:crossBetween val="midCat"/>
        <c:majorUnit val="2"/>
      </c:valAx>
      <c:valAx>
        <c:axId val="116274304"/>
        <c:scaling>
          <c:orientation val="minMax"/>
          <c:max val="0"/>
          <c:min val="-4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26393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2476905933427924"/>
          <c:y val="0.69222826154426986"/>
          <c:w val="0.51389494002361769"/>
          <c:h val="0.10248790039315023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RF to IF Isolation (dB)</a:t>
            </a:r>
          </a:p>
        </c:rich>
      </c:tx>
      <c:layout>
        <c:manualLayout>
          <c:xMode val="edge"/>
          <c:yMode val="edge"/>
          <c:x val="0.36741163521661496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17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Isolations!$R$5:$R$205</c:f>
              <c:numCache>
                <c:formatCode>General</c:formatCode>
                <c:ptCount val="201"/>
                <c:pt idx="0">
                  <c:v>-55.152915999999998</c:v>
                </c:pt>
                <c:pt idx="1">
                  <c:v>-54.809787999999998</c:v>
                </c:pt>
                <c:pt idx="2">
                  <c:v>-54.33173</c:v>
                </c:pt>
                <c:pt idx="3">
                  <c:v>-54.022919000000002</c:v>
                </c:pt>
                <c:pt idx="4">
                  <c:v>-54.711987000000001</c:v>
                </c:pt>
                <c:pt idx="5">
                  <c:v>-55.284035000000003</c:v>
                </c:pt>
                <c:pt idx="6">
                  <c:v>-55.257869999999997</c:v>
                </c:pt>
                <c:pt idx="7">
                  <c:v>-54.904823</c:v>
                </c:pt>
                <c:pt idx="8">
                  <c:v>-54.525433</c:v>
                </c:pt>
                <c:pt idx="9">
                  <c:v>-53.022613999999997</c:v>
                </c:pt>
                <c:pt idx="10">
                  <c:v>-50.738449000000003</c:v>
                </c:pt>
                <c:pt idx="11">
                  <c:v>-48.772723999999997</c:v>
                </c:pt>
                <c:pt idx="12">
                  <c:v>-46.905276999999998</c:v>
                </c:pt>
                <c:pt idx="13">
                  <c:v>-44.479697999999999</c:v>
                </c:pt>
                <c:pt idx="14">
                  <c:v>-42.119152</c:v>
                </c:pt>
                <c:pt idx="15">
                  <c:v>-40.440413999999997</c:v>
                </c:pt>
                <c:pt idx="16">
                  <c:v>-38.812176000000001</c:v>
                </c:pt>
                <c:pt idx="17">
                  <c:v>-37.333961000000002</c:v>
                </c:pt>
                <c:pt idx="18">
                  <c:v>-36.063659999999999</c:v>
                </c:pt>
                <c:pt idx="19">
                  <c:v>-34.946758000000003</c:v>
                </c:pt>
                <c:pt idx="20">
                  <c:v>-33.899303000000003</c:v>
                </c:pt>
                <c:pt idx="21">
                  <c:v>-33.001099000000004</c:v>
                </c:pt>
                <c:pt idx="22">
                  <c:v>-32.374023000000001</c:v>
                </c:pt>
                <c:pt idx="23">
                  <c:v>-32.126742999999998</c:v>
                </c:pt>
                <c:pt idx="24">
                  <c:v>-32.277855000000002</c:v>
                </c:pt>
                <c:pt idx="25">
                  <c:v>-32.626728</c:v>
                </c:pt>
                <c:pt idx="26">
                  <c:v>-32.924709</c:v>
                </c:pt>
                <c:pt idx="27">
                  <c:v>-33.080359999999999</c:v>
                </c:pt>
                <c:pt idx="28">
                  <c:v>-32.923034999999999</c:v>
                </c:pt>
                <c:pt idx="29">
                  <c:v>-32.577156000000002</c:v>
                </c:pt>
                <c:pt idx="30">
                  <c:v>-32.043396000000001</c:v>
                </c:pt>
                <c:pt idx="31">
                  <c:v>-31.475103000000001</c:v>
                </c:pt>
                <c:pt idx="32">
                  <c:v>-30.936609000000001</c:v>
                </c:pt>
                <c:pt idx="33">
                  <c:v>-30.466104999999999</c:v>
                </c:pt>
                <c:pt idx="34">
                  <c:v>-30.028352999999999</c:v>
                </c:pt>
                <c:pt idx="35">
                  <c:v>-29.605139000000001</c:v>
                </c:pt>
                <c:pt idx="36">
                  <c:v>-29.294771000000001</c:v>
                </c:pt>
                <c:pt idx="37">
                  <c:v>-29.04748</c:v>
                </c:pt>
                <c:pt idx="38">
                  <c:v>-28.886692</c:v>
                </c:pt>
                <c:pt idx="39">
                  <c:v>-28.772877000000001</c:v>
                </c:pt>
                <c:pt idx="40">
                  <c:v>-28.724229999999999</c:v>
                </c:pt>
                <c:pt idx="41">
                  <c:v>-28.736177000000001</c:v>
                </c:pt>
                <c:pt idx="42">
                  <c:v>-28.708093999999999</c:v>
                </c:pt>
                <c:pt idx="43">
                  <c:v>-28.609348000000001</c:v>
                </c:pt>
                <c:pt idx="44">
                  <c:v>-28.597297999999999</c:v>
                </c:pt>
                <c:pt idx="45">
                  <c:v>-28.662987000000001</c:v>
                </c:pt>
                <c:pt idx="46">
                  <c:v>-28.787987000000001</c:v>
                </c:pt>
                <c:pt idx="47">
                  <c:v>-29.034683000000001</c:v>
                </c:pt>
                <c:pt idx="48">
                  <c:v>-29.431678999999999</c:v>
                </c:pt>
                <c:pt idx="49">
                  <c:v>-29.765511</c:v>
                </c:pt>
                <c:pt idx="50">
                  <c:v>-30.194786000000001</c:v>
                </c:pt>
                <c:pt idx="51">
                  <c:v>-30.577864000000002</c:v>
                </c:pt>
                <c:pt idx="52">
                  <c:v>-30.886990000000001</c:v>
                </c:pt>
                <c:pt idx="53">
                  <c:v>-31.108177000000001</c:v>
                </c:pt>
                <c:pt idx="54">
                  <c:v>-31.393765999999999</c:v>
                </c:pt>
                <c:pt idx="55">
                  <c:v>-31.665379000000001</c:v>
                </c:pt>
                <c:pt idx="56">
                  <c:v>-32.039650000000002</c:v>
                </c:pt>
                <c:pt idx="57">
                  <c:v>-32.52861</c:v>
                </c:pt>
                <c:pt idx="58">
                  <c:v>-33.105651999999999</c:v>
                </c:pt>
                <c:pt idx="59">
                  <c:v>-33.701233000000002</c:v>
                </c:pt>
                <c:pt idx="60">
                  <c:v>-34.291378000000002</c:v>
                </c:pt>
                <c:pt idx="61">
                  <c:v>-34.850451999999997</c:v>
                </c:pt>
                <c:pt idx="62">
                  <c:v>-35.361556999999998</c:v>
                </c:pt>
                <c:pt idx="63">
                  <c:v>-35.836311000000002</c:v>
                </c:pt>
                <c:pt idx="64">
                  <c:v>-36.302902000000003</c:v>
                </c:pt>
                <c:pt idx="65">
                  <c:v>-36.747463000000003</c:v>
                </c:pt>
                <c:pt idx="66">
                  <c:v>-37.170257999999997</c:v>
                </c:pt>
                <c:pt idx="67">
                  <c:v>-37.630589000000001</c:v>
                </c:pt>
                <c:pt idx="68">
                  <c:v>-38.172783000000003</c:v>
                </c:pt>
                <c:pt idx="69">
                  <c:v>-38.767077999999998</c:v>
                </c:pt>
                <c:pt idx="70">
                  <c:v>-39.378971</c:v>
                </c:pt>
                <c:pt idx="71">
                  <c:v>-39.966003000000001</c:v>
                </c:pt>
                <c:pt idx="72">
                  <c:v>-40.483269</c:v>
                </c:pt>
                <c:pt idx="73">
                  <c:v>-40.883999000000003</c:v>
                </c:pt>
                <c:pt idx="74">
                  <c:v>-41.164603999999997</c:v>
                </c:pt>
                <c:pt idx="75">
                  <c:v>-41.366112000000001</c:v>
                </c:pt>
                <c:pt idx="76">
                  <c:v>-41.502972</c:v>
                </c:pt>
                <c:pt idx="77">
                  <c:v>-41.581496999999999</c:v>
                </c:pt>
                <c:pt idx="78">
                  <c:v>-41.611721000000003</c:v>
                </c:pt>
                <c:pt idx="79">
                  <c:v>-41.585098000000002</c:v>
                </c:pt>
                <c:pt idx="80">
                  <c:v>-41.491325000000003</c:v>
                </c:pt>
                <c:pt idx="81">
                  <c:v>-41.311481000000001</c:v>
                </c:pt>
                <c:pt idx="82">
                  <c:v>-41.080306999999998</c:v>
                </c:pt>
                <c:pt idx="83">
                  <c:v>-40.806496000000003</c:v>
                </c:pt>
                <c:pt idx="84">
                  <c:v>-40.541964999999998</c:v>
                </c:pt>
                <c:pt idx="85">
                  <c:v>-40.270637999999998</c:v>
                </c:pt>
                <c:pt idx="86">
                  <c:v>-40.047877999999997</c:v>
                </c:pt>
                <c:pt idx="87">
                  <c:v>-39.828625000000002</c:v>
                </c:pt>
                <c:pt idx="88">
                  <c:v>-39.605473000000003</c:v>
                </c:pt>
                <c:pt idx="89">
                  <c:v>-39.327559999999998</c:v>
                </c:pt>
                <c:pt idx="90">
                  <c:v>-39.011218999999997</c:v>
                </c:pt>
                <c:pt idx="91">
                  <c:v>-38.698737999999999</c:v>
                </c:pt>
                <c:pt idx="92">
                  <c:v>-38.435569999999998</c:v>
                </c:pt>
                <c:pt idx="93">
                  <c:v>-38.233226999999999</c:v>
                </c:pt>
                <c:pt idx="94">
                  <c:v>-38.095936000000002</c:v>
                </c:pt>
                <c:pt idx="95">
                  <c:v>-37.998382999999997</c:v>
                </c:pt>
                <c:pt idx="96">
                  <c:v>-37.893447999999999</c:v>
                </c:pt>
                <c:pt idx="97">
                  <c:v>-37.741501</c:v>
                </c:pt>
                <c:pt idx="98">
                  <c:v>-37.558619999999998</c:v>
                </c:pt>
                <c:pt idx="99">
                  <c:v>-37.330081999999997</c:v>
                </c:pt>
                <c:pt idx="100">
                  <c:v>-37.066814000000001</c:v>
                </c:pt>
                <c:pt idx="101">
                  <c:v>-36.782817999999999</c:v>
                </c:pt>
                <c:pt idx="102">
                  <c:v>-36.408566</c:v>
                </c:pt>
                <c:pt idx="103">
                  <c:v>-36.124786</c:v>
                </c:pt>
                <c:pt idx="104">
                  <c:v>-35.888496000000004</c:v>
                </c:pt>
                <c:pt idx="105">
                  <c:v>-36.143337000000002</c:v>
                </c:pt>
                <c:pt idx="106">
                  <c:v>-36.407474999999998</c:v>
                </c:pt>
                <c:pt idx="107">
                  <c:v>-36.821902999999999</c:v>
                </c:pt>
                <c:pt idx="108">
                  <c:v>-37.191043999999998</c:v>
                </c:pt>
                <c:pt idx="109">
                  <c:v>-37.648147999999999</c:v>
                </c:pt>
                <c:pt idx="110">
                  <c:v>-37.772784999999999</c:v>
                </c:pt>
                <c:pt idx="111">
                  <c:v>-38.100436999999999</c:v>
                </c:pt>
                <c:pt idx="112">
                  <c:v>-38.687981000000001</c:v>
                </c:pt>
                <c:pt idx="113">
                  <c:v>-39.749054000000001</c:v>
                </c:pt>
                <c:pt idx="114">
                  <c:v>-41.366619</c:v>
                </c:pt>
                <c:pt idx="115">
                  <c:v>-43.382992000000002</c:v>
                </c:pt>
                <c:pt idx="116">
                  <c:v>-44.770564999999998</c:v>
                </c:pt>
                <c:pt idx="117">
                  <c:v>-45.128802999999998</c:v>
                </c:pt>
                <c:pt idx="118">
                  <c:v>-44.595768</c:v>
                </c:pt>
                <c:pt idx="119">
                  <c:v>-43.122871000000004</c:v>
                </c:pt>
                <c:pt idx="120">
                  <c:v>-40.894302000000003</c:v>
                </c:pt>
                <c:pt idx="121">
                  <c:v>-38.900722999999999</c:v>
                </c:pt>
                <c:pt idx="122">
                  <c:v>-37.534503999999998</c:v>
                </c:pt>
                <c:pt idx="123">
                  <c:v>-36.481842</c:v>
                </c:pt>
                <c:pt idx="124">
                  <c:v>-35.639823999999997</c:v>
                </c:pt>
                <c:pt idx="125">
                  <c:v>-34.971031000000004</c:v>
                </c:pt>
                <c:pt idx="126">
                  <c:v>-34.459735999999999</c:v>
                </c:pt>
                <c:pt idx="127">
                  <c:v>-34.010852999999997</c:v>
                </c:pt>
                <c:pt idx="128">
                  <c:v>-33.619255000000003</c:v>
                </c:pt>
                <c:pt idx="129">
                  <c:v>-33.254631000000003</c:v>
                </c:pt>
                <c:pt idx="130">
                  <c:v>-32.951476999999997</c:v>
                </c:pt>
                <c:pt idx="131">
                  <c:v>-32.675812000000001</c:v>
                </c:pt>
                <c:pt idx="132">
                  <c:v>-32.433689000000001</c:v>
                </c:pt>
                <c:pt idx="133">
                  <c:v>-32.196674000000002</c:v>
                </c:pt>
                <c:pt idx="134">
                  <c:v>-31.994160000000001</c:v>
                </c:pt>
                <c:pt idx="135">
                  <c:v>-31.799723</c:v>
                </c:pt>
                <c:pt idx="136">
                  <c:v>-31.631350000000001</c:v>
                </c:pt>
                <c:pt idx="137">
                  <c:v>-31.482811000000002</c:v>
                </c:pt>
                <c:pt idx="138">
                  <c:v>-31.352855999999999</c:v>
                </c:pt>
                <c:pt idx="139">
                  <c:v>-31.254283999999998</c:v>
                </c:pt>
                <c:pt idx="140">
                  <c:v>-31.113018</c:v>
                </c:pt>
                <c:pt idx="141">
                  <c:v>-30.983736</c:v>
                </c:pt>
                <c:pt idx="142">
                  <c:v>-30.814458999999999</c:v>
                </c:pt>
                <c:pt idx="143">
                  <c:v>-30.686249</c:v>
                </c:pt>
                <c:pt idx="144">
                  <c:v>-30.565231000000001</c:v>
                </c:pt>
                <c:pt idx="145">
                  <c:v>-30.494026000000002</c:v>
                </c:pt>
                <c:pt idx="146">
                  <c:v>-30.50666</c:v>
                </c:pt>
                <c:pt idx="147">
                  <c:v>-30.590281000000001</c:v>
                </c:pt>
                <c:pt idx="148">
                  <c:v>-30.695067999999999</c:v>
                </c:pt>
                <c:pt idx="149">
                  <c:v>-30.814640000000001</c:v>
                </c:pt>
                <c:pt idx="150">
                  <c:v>-31.016811000000001</c:v>
                </c:pt>
                <c:pt idx="151">
                  <c:v>-31.192024</c:v>
                </c:pt>
                <c:pt idx="152">
                  <c:v>-31.359470000000002</c:v>
                </c:pt>
                <c:pt idx="153">
                  <c:v>-31.551335999999999</c:v>
                </c:pt>
                <c:pt idx="154">
                  <c:v>-31.722121999999999</c:v>
                </c:pt>
                <c:pt idx="155">
                  <c:v>-31.913997999999999</c:v>
                </c:pt>
                <c:pt idx="156">
                  <c:v>-32.135936999999998</c:v>
                </c:pt>
                <c:pt idx="157">
                  <c:v>-32.410065000000003</c:v>
                </c:pt>
                <c:pt idx="158">
                  <c:v>-32.670127999999998</c:v>
                </c:pt>
                <c:pt idx="159">
                  <c:v>-32.915408999999997</c:v>
                </c:pt>
                <c:pt idx="160">
                  <c:v>-33.116013000000002</c:v>
                </c:pt>
                <c:pt idx="161">
                  <c:v>-33.250636999999998</c:v>
                </c:pt>
                <c:pt idx="162">
                  <c:v>-33.350085999999997</c:v>
                </c:pt>
                <c:pt idx="163">
                  <c:v>-33.413891</c:v>
                </c:pt>
                <c:pt idx="164">
                  <c:v>-33.506405000000001</c:v>
                </c:pt>
                <c:pt idx="165">
                  <c:v>-33.555210000000002</c:v>
                </c:pt>
                <c:pt idx="166">
                  <c:v>-33.595390000000002</c:v>
                </c:pt>
                <c:pt idx="167">
                  <c:v>-33.604453999999997</c:v>
                </c:pt>
                <c:pt idx="168">
                  <c:v>-33.581744999999998</c:v>
                </c:pt>
                <c:pt idx="169">
                  <c:v>-33.532715000000003</c:v>
                </c:pt>
                <c:pt idx="170">
                  <c:v>-33.477004999999998</c:v>
                </c:pt>
                <c:pt idx="171">
                  <c:v>-33.402217999999998</c:v>
                </c:pt>
                <c:pt idx="172">
                  <c:v>-33.303897999999997</c:v>
                </c:pt>
                <c:pt idx="173">
                  <c:v>-33.157252999999997</c:v>
                </c:pt>
                <c:pt idx="174">
                  <c:v>-33.028244000000001</c:v>
                </c:pt>
                <c:pt idx="175">
                  <c:v>-32.926837999999996</c:v>
                </c:pt>
                <c:pt idx="176">
                  <c:v>-32.861148999999997</c:v>
                </c:pt>
                <c:pt idx="177">
                  <c:v>-32.872954999999997</c:v>
                </c:pt>
                <c:pt idx="178">
                  <c:v>-32.974339000000001</c:v>
                </c:pt>
                <c:pt idx="179">
                  <c:v>-33.041943000000003</c:v>
                </c:pt>
                <c:pt idx="180">
                  <c:v>-33.161793000000003</c:v>
                </c:pt>
                <c:pt idx="181">
                  <c:v>-33.253819</c:v>
                </c:pt>
                <c:pt idx="182">
                  <c:v>-33.336829999999999</c:v>
                </c:pt>
                <c:pt idx="183">
                  <c:v>-33.468525</c:v>
                </c:pt>
                <c:pt idx="184">
                  <c:v>-33.686549999999997</c:v>
                </c:pt>
                <c:pt idx="185">
                  <c:v>-33.896827999999999</c:v>
                </c:pt>
                <c:pt idx="186">
                  <c:v>-34.197788000000003</c:v>
                </c:pt>
                <c:pt idx="187">
                  <c:v>-34.565230999999997</c:v>
                </c:pt>
                <c:pt idx="188">
                  <c:v>-34.920673000000001</c:v>
                </c:pt>
                <c:pt idx="189">
                  <c:v>-35.329929</c:v>
                </c:pt>
                <c:pt idx="190">
                  <c:v>-35.734402000000003</c:v>
                </c:pt>
                <c:pt idx="191">
                  <c:v>-36.196238999999998</c:v>
                </c:pt>
                <c:pt idx="192">
                  <c:v>-36.690852999999997</c:v>
                </c:pt>
                <c:pt idx="193">
                  <c:v>-37.280399000000003</c:v>
                </c:pt>
                <c:pt idx="194">
                  <c:v>-37.940502000000002</c:v>
                </c:pt>
                <c:pt idx="195">
                  <c:v>-38.754970999999998</c:v>
                </c:pt>
                <c:pt idx="196">
                  <c:v>-39.757930999999999</c:v>
                </c:pt>
                <c:pt idx="197">
                  <c:v>-40.964602999999997</c:v>
                </c:pt>
                <c:pt idx="198">
                  <c:v>-42.403015000000003</c:v>
                </c:pt>
                <c:pt idx="199">
                  <c:v>-43.662354000000001</c:v>
                </c:pt>
                <c:pt idx="200">
                  <c:v>-44.712719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26-407A-A578-F0807B1A2F67}"/>
            </c:ext>
          </c:extLst>
        </c:ser>
        <c:ser>
          <c:idx val="1"/>
          <c:order val="1"/>
          <c:tx>
            <c:v>Configuration B</c:v>
          </c:tx>
          <c:spPr>
            <a:ln>
              <a:solidFill>
                <a:prstClr val="black"/>
              </a:solidFill>
              <a:prstDash val="sysDash"/>
            </a:ln>
          </c:spPr>
          <c:marker>
            <c:symbol val="none"/>
          </c:marker>
          <c:xVal>
            <c:numRef>
              <c:f>Isolations!$B$5:$B$205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Isolations!$H$5:$H$205</c:f>
              <c:numCache>
                <c:formatCode>General</c:formatCode>
                <c:ptCount val="201"/>
                <c:pt idx="0">
                  <c:v>-33.415714000000001</c:v>
                </c:pt>
                <c:pt idx="1">
                  <c:v>-33.096760000000003</c:v>
                </c:pt>
                <c:pt idx="2">
                  <c:v>-32.671546999999997</c:v>
                </c:pt>
                <c:pt idx="3">
                  <c:v>-32.149470999999998</c:v>
                </c:pt>
                <c:pt idx="4">
                  <c:v>-31.846461999999999</c:v>
                </c:pt>
                <c:pt idx="5">
                  <c:v>-31.480528</c:v>
                </c:pt>
                <c:pt idx="6">
                  <c:v>-31.247831000000001</c:v>
                </c:pt>
                <c:pt idx="7">
                  <c:v>-31.054058000000001</c:v>
                </c:pt>
                <c:pt idx="8">
                  <c:v>-31.324192</c:v>
                </c:pt>
                <c:pt idx="9">
                  <c:v>-31.583607000000001</c:v>
                </c:pt>
                <c:pt idx="10">
                  <c:v>-31.893318000000001</c:v>
                </c:pt>
                <c:pt idx="11">
                  <c:v>-32.420746000000001</c:v>
                </c:pt>
                <c:pt idx="12">
                  <c:v>-33.209392999999999</c:v>
                </c:pt>
                <c:pt idx="13">
                  <c:v>-33.655327</c:v>
                </c:pt>
                <c:pt idx="14">
                  <c:v>-34.097636999999999</c:v>
                </c:pt>
                <c:pt idx="15">
                  <c:v>-34.663455999999996</c:v>
                </c:pt>
                <c:pt idx="16">
                  <c:v>-35.041035000000001</c:v>
                </c:pt>
                <c:pt idx="17">
                  <c:v>-35.299675000000001</c:v>
                </c:pt>
                <c:pt idx="18">
                  <c:v>-35.502861000000003</c:v>
                </c:pt>
                <c:pt idx="19">
                  <c:v>-35.542026999999997</c:v>
                </c:pt>
                <c:pt idx="20">
                  <c:v>-35.480018999999999</c:v>
                </c:pt>
                <c:pt idx="21">
                  <c:v>-35.396202000000002</c:v>
                </c:pt>
                <c:pt idx="22">
                  <c:v>-35.260952000000003</c:v>
                </c:pt>
                <c:pt idx="23">
                  <c:v>-35.041843</c:v>
                </c:pt>
                <c:pt idx="24">
                  <c:v>-34.998809999999999</c:v>
                </c:pt>
                <c:pt idx="25">
                  <c:v>-34.797935000000003</c:v>
                </c:pt>
                <c:pt idx="26">
                  <c:v>-34.618426999999997</c:v>
                </c:pt>
                <c:pt idx="27">
                  <c:v>-34.178927999999999</c:v>
                </c:pt>
                <c:pt idx="28">
                  <c:v>-33.856495000000002</c:v>
                </c:pt>
                <c:pt idx="29">
                  <c:v>-33.345516000000003</c:v>
                </c:pt>
                <c:pt idx="30">
                  <c:v>-32.850594000000001</c:v>
                </c:pt>
                <c:pt idx="31">
                  <c:v>-32.242511999999998</c:v>
                </c:pt>
                <c:pt idx="32">
                  <c:v>-31.806507</c:v>
                </c:pt>
                <c:pt idx="33">
                  <c:v>-31.265041</c:v>
                </c:pt>
                <c:pt idx="34">
                  <c:v>-30.729441000000001</c:v>
                </c:pt>
                <c:pt idx="35">
                  <c:v>-30.297388000000002</c:v>
                </c:pt>
                <c:pt idx="36">
                  <c:v>-29.907779999999999</c:v>
                </c:pt>
                <c:pt idx="37">
                  <c:v>-29.519590000000001</c:v>
                </c:pt>
                <c:pt idx="38">
                  <c:v>-29.178221000000001</c:v>
                </c:pt>
                <c:pt idx="39">
                  <c:v>-28.902616999999999</c:v>
                </c:pt>
                <c:pt idx="40">
                  <c:v>-28.583649000000001</c:v>
                </c:pt>
                <c:pt idx="41">
                  <c:v>-28.389099000000002</c:v>
                </c:pt>
                <c:pt idx="42">
                  <c:v>-28.215450000000001</c:v>
                </c:pt>
                <c:pt idx="43">
                  <c:v>-28.165286999999999</c:v>
                </c:pt>
                <c:pt idx="44">
                  <c:v>-28.105751000000001</c:v>
                </c:pt>
                <c:pt idx="45">
                  <c:v>-28.257764999999999</c:v>
                </c:pt>
                <c:pt idx="46">
                  <c:v>-28.358689999999999</c:v>
                </c:pt>
                <c:pt idx="47">
                  <c:v>-28.653362000000001</c:v>
                </c:pt>
                <c:pt idx="48">
                  <c:v>-28.830186999999999</c:v>
                </c:pt>
                <c:pt idx="49">
                  <c:v>-29.189209000000002</c:v>
                </c:pt>
                <c:pt idx="50">
                  <c:v>-29.196424</c:v>
                </c:pt>
                <c:pt idx="51">
                  <c:v>-29.331133000000001</c:v>
                </c:pt>
                <c:pt idx="52">
                  <c:v>-29.384577</c:v>
                </c:pt>
                <c:pt idx="53">
                  <c:v>-29.562992000000001</c:v>
                </c:pt>
                <c:pt idx="54">
                  <c:v>-29.624186999999999</c:v>
                </c:pt>
                <c:pt idx="55">
                  <c:v>-30.009437999999999</c:v>
                </c:pt>
                <c:pt idx="56">
                  <c:v>-30.375446</c:v>
                </c:pt>
                <c:pt idx="57">
                  <c:v>-30.803024000000001</c:v>
                </c:pt>
                <c:pt idx="58">
                  <c:v>-31.236066999999998</c:v>
                </c:pt>
                <c:pt idx="59">
                  <c:v>-31.715813000000001</c:v>
                </c:pt>
                <c:pt idx="60">
                  <c:v>-32.152672000000003</c:v>
                </c:pt>
                <c:pt idx="61">
                  <c:v>-32.564129000000001</c:v>
                </c:pt>
                <c:pt idx="62">
                  <c:v>-32.937064999999997</c:v>
                </c:pt>
                <c:pt idx="63">
                  <c:v>-33.317421000000003</c:v>
                </c:pt>
                <c:pt idx="64">
                  <c:v>-33.705039999999997</c:v>
                </c:pt>
                <c:pt idx="65">
                  <c:v>-34.141517999999998</c:v>
                </c:pt>
                <c:pt idx="66">
                  <c:v>-34.582839999999997</c:v>
                </c:pt>
                <c:pt idx="67">
                  <c:v>-34.808292000000002</c:v>
                </c:pt>
                <c:pt idx="68">
                  <c:v>-34.974617000000002</c:v>
                </c:pt>
                <c:pt idx="69">
                  <c:v>-35.072955999999998</c:v>
                </c:pt>
                <c:pt idx="70">
                  <c:v>-35.124813000000003</c:v>
                </c:pt>
                <c:pt idx="71">
                  <c:v>-35.207230000000003</c:v>
                </c:pt>
                <c:pt idx="72">
                  <c:v>-35.533439999999999</c:v>
                </c:pt>
                <c:pt idx="73">
                  <c:v>-35.932583000000001</c:v>
                </c:pt>
                <c:pt idx="74">
                  <c:v>-36.411785000000002</c:v>
                </c:pt>
                <c:pt idx="75">
                  <c:v>-36.957107999999998</c:v>
                </c:pt>
                <c:pt idx="76">
                  <c:v>-37.519782999999997</c:v>
                </c:pt>
                <c:pt idx="77">
                  <c:v>-38.049202000000001</c:v>
                </c:pt>
                <c:pt idx="78">
                  <c:v>-38.574787000000001</c:v>
                </c:pt>
                <c:pt idx="79">
                  <c:v>-39.065845000000003</c:v>
                </c:pt>
                <c:pt idx="80">
                  <c:v>-39.502411000000002</c:v>
                </c:pt>
                <c:pt idx="81">
                  <c:v>-39.858955000000002</c:v>
                </c:pt>
                <c:pt idx="82">
                  <c:v>-40.169215999999999</c:v>
                </c:pt>
                <c:pt idx="83">
                  <c:v>-40.424590999999999</c:v>
                </c:pt>
                <c:pt idx="84">
                  <c:v>-40.640712999999998</c:v>
                </c:pt>
                <c:pt idx="85">
                  <c:v>-40.796836999999996</c:v>
                </c:pt>
                <c:pt idx="86">
                  <c:v>-40.920940000000002</c:v>
                </c:pt>
                <c:pt idx="87">
                  <c:v>-41.026093000000003</c:v>
                </c:pt>
                <c:pt idx="88">
                  <c:v>-40.734566000000001</c:v>
                </c:pt>
                <c:pt idx="89">
                  <c:v>-40.333351</c:v>
                </c:pt>
                <c:pt idx="90">
                  <c:v>-39.823864</c:v>
                </c:pt>
                <c:pt idx="91">
                  <c:v>-39.213146000000002</c:v>
                </c:pt>
                <c:pt idx="92">
                  <c:v>-38.486815999999997</c:v>
                </c:pt>
                <c:pt idx="93">
                  <c:v>-38.007565</c:v>
                </c:pt>
                <c:pt idx="94">
                  <c:v>-37.492576999999997</c:v>
                </c:pt>
                <c:pt idx="95">
                  <c:v>-36.993729000000002</c:v>
                </c:pt>
                <c:pt idx="96">
                  <c:v>-36.437603000000003</c:v>
                </c:pt>
                <c:pt idx="97">
                  <c:v>-35.86018</c:v>
                </c:pt>
                <c:pt idx="98">
                  <c:v>-35.255833000000003</c:v>
                </c:pt>
                <c:pt idx="99">
                  <c:v>-34.732554999999998</c:v>
                </c:pt>
                <c:pt idx="100">
                  <c:v>-34.28434</c:v>
                </c:pt>
                <c:pt idx="101">
                  <c:v>-33.692946999999997</c:v>
                </c:pt>
                <c:pt idx="102">
                  <c:v>-33.237636999999999</c:v>
                </c:pt>
                <c:pt idx="103">
                  <c:v>-32.576511000000004</c:v>
                </c:pt>
                <c:pt idx="104">
                  <c:v>-31.600660000000001</c:v>
                </c:pt>
                <c:pt idx="105">
                  <c:v>-30.46283</c:v>
                </c:pt>
                <c:pt idx="106">
                  <c:v>-29.447520999999998</c:v>
                </c:pt>
                <c:pt idx="107">
                  <c:v>-28.221364999999999</c:v>
                </c:pt>
                <c:pt idx="108">
                  <c:v>-27.168112000000001</c:v>
                </c:pt>
                <c:pt idx="109">
                  <c:v>-26.257985999999999</c:v>
                </c:pt>
                <c:pt idx="110">
                  <c:v>-25.346003</c:v>
                </c:pt>
                <c:pt idx="111">
                  <c:v>-24.436005000000002</c:v>
                </c:pt>
                <c:pt idx="112">
                  <c:v>-23.584500999999999</c:v>
                </c:pt>
                <c:pt idx="113">
                  <c:v>-22.786856</c:v>
                </c:pt>
                <c:pt idx="114">
                  <c:v>-22.105277999999998</c:v>
                </c:pt>
                <c:pt idx="115">
                  <c:v>-21.557148000000002</c:v>
                </c:pt>
                <c:pt idx="116">
                  <c:v>-21.185172999999999</c:v>
                </c:pt>
                <c:pt idx="117">
                  <c:v>-21.004335000000001</c:v>
                </c:pt>
                <c:pt idx="118">
                  <c:v>-21.032881</c:v>
                </c:pt>
                <c:pt idx="119">
                  <c:v>-21.276432</c:v>
                </c:pt>
                <c:pt idx="120">
                  <c:v>-21.708062999999999</c:v>
                </c:pt>
                <c:pt idx="121">
                  <c:v>-22.255185999999998</c:v>
                </c:pt>
                <c:pt idx="122">
                  <c:v>-22.902470000000001</c:v>
                </c:pt>
                <c:pt idx="123">
                  <c:v>-23.606424000000001</c:v>
                </c:pt>
                <c:pt idx="124">
                  <c:v>-24.337482000000001</c:v>
                </c:pt>
                <c:pt idx="125">
                  <c:v>-25.069901000000002</c:v>
                </c:pt>
                <c:pt idx="126">
                  <c:v>-25.798693</c:v>
                </c:pt>
                <c:pt idx="127">
                  <c:v>-26.519521999999998</c:v>
                </c:pt>
                <c:pt idx="128">
                  <c:v>-27.226748000000001</c:v>
                </c:pt>
                <c:pt idx="129">
                  <c:v>-27.917539999999999</c:v>
                </c:pt>
                <c:pt idx="130">
                  <c:v>-28.627413000000001</c:v>
                </c:pt>
                <c:pt idx="131">
                  <c:v>-29.359756000000001</c:v>
                </c:pt>
                <c:pt idx="132">
                  <c:v>-30.090689000000001</c:v>
                </c:pt>
                <c:pt idx="133">
                  <c:v>-30.844996999999999</c:v>
                </c:pt>
                <c:pt idx="134">
                  <c:v>-31.623494999999998</c:v>
                </c:pt>
                <c:pt idx="135">
                  <c:v>-32.402523000000002</c:v>
                </c:pt>
                <c:pt idx="136">
                  <c:v>-33.195872999999999</c:v>
                </c:pt>
                <c:pt idx="137">
                  <c:v>-34.010596999999997</c:v>
                </c:pt>
                <c:pt idx="138">
                  <c:v>-34.865462999999998</c:v>
                </c:pt>
                <c:pt idx="139">
                  <c:v>-35.790523999999998</c:v>
                </c:pt>
                <c:pt idx="140">
                  <c:v>-36.664622999999999</c:v>
                </c:pt>
                <c:pt idx="141">
                  <c:v>-37.552166</c:v>
                </c:pt>
                <c:pt idx="142">
                  <c:v>-38.363827000000001</c:v>
                </c:pt>
                <c:pt idx="143">
                  <c:v>-39.164242000000002</c:v>
                </c:pt>
                <c:pt idx="144">
                  <c:v>-39.923732999999999</c:v>
                </c:pt>
                <c:pt idx="145">
                  <c:v>-40.584254999999999</c:v>
                </c:pt>
                <c:pt idx="146">
                  <c:v>-41.207541999999997</c:v>
                </c:pt>
                <c:pt idx="147">
                  <c:v>-41.704514000000003</c:v>
                </c:pt>
                <c:pt idx="148">
                  <c:v>-42.015217</c:v>
                </c:pt>
                <c:pt idx="149">
                  <c:v>-42.033489000000003</c:v>
                </c:pt>
                <c:pt idx="150">
                  <c:v>-41.897888000000002</c:v>
                </c:pt>
                <c:pt idx="151">
                  <c:v>-41.459553</c:v>
                </c:pt>
                <c:pt idx="152">
                  <c:v>-40.897938000000003</c:v>
                </c:pt>
                <c:pt idx="153">
                  <c:v>-40.154888</c:v>
                </c:pt>
                <c:pt idx="154">
                  <c:v>-39.400486000000001</c:v>
                </c:pt>
                <c:pt idx="155">
                  <c:v>-38.622878999999998</c:v>
                </c:pt>
                <c:pt idx="156">
                  <c:v>-37.885379999999998</c:v>
                </c:pt>
                <c:pt idx="157">
                  <c:v>-37.163592999999999</c:v>
                </c:pt>
                <c:pt idx="158">
                  <c:v>-36.491795000000003</c:v>
                </c:pt>
                <c:pt idx="159">
                  <c:v>-35.916912000000004</c:v>
                </c:pt>
                <c:pt idx="160">
                  <c:v>-35.398342</c:v>
                </c:pt>
                <c:pt idx="161">
                  <c:v>-34.950660999999997</c:v>
                </c:pt>
                <c:pt idx="162">
                  <c:v>-34.519646000000002</c:v>
                </c:pt>
                <c:pt idx="163">
                  <c:v>-34.110579999999999</c:v>
                </c:pt>
                <c:pt idx="164">
                  <c:v>-33.640445999999997</c:v>
                </c:pt>
                <c:pt idx="165">
                  <c:v>-33.084640999999998</c:v>
                </c:pt>
                <c:pt idx="166">
                  <c:v>-32.561816999999998</c:v>
                </c:pt>
                <c:pt idx="167">
                  <c:v>-32.104103000000002</c:v>
                </c:pt>
                <c:pt idx="168">
                  <c:v>-31.675765999999999</c:v>
                </c:pt>
                <c:pt idx="169">
                  <c:v>-31.280290999999998</c:v>
                </c:pt>
                <c:pt idx="170">
                  <c:v>-31.013290000000001</c:v>
                </c:pt>
                <c:pt idx="171">
                  <c:v>-30.673245999999999</c:v>
                </c:pt>
                <c:pt idx="172">
                  <c:v>-30.295645</c:v>
                </c:pt>
                <c:pt idx="173">
                  <c:v>-29.882670999999998</c:v>
                </c:pt>
                <c:pt idx="174">
                  <c:v>-29.486301000000001</c:v>
                </c:pt>
                <c:pt idx="175">
                  <c:v>-29.156780000000001</c:v>
                </c:pt>
                <c:pt idx="176">
                  <c:v>-28.915894000000002</c:v>
                </c:pt>
                <c:pt idx="177">
                  <c:v>-28.778921</c:v>
                </c:pt>
                <c:pt idx="178">
                  <c:v>-28.788081999999999</c:v>
                </c:pt>
                <c:pt idx="179">
                  <c:v>-28.770804999999999</c:v>
                </c:pt>
                <c:pt idx="180">
                  <c:v>-28.810734</c:v>
                </c:pt>
                <c:pt idx="181">
                  <c:v>-28.797643999999998</c:v>
                </c:pt>
                <c:pt idx="182">
                  <c:v>-28.789598000000002</c:v>
                </c:pt>
                <c:pt idx="183">
                  <c:v>-28.791702000000001</c:v>
                </c:pt>
                <c:pt idx="184">
                  <c:v>-28.882256999999999</c:v>
                </c:pt>
                <c:pt idx="185">
                  <c:v>-28.924004</c:v>
                </c:pt>
                <c:pt idx="186">
                  <c:v>-29.054272000000001</c:v>
                </c:pt>
                <c:pt idx="187">
                  <c:v>-29.208670000000001</c:v>
                </c:pt>
                <c:pt idx="188">
                  <c:v>-29.318511999999998</c:v>
                </c:pt>
                <c:pt idx="189">
                  <c:v>-29.438849999999999</c:v>
                </c:pt>
                <c:pt idx="190">
                  <c:v>-29.547522000000001</c:v>
                </c:pt>
                <c:pt idx="191">
                  <c:v>-29.665248999999999</c:v>
                </c:pt>
                <c:pt idx="192">
                  <c:v>-29.786581000000002</c:v>
                </c:pt>
                <c:pt idx="193">
                  <c:v>-29.937559</c:v>
                </c:pt>
                <c:pt idx="194">
                  <c:v>-30.093551999999999</c:v>
                </c:pt>
                <c:pt idx="195">
                  <c:v>-30.297343999999999</c:v>
                </c:pt>
                <c:pt idx="196">
                  <c:v>-30.523382000000002</c:v>
                </c:pt>
                <c:pt idx="197">
                  <c:v>-30.758236</c:v>
                </c:pt>
                <c:pt idx="198">
                  <c:v>-31.019895999999999</c:v>
                </c:pt>
                <c:pt idx="199">
                  <c:v>-31.241789000000001</c:v>
                </c:pt>
                <c:pt idx="200">
                  <c:v>-31.415581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26-407A-A578-F0807B1A2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44"/>
        <c:axId val="116412416"/>
      </c:scatterChart>
      <c:valAx>
        <c:axId val="116406144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427125259124618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412416"/>
        <c:crosses val="autoZero"/>
        <c:crossBetween val="midCat"/>
        <c:majorUnit val="5"/>
      </c:valAx>
      <c:valAx>
        <c:axId val="116412416"/>
        <c:scaling>
          <c:orientation val="minMax"/>
          <c:max val="0"/>
          <c:min val="-7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40614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020438066126662"/>
          <c:y val="0.69520231846019254"/>
          <c:w val="0.28184035736801683"/>
          <c:h val="0.1026180867917941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-67.565376000000001</c:v>
              </c:pt>
              <c:pt idx="1">
                <c:v>-66.835875999999999</c:v>
              </c:pt>
              <c:pt idx="2">
                <c:v>-65.854118</c:v>
              </c:pt>
              <c:pt idx="3">
                <c:v>-64.304878000000002</c:v>
              </c:pt>
              <c:pt idx="4">
                <c:v>-63.861046000000002</c:v>
              </c:pt>
              <c:pt idx="5">
                <c:v>-63.461441000000001</c:v>
              </c:pt>
              <c:pt idx="6">
                <c:v>-64.443222000000006</c:v>
              </c:pt>
              <c:pt idx="7">
                <c:v>-65.252212999999998</c:v>
              </c:pt>
              <c:pt idx="8">
                <c:v>-67.598213000000001</c:v>
              </c:pt>
              <c:pt idx="9">
                <c:v>-68.810531999999995</c:v>
              </c:pt>
              <c:pt idx="10">
                <c:v>-70.007407999999998</c:v>
              </c:pt>
              <c:pt idx="11">
                <c:v>-67.411118000000002</c:v>
              </c:pt>
              <c:pt idx="12">
                <c:v>-64.543960999999996</c:v>
              </c:pt>
              <c:pt idx="13">
                <c:v>-61.006962000000001</c:v>
              </c:pt>
              <c:pt idx="14">
                <c:v>-59.436607000000002</c:v>
              </c:pt>
              <c:pt idx="15">
                <c:v>-57.813282000000001</c:v>
              </c:pt>
              <c:pt idx="16">
                <c:v>-56.329605000000001</c:v>
              </c:pt>
              <c:pt idx="17">
                <c:v>-54.865524000000001</c:v>
              </c:pt>
              <c:pt idx="18">
                <c:v>-53.897033999999998</c:v>
              </c:pt>
              <c:pt idx="19">
                <c:v>-53.034973000000001</c:v>
              </c:pt>
              <c:pt idx="20">
                <c:v>-52.398701000000003</c:v>
              </c:pt>
              <c:pt idx="21">
                <c:v>-51.629795000000001</c:v>
              </c:pt>
              <c:pt idx="22">
                <c:v>-50.960299999999997</c:v>
              </c:pt>
              <c:pt idx="23">
                <c:v>-50.461101999999997</c:v>
              </c:pt>
              <c:pt idx="24">
                <c:v>-50.341911000000003</c:v>
              </c:pt>
              <c:pt idx="25">
                <c:v>-50.085144</c:v>
              </c:pt>
              <c:pt idx="26">
                <c:v>-50.140887999999997</c:v>
              </c:pt>
              <c:pt idx="27">
                <c:v>-50.055999999999997</c:v>
              </c:pt>
              <c:pt idx="28">
                <c:v>-50.375762999999999</c:v>
              </c:pt>
              <c:pt idx="29">
                <c:v>-50.250293999999997</c:v>
              </c:pt>
              <c:pt idx="30">
                <c:v>-50.282642000000003</c:v>
              </c:pt>
              <c:pt idx="31">
                <c:v>-50.302914000000001</c:v>
              </c:pt>
              <c:pt idx="32">
                <c:v>-50.519371</c:v>
              </c:pt>
              <c:pt idx="33">
                <c:v>-50.919846</c:v>
              </c:pt>
              <c:pt idx="34">
                <c:v>-51.332980999999997</c:v>
              </c:pt>
              <c:pt idx="35">
                <c:v>-51.995978999999998</c:v>
              </c:pt>
              <c:pt idx="36">
                <c:v>-52.403441999999998</c:v>
              </c:pt>
              <c:pt idx="37">
                <c:v>-52.872841000000001</c:v>
              </c:pt>
              <c:pt idx="38">
                <c:v>-53.076110999999997</c:v>
              </c:pt>
              <c:pt idx="39">
                <c:v>-53.314613000000001</c:v>
              </c:pt>
              <c:pt idx="40">
                <c:v>-53.312130000000003</c:v>
              </c:pt>
              <c:pt idx="41">
                <c:v>-53.213745000000003</c:v>
              </c:pt>
              <c:pt idx="42">
                <c:v>-52.846245000000003</c:v>
              </c:pt>
              <c:pt idx="43">
                <c:v>-52.326447000000002</c:v>
              </c:pt>
              <c:pt idx="44">
                <c:v>-51.974570999999997</c:v>
              </c:pt>
              <c:pt idx="45">
                <c:v>-51.613422</c:v>
              </c:pt>
              <c:pt idx="46">
                <c:v>-51.656543999999997</c:v>
              </c:pt>
              <c:pt idx="47">
                <c:v>-51.217784999999999</c:v>
              </c:pt>
              <c:pt idx="48">
                <c:v>-50.952655999999998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1B6A-4465-97EA-53C6AB8E1EB6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-66.813957000000002</c:v>
              </c:pt>
              <c:pt idx="1">
                <c:v>-63.347282</c:v>
              </c:pt>
              <c:pt idx="2">
                <c:v>-59.395511999999997</c:v>
              </c:pt>
              <c:pt idx="3">
                <c:v>-57.795009999999998</c:v>
              </c:pt>
              <c:pt idx="4">
                <c:v>-57.370220000000003</c:v>
              </c:pt>
              <c:pt idx="5">
                <c:v>-57.492393</c:v>
              </c:pt>
              <c:pt idx="6">
                <c:v>-56.387596000000002</c:v>
              </c:pt>
              <c:pt idx="7">
                <c:v>-55.618732000000001</c:v>
              </c:pt>
              <c:pt idx="8">
                <c:v>-54.655124999999998</c:v>
              </c:pt>
              <c:pt idx="9">
                <c:v>-53.898299999999999</c:v>
              </c:pt>
              <c:pt idx="10">
                <c:v>-53.512844000000001</c:v>
              </c:pt>
              <c:pt idx="11">
                <c:v>-52.891818999999998</c:v>
              </c:pt>
              <c:pt idx="12">
                <c:v>-52.212173</c:v>
              </c:pt>
              <c:pt idx="13">
                <c:v>-51.432555999999998</c:v>
              </c:pt>
              <c:pt idx="14">
                <c:v>-50.845207000000002</c:v>
              </c:pt>
              <c:pt idx="15">
                <c:v>-50.404162999999997</c:v>
              </c:pt>
              <c:pt idx="16">
                <c:v>-50.108806999999999</c:v>
              </c:pt>
              <c:pt idx="17">
                <c:v>-49.848605999999997</c:v>
              </c:pt>
              <c:pt idx="18">
                <c:v>-49.831726000000003</c:v>
              </c:pt>
              <c:pt idx="19">
                <c:v>-49.702357999999997</c:v>
              </c:pt>
              <c:pt idx="20">
                <c:v>-49.517158999999999</c:v>
              </c:pt>
              <c:pt idx="21">
                <c:v>-49.124415999999997</c:v>
              </c:pt>
              <c:pt idx="22">
                <c:v>-48.600731000000003</c:v>
              </c:pt>
              <c:pt idx="23">
                <c:v>-48.289433000000002</c:v>
              </c:pt>
              <c:pt idx="24">
                <c:v>-48.394202999999997</c:v>
              </c:pt>
              <c:pt idx="25">
                <c:v>-48.383259000000002</c:v>
              </c:pt>
              <c:pt idx="26">
                <c:v>-47.958064999999998</c:v>
              </c:pt>
              <c:pt idx="27">
                <c:v>-47.038955999999999</c:v>
              </c:pt>
              <c:pt idx="28">
                <c:v>-46.432507000000001</c:v>
              </c:pt>
              <c:pt idx="29">
                <c:v>-46.157646</c:v>
              </c:pt>
              <c:pt idx="30">
                <c:v>-45.907058999999997</c:v>
              </c:pt>
              <c:pt idx="31">
                <c:v>-45.495975000000001</c:v>
              </c:pt>
              <c:pt idx="32">
                <c:v>-45.293467999999997</c:v>
              </c:pt>
              <c:pt idx="33">
                <c:v>-45.454163000000001</c:v>
              </c:pt>
              <c:pt idx="34">
                <c:v>-46.200226000000001</c:v>
              </c:pt>
              <c:pt idx="35">
                <c:v>-47.012816999999998</c:v>
              </c:pt>
              <c:pt idx="36">
                <c:v>-47.785496000000002</c:v>
              </c:pt>
              <c:pt idx="37">
                <c:v>-47.976871000000003</c:v>
              </c:pt>
              <c:pt idx="38">
                <c:v>-48.264561</c:v>
              </c:pt>
              <c:pt idx="39">
                <c:v>-48.831454999999998</c:v>
              </c:pt>
              <c:pt idx="40">
                <c:v>-49.801743000000002</c:v>
              </c:pt>
              <c:pt idx="41">
                <c:v>-50.058757999999997</c:v>
              </c:pt>
              <c:pt idx="42">
                <c:v>-50.175217000000004</c:v>
              </c:pt>
              <c:pt idx="43">
                <c:v>-50.252029</c:v>
              </c:pt>
              <c:pt idx="44">
                <c:v>-50.968510000000002</c:v>
              </c:pt>
              <c:pt idx="45">
                <c:v>-51.267155000000002</c:v>
              </c:pt>
              <c:pt idx="46">
                <c:v>-51.15213</c:v>
              </c:pt>
              <c:pt idx="47">
                <c:v>-50.384574999999998</c:v>
              </c:pt>
              <c:pt idx="48">
                <c:v>-49.749564999999997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1B6A-4465-97EA-53C6AB8E1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12480"/>
        <c:axId val="116622848"/>
      </c:scatterChart>
      <c:valAx>
        <c:axId val="116612480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22848"/>
        <c:crosses val="autoZero"/>
        <c:crossBetween val="midCat"/>
        <c:majorUnit val="2"/>
      </c:valAx>
      <c:valAx>
        <c:axId val="11662284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12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57672977907241"/>
          <c:y val="0.66444262175561386"/>
          <c:w val="0.29035663797577083"/>
          <c:h val="0.13037122154034647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3xLO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-52.766643999999999</c:v>
              </c:pt>
              <c:pt idx="1">
                <c:v>-55.183086000000003</c:v>
              </c:pt>
              <c:pt idx="2">
                <c:v>-60.747703999999999</c:v>
              </c:pt>
              <c:pt idx="3">
                <c:v>-64.043907000000004</c:v>
              </c:pt>
              <c:pt idx="4">
                <c:v>-62.983787999999997</c:v>
              </c:pt>
              <c:pt idx="5">
                <c:v>-57.442534999999999</c:v>
              </c:pt>
              <c:pt idx="6">
                <c:v>-52.698523999999999</c:v>
              </c:pt>
              <c:pt idx="7">
                <c:v>-49.751469</c:v>
              </c:pt>
              <c:pt idx="8">
                <c:v>-47.750351000000002</c:v>
              </c:pt>
              <c:pt idx="9">
                <c:v>-46.055732999999996</c:v>
              </c:pt>
              <c:pt idx="10">
                <c:v>-44.899757000000001</c:v>
              </c:pt>
              <c:pt idx="11">
                <c:v>-43.937179999999998</c:v>
              </c:pt>
              <c:pt idx="12">
                <c:v>-43.455227000000001</c:v>
              </c:pt>
              <c:pt idx="13">
                <c:v>-42.961533000000003</c:v>
              </c:pt>
              <c:pt idx="14">
                <c:v>-42.813910999999997</c:v>
              </c:pt>
              <c:pt idx="15">
                <c:v>-43.058993999999998</c:v>
              </c:pt>
              <c:pt idx="16">
                <c:v>-43.486469</c:v>
              </c:pt>
              <c:pt idx="17">
                <c:v>-44.186039000000001</c:v>
              </c:pt>
              <c:pt idx="18">
                <c:v>-44.705711000000001</c:v>
              </c:pt>
              <c:pt idx="19">
                <c:v>-45.753796000000001</c:v>
              </c:pt>
              <c:pt idx="20">
                <c:v>-46.936461999999999</c:v>
              </c:pt>
              <c:pt idx="21">
                <c:v>-47.813923000000003</c:v>
              </c:pt>
              <c:pt idx="22">
                <c:v>-47.370261999999997</c:v>
              </c:pt>
              <c:pt idx="23">
                <c:v>-45.650393999999999</c:v>
              </c:pt>
              <c:pt idx="24">
                <c:v>-43.275672999999998</c:v>
              </c:pt>
              <c:pt idx="25">
                <c:v>-41.038165999999997</c:v>
              </c:pt>
              <c:pt idx="26">
                <c:v>-39.933444999999999</c:v>
              </c:pt>
              <c:pt idx="27">
                <c:v>-39.291859000000002</c:v>
              </c:pt>
              <c:pt idx="28">
                <c:v>-39.515957</c:v>
              </c:pt>
              <c:pt idx="29">
                <c:v>-38.867142000000001</c:v>
              </c:pt>
              <c:pt idx="30">
                <c:v>-38.861125999999999</c:v>
              </c:pt>
              <c:pt idx="31">
                <c:v>-39.202713000000003</c:v>
              </c:pt>
              <c:pt idx="32">
                <c:v>-39.902439000000001</c:v>
              </c:pt>
              <c:pt idx="33">
                <c:v>-40.604267</c:v>
              </c:pt>
              <c:pt idx="34">
                <c:v>-41.296306999999999</c:v>
              </c:pt>
              <c:pt idx="35">
                <c:v>-42.424824000000001</c:v>
              </c:pt>
              <c:pt idx="36">
                <c:v>-43.506236999999999</c:v>
              </c:pt>
              <c:pt idx="37">
                <c:v>-44.381591999999998</c:v>
              </c:pt>
              <c:pt idx="38">
                <c:v>-45.424103000000002</c:v>
              </c:pt>
              <c:pt idx="39">
                <c:v>-46.432330999999998</c:v>
              </c:pt>
              <c:pt idx="40">
                <c:v>-47.583266999999999</c:v>
              </c:pt>
              <c:pt idx="41">
                <c:v>-48.693278999999997</c:v>
              </c:pt>
              <c:pt idx="42">
                <c:v>-49.487366000000002</c:v>
              </c:pt>
              <c:pt idx="43">
                <c:v>-49.864753999999998</c:v>
              </c:pt>
              <c:pt idx="44">
                <c:v>-49.864303999999997</c:v>
              </c:pt>
              <c:pt idx="45">
                <c:v>-49.950806</c:v>
              </c:pt>
              <c:pt idx="46">
                <c:v>-52.951748000000002</c:v>
              </c:pt>
              <c:pt idx="47">
                <c:v>-54.389544999999998</c:v>
              </c:pt>
              <c:pt idx="48">
                <c:v>-55.772320000000001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EFE7-4505-9A74-95B92529372F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11.1</c:v>
              </c:pt>
              <c:pt idx="1">
                <c:v>11.327083333333</c:v>
              </c:pt>
              <c:pt idx="2">
                <c:v>11.554166666666999</c:v>
              </c:pt>
              <c:pt idx="3">
                <c:v>11.78125</c:v>
              </c:pt>
              <c:pt idx="4">
                <c:v>12.008333333333001</c:v>
              </c:pt>
              <c:pt idx="5">
                <c:v>12.235416666667</c:v>
              </c:pt>
              <c:pt idx="6">
                <c:v>12.4625</c:v>
              </c:pt>
              <c:pt idx="7">
                <c:v>12.689583333333001</c:v>
              </c:pt>
              <c:pt idx="8">
                <c:v>12.916666666667</c:v>
              </c:pt>
              <c:pt idx="9">
                <c:v>13.143750000000001</c:v>
              </c:pt>
              <c:pt idx="10">
                <c:v>13.370833333333</c:v>
              </c:pt>
              <c:pt idx="11">
                <c:v>13.597916666667</c:v>
              </c:pt>
              <c:pt idx="12">
                <c:v>13.824999999999999</c:v>
              </c:pt>
              <c:pt idx="13">
                <c:v>14.052083333333</c:v>
              </c:pt>
              <c:pt idx="14">
                <c:v>14.279166666666999</c:v>
              </c:pt>
              <c:pt idx="15">
                <c:v>14.50625</c:v>
              </c:pt>
              <c:pt idx="16">
                <c:v>14.733333333333</c:v>
              </c:pt>
              <c:pt idx="17">
                <c:v>14.960416666666999</c:v>
              </c:pt>
              <c:pt idx="18">
                <c:v>15.1875</c:v>
              </c:pt>
              <c:pt idx="19">
                <c:v>15.414583333333001</c:v>
              </c:pt>
              <c:pt idx="20">
                <c:v>15.641666666667</c:v>
              </c:pt>
              <c:pt idx="21">
                <c:v>15.86875</c:v>
              </c:pt>
              <c:pt idx="22">
                <c:v>16.095833333333001</c:v>
              </c:pt>
              <c:pt idx="23">
                <c:v>16.322916666666998</c:v>
              </c:pt>
              <c:pt idx="24">
                <c:v>16.55</c:v>
              </c:pt>
              <c:pt idx="25">
                <c:v>16.777083333333</c:v>
              </c:pt>
              <c:pt idx="26">
                <c:v>17.004166666667</c:v>
              </c:pt>
              <c:pt idx="27">
                <c:v>17.231249999999999</c:v>
              </c:pt>
              <c:pt idx="28">
                <c:v>17.458333333333002</c:v>
              </c:pt>
              <c:pt idx="29">
                <c:v>17.685416666666999</c:v>
              </c:pt>
              <c:pt idx="30">
                <c:v>17.912500000000001</c:v>
              </c:pt>
              <c:pt idx="31">
                <c:v>18.139583333333</c:v>
              </c:pt>
              <c:pt idx="32">
                <c:v>18.366666666667001</c:v>
              </c:pt>
              <c:pt idx="33">
                <c:v>18.59375</c:v>
              </c:pt>
              <c:pt idx="34">
                <c:v>18.820833333332999</c:v>
              </c:pt>
              <c:pt idx="35">
                <c:v>19.047916666667</c:v>
              </c:pt>
              <c:pt idx="36">
                <c:v>19.274999999999999</c:v>
              </c:pt>
              <c:pt idx="37">
                <c:v>19.502083333333001</c:v>
              </c:pt>
              <c:pt idx="38">
                <c:v>19.729166666666998</c:v>
              </c:pt>
              <c:pt idx="39">
                <c:v>19.956250000000001</c:v>
              </c:pt>
              <c:pt idx="40">
                <c:v>20.183333333333</c:v>
              </c:pt>
              <c:pt idx="41">
                <c:v>20.410416666667</c:v>
              </c:pt>
              <c:pt idx="42">
                <c:v>20.637499999999999</c:v>
              </c:pt>
              <c:pt idx="43">
                <c:v>20.864583333333002</c:v>
              </c:pt>
              <c:pt idx="44">
                <c:v>21.091666666666999</c:v>
              </c:pt>
              <c:pt idx="45">
                <c:v>21.318750000000001</c:v>
              </c:pt>
              <c:pt idx="46">
                <c:v>21.545833333333</c:v>
              </c:pt>
              <c:pt idx="47">
                <c:v>21.772916666667001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-58.380310000000001</c:v>
              </c:pt>
              <c:pt idx="1">
                <c:v>-58.233153999999999</c:v>
              </c:pt>
              <c:pt idx="2">
                <c:v>-58.088763999999998</c:v>
              </c:pt>
              <c:pt idx="3">
                <c:v>-57.903202</c:v>
              </c:pt>
              <c:pt idx="4">
                <c:v>-58.052661999999998</c:v>
              </c:pt>
              <c:pt idx="5">
                <c:v>-57.93985</c:v>
              </c:pt>
              <c:pt idx="6">
                <c:v>-57.835014000000001</c:v>
              </c:pt>
              <c:pt idx="7">
                <c:v>-57.591361999999997</c:v>
              </c:pt>
              <c:pt idx="8">
                <c:v>-56.722900000000003</c:v>
              </c:pt>
              <c:pt idx="9">
                <c:v>-56.570469000000003</c:v>
              </c:pt>
              <c:pt idx="10">
                <c:v>-55.524841000000002</c:v>
              </c:pt>
              <c:pt idx="11">
                <c:v>-54.840538000000002</c:v>
              </c:pt>
              <c:pt idx="12">
                <c:v>-52.617519000000001</c:v>
              </c:pt>
              <c:pt idx="13">
                <c:v>-50.540694999999999</c:v>
              </c:pt>
              <c:pt idx="14">
                <c:v>-48.422328999999998</c:v>
              </c:pt>
              <c:pt idx="15">
                <c:v>-47.551696999999997</c:v>
              </c:pt>
              <c:pt idx="16">
                <c:v>-45.958159999999999</c:v>
              </c:pt>
              <c:pt idx="17">
                <c:v>-44.900706999999997</c:v>
              </c:pt>
              <c:pt idx="18">
                <c:v>-42.792254999999997</c:v>
              </c:pt>
              <c:pt idx="19">
                <c:v>-41.729621999999999</c:v>
              </c:pt>
              <c:pt idx="20">
                <c:v>-40.550052999999998</c:v>
              </c:pt>
              <c:pt idx="21">
                <c:v>-39.784306000000001</c:v>
              </c:pt>
              <c:pt idx="22">
                <c:v>-39.102218999999998</c:v>
              </c:pt>
              <c:pt idx="23">
                <c:v>-38.480946000000003</c:v>
              </c:pt>
              <c:pt idx="24">
                <c:v>-37.810310000000001</c:v>
              </c:pt>
              <c:pt idx="25">
                <c:v>-37.359673000000001</c:v>
              </c:pt>
              <c:pt idx="26">
                <c:v>-36.697696999999998</c:v>
              </c:pt>
              <c:pt idx="27">
                <c:v>-36.477969999999999</c:v>
              </c:pt>
              <c:pt idx="28">
                <c:v>-36.209625000000003</c:v>
              </c:pt>
              <c:pt idx="29">
                <c:v>-36.670085999999998</c:v>
              </c:pt>
              <c:pt idx="30">
                <c:v>-36.932034000000002</c:v>
              </c:pt>
              <c:pt idx="31">
                <c:v>-37.095950999999999</c:v>
              </c:pt>
              <c:pt idx="32">
                <c:v>-37.029654999999998</c:v>
              </c:pt>
              <c:pt idx="33">
                <c:v>-37.379398000000002</c:v>
              </c:pt>
              <c:pt idx="34">
                <c:v>-37.705368</c:v>
              </c:pt>
              <c:pt idx="35">
                <c:v>-37.989975000000001</c:v>
              </c:pt>
              <c:pt idx="36">
                <c:v>-38.154738999999999</c:v>
              </c:pt>
              <c:pt idx="37">
                <c:v>-38.920245999999999</c:v>
              </c:pt>
              <c:pt idx="38">
                <c:v>-39.488948999999998</c:v>
              </c:pt>
              <c:pt idx="39">
                <c:v>-40.205387000000002</c:v>
              </c:pt>
              <c:pt idx="40">
                <c:v>-40.498730000000002</c:v>
              </c:pt>
              <c:pt idx="41">
                <c:v>-40.873927999999999</c:v>
              </c:pt>
              <c:pt idx="42">
                <c:v>-41.263412000000002</c:v>
              </c:pt>
              <c:pt idx="43">
                <c:v>-42.056094999999999</c:v>
              </c:pt>
              <c:pt idx="44">
                <c:v>-42.119624999999999</c:v>
              </c:pt>
              <c:pt idx="45">
                <c:v>-41.891646999999999</c:v>
              </c:pt>
              <c:pt idx="46">
                <c:v>-41.052405999999998</c:v>
              </c:pt>
              <c:pt idx="47">
                <c:v>-40.766525000000001</c:v>
              </c:pt>
              <c:pt idx="48">
                <c:v>-40.489910000000002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EFE7-4505-9A74-95B925293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2768"/>
        <c:axId val="116679040"/>
      </c:scatterChart>
      <c:valAx>
        <c:axId val="11667276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679040"/>
        <c:crosses val="autoZero"/>
        <c:crossBetween val="midCat"/>
        <c:majorUnit val="2"/>
      </c:valAx>
      <c:valAx>
        <c:axId val="11667904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67276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860293856186"/>
          <c:y val="0.6644948943898098"/>
          <c:w val="0.28757600170857273"/>
          <c:h val="0.1303190236086894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-51.443511999999998</c:v>
              </c:pt>
              <c:pt idx="1">
                <c:v>-53.622073999999998</c:v>
              </c:pt>
              <c:pt idx="2">
                <c:v>-62.60125</c:v>
              </c:pt>
              <c:pt idx="3">
                <c:v>-65.048843000000005</c:v>
              </c:pt>
              <c:pt idx="4">
                <c:v>-64.192672999999999</c:v>
              </c:pt>
              <c:pt idx="5">
                <c:v>-55.380248999999999</c:v>
              </c:pt>
              <c:pt idx="6">
                <c:v>-51.977378999999999</c:v>
              </c:pt>
              <c:pt idx="7">
                <c:v>-50.206164999999999</c:v>
              </c:pt>
              <c:pt idx="8">
                <c:v>-49.965893000000001</c:v>
              </c:pt>
              <c:pt idx="9">
                <c:v>-49.592449000000002</c:v>
              </c:pt>
              <c:pt idx="10">
                <c:v>-49.601714999999999</c:v>
              </c:pt>
              <c:pt idx="11">
                <c:v>-48.155106000000004</c:v>
              </c:pt>
              <c:pt idx="12">
                <c:v>-45.875529999999998</c:v>
              </c:pt>
              <c:pt idx="13">
                <c:v>-43.809685000000002</c:v>
              </c:pt>
              <c:pt idx="14">
                <c:v>-42.873427999999997</c:v>
              </c:pt>
              <c:pt idx="15">
                <c:v>-42.902531000000003</c:v>
              </c:pt>
              <c:pt idx="16">
                <c:v>-43.475417999999998</c:v>
              </c:pt>
              <c:pt idx="17">
                <c:v>-44.139816000000003</c:v>
              </c:pt>
              <c:pt idx="18">
                <c:v>-45.081263999999997</c:v>
              </c:pt>
              <c:pt idx="19">
                <c:v>-45.571114000000001</c:v>
              </c:pt>
              <c:pt idx="20">
                <c:v>-46.048774999999999</c:v>
              </c:pt>
              <c:pt idx="21">
                <c:v>-46.451706000000001</c:v>
              </c:pt>
              <c:pt idx="22">
                <c:v>-46.858974000000003</c:v>
              </c:pt>
              <c:pt idx="23">
                <c:v>-47.348396000000001</c:v>
              </c:pt>
              <c:pt idx="24">
                <c:v>-47.907665000000001</c:v>
              </c:pt>
              <c:pt idx="25">
                <c:v>-48.845466999999999</c:v>
              </c:pt>
              <c:pt idx="26">
                <c:v>-49.766902999999999</c:v>
              </c:pt>
              <c:pt idx="27">
                <c:v>-51.121243</c:v>
              </c:pt>
              <c:pt idx="28">
                <c:v>-52.662556000000002</c:v>
              </c:pt>
              <c:pt idx="29">
                <c:v>-54.577091000000003</c:v>
              </c:pt>
              <c:pt idx="30">
                <c:v>-56.2836</c:v>
              </c:pt>
              <c:pt idx="31">
                <c:v>-58.095683999999999</c:v>
              </c:pt>
              <c:pt idx="32">
                <c:v>-61.096828000000002</c:v>
              </c:pt>
              <c:pt idx="33">
                <c:v>-66.314544999999995</c:v>
              </c:pt>
              <c:pt idx="34">
                <c:v>-67.438927000000007</c:v>
              </c:pt>
              <c:pt idx="35">
                <c:v>-65.296477999999993</c:v>
              </c:pt>
              <c:pt idx="36">
                <c:v>-59.477882000000001</c:v>
              </c:pt>
              <c:pt idx="37">
                <c:v>-56.382286000000001</c:v>
              </c:pt>
              <c:pt idx="38">
                <c:v>-54.598720999999998</c:v>
              </c:pt>
              <c:pt idx="39">
                <c:v>-53.459342999999997</c:v>
              </c:pt>
              <c:pt idx="40">
                <c:v>-52.546405999999998</c:v>
              </c:pt>
              <c:pt idx="41">
                <c:v>-51.484344</c:v>
              </c:pt>
              <c:pt idx="42">
                <c:v>-50.269011999999996</c:v>
              </c:pt>
              <c:pt idx="43">
                <c:v>-49.086292</c:v>
              </c:pt>
              <c:pt idx="44">
                <c:v>-47.904083</c:v>
              </c:pt>
              <c:pt idx="45">
                <c:v>-46.994053000000001</c:v>
              </c:pt>
              <c:pt idx="46">
                <c:v>-46.772162999999999</c:v>
              </c:pt>
              <c:pt idx="47">
                <c:v>-46.862456999999999</c:v>
              </c:pt>
              <c:pt idx="48">
                <c:v>-47.083812999999999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A30F-4F9B-8787-5390F1C4EBBE}"/>
            </c:ext>
          </c:extLst>
        </c:ser>
        <c:ser>
          <c:idx val="1"/>
          <c:order val="1"/>
          <c:tx>
            <c:v>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-31.269020000000001</c:v>
              </c:pt>
              <c:pt idx="1">
                <c:v>-30.796168999999999</c:v>
              </c:pt>
              <c:pt idx="2">
                <c:v>-30.098427000000001</c:v>
              </c:pt>
              <c:pt idx="3">
                <c:v>-29.451439000000001</c:v>
              </c:pt>
              <c:pt idx="4">
                <c:v>-28.989142999999999</c:v>
              </c:pt>
              <c:pt idx="5">
                <c:v>-28.586936999999999</c:v>
              </c:pt>
              <c:pt idx="6">
                <c:v>-28.011762999999998</c:v>
              </c:pt>
              <c:pt idx="7">
                <c:v>-27.634577</c:v>
              </c:pt>
              <c:pt idx="8">
                <c:v>-27.114236999999999</c:v>
              </c:pt>
              <c:pt idx="9">
                <c:v>-26.837433000000001</c:v>
              </c:pt>
              <c:pt idx="10">
                <c:v>-26.381202999999999</c:v>
              </c:pt>
              <c:pt idx="11">
                <c:v>-26.262791</c:v>
              </c:pt>
              <c:pt idx="12">
                <c:v>-26.086075000000001</c:v>
              </c:pt>
              <c:pt idx="13">
                <c:v>-26.071622999999999</c:v>
              </c:pt>
              <c:pt idx="14">
                <c:v>-25.989778999999999</c:v>
              </c:pt>
              <c:pt idx="15">
                <c:v>-26.121199000000001</c:v>
              </c:pt>
              <c:pt idx="16">
                <c:v>-26.113385999999998</c:v>
              </c:pt>
              <c:pt idx="17">
                <c:v>-26.147587000000001</c:v>
              </c:pt>
              <c:pt idx="18">
                <c:v>-26.210455</c:v>
              </c:pt>
              <c:pt idx="19">
                <c:v>-26.414943999999998</c:v>
              </c:pt>
              <c:pt idx="20">
                <c:v>-26.631015999999999</c:v>
              </c:pt>
              <c:pt idx="21">
                <c:v>-26.809666</c:v>
              </c:pt>
              <c:pt idx="22">
                <c:v>-26.968592000000001</c:v>
              </c:pt>
              <c:pt idx="23">
                <c:v>-27.214285</c:v>
              </c:pt>
              <c:pt idx="24">
                <c:v>-27.403822000000002</c:v>
              </c:pt>
              <c:pt idx="25">
                <c:v>-27.634186</c:v>
              </c:pt>
              <c:pt idx="26">
                <c:v>-27.662158999999999</c:v>
              </c:pt>
              <c:pt idx="27">
                <c:v>-27.624707999999998</c:v>
              </c:pt>
              <c:pt idx="28">
                <c:v>-27.454875999999999</c:v>
              </c:pt>
              <c:pt idx="29">
                <c:v>-27.312052000000001</c:v>
              </c:pt>
              <c:pt idx="30">
                <c:v>-27.365486000000001</c:v>
              </c:pt>
              <c:pt idx="31">
                <c:v>-27.468836</c:v>
              </c:pt>
              <c:pt idx="32">
                <c:v>-27.882850999999999</c:v>
              </c:pt>
              <c:pt idx="33">
                <c:v>-28.029833</c:v>
              </c:pt>
              <c:pt idx="34">
                <c:v>-28.302923</c:v>
              </c:pt>
              <c:pt idx="35">
                <c:v>-28.236878999999998</c:v>
              </c:pt>
              <c:pt idx="36">
                <c:v>-28.161476</c:v>
              </c:pt>
              <c:pt idx="37">
                <c:v>-28.110043999999998</c:v>
              </c:pt>
              <c:pt idx="38">
                <c:v>-28.278172000000001</c:v>
              </c:pt>
              <c:pt idx="39">
                <c:v>-28.642365000000002</c:v>
              </c:pt>
              <c:pt idx="40">
                <c:v>-28.897124999999999</c:v>
              </c:pt>
              <c:pt idx="41">
                <c:v>-29.182234000000001</c:v>
              </c:pt>
              <c:pt idx="42">
                <c:v>-29.469056999999999</c:v>
              </c:pt>
              <c:pt idx="43">
                <c:v>-29.796514999999999</c:v>
              </c:pt>
              <c:pt idx="44">
                <c:v>-29.918413000000001</c:v>
              </c:pt>
              <c:pt idx="45">
                <c:v>-30.002507999999999</c:v>
              </c:pt>
              <c:pt idx="46">
                <c:v>-30.347345000000001</c:v>
              </c:pt>
              <c:pt idx="47">
                <c:v>-30.983898</c:v>
              </c:pt>
              <c:pt idx="48">
                <c:v>-31.513898999999999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A30F-4F9B-8787-5390F1C4E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19776"/>
        <c:axId val="117021696"/>
      </c:scatterChart>
      <c:valAx>
        <c:axId val="117019776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4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7021696"/>
        <c:crosses val="autoZero"/>
        <c:crossBetween val="midCat"/>
        <c:majorUnit val="2"/>
      </c:valAx>
      <c:valAx>
        <c:axId val="117021696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7019776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4033284088591"/>
          <c:y val="0.66907225138524351"/>
          <c:w val="0.28205468044122006"/>
          <c:h val="0.12113808690580344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2xLO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-56.831592999999998</c:v>
              </c:pt>
              <c:pt idx="1">
                <c:v>-55.494114000000003</c:v>
              </c:pt>
              <c:pt idx="2">
                <c:v>-53.996699999999997</c:v>
              </c:pt>
              <c:pt idx="3">
                <c:v>-52.782001000000001</c:v>
              </c:pt>
              <c:pt idx="4">
                <c:v>-52.782944000000001</c:v>
              </c:pt>
              <c:pt idx="5">
                <c:v>-52.611927000000001</c:v>
              </c:pt>
              <c:pt idx="6">
                <c:v>-53.040599999999998</c:v>
              </c:pt>
              <c:pt idx="7">
                <c:v>-53.147587000000001</c:v>
              </c:pt>
              <c:pt idx="8">
                <c:v>-53.715747999999998</c:v>
              </c:pt>
              <c:pt idx="9">
                <c:v>-55.201430999999999</c:v>
              </c:pt>
              <c:pt idx="10">
                <c:v>-56.393520000000002</c:v>
              </c:pt>
              <c:pt idx="11">
                <c:v>-57.861590999999997</c:v>
              </c:pt>
              <c:pt idx="12">
                <c:v>-60.214882000000003</c:v>
              </c:pt>
              <c:pt idx="13">
                <c:v>-64.684509000000006</c:v>
              </c:pt>
              <c:pt idx="14">
                <c:v>-68.448211999999998</c:v>
              </c:pt>
              <c:pt idx="15">
                <c:v>-67.445250999999999</c:v>
              </c:pt>
              <c:pt idx="16">
                <c:v>-62.621166000000002</c:v>
              </c:pt>
              <c:pt idx="17">
                <c:v>-57.381622</c:v>
              </c:pt>
              <c:pt idx="18">
                <c:v>-54.436478000000001</c:v>
              </c:pt>
              <c:pt idx="19">
                <c:v>-52.396610000000003</c:v>
              </c:pt>
              <c:pt idx="20">
                <c:v>-50.817203999999997</c:v>
              </c:pt>
              <c:pt idx="21">
                <c:v>-49.653500000000001</c:v>
              </c:pt>
              <c:pt idx="22">
                <c:v>-49.312958000000002</c:v>
              </c:pt>
              <c:pt idx="23">
                <c:v>-49.058501999999997</c:v>
              </c:pt>
              <c:pt idx="24">
                <c:v>-48.838946999999997</c:v>
              </c:pt>
              <c:pt idx="25">
                <c:v>-48.423378</c:v>
              </c:pt>
              <c:pt idx="26">
                <c:v>-48.303356000000001</c:v>
              </c:pt>
              <c:pt idx="27">
                <c:v>-47.753914000000002</c:v>
              </c:pt>
              <c:pt idx="28">
                <c:v>-47.614345999999998</c:v>
              </c:pt>
              <c:pt idx="29">
                <c:v>-47.188648000000001</c:v>
              </c:pt>
              <c:pt idx="30">
                <c:v>-47.327697999999998</c:v>
              </c:pt>
              <c:pt idx="31">
                <c:v>-47.517273000000003</c:v>
              </c:pt>
              <c:pt idx="32">
                <c:v>-47.724136000000001</c:v>
              </c:pt>
              <c:pt idx="33">
                <c:v>-49.171120000000002</c:v>
              </c:pt>
              <c:pt idx="34">
                <c:v>-50.353698999999999</c:v>
              </c:pt>
              <c:pt idx="35">
                <c:v>-51.202002999999998</c:v>
              </c:pt>
              <c:pt idx="36">
                <c:v>-50.971989000000001</c:v>
              </c:pt>
              <c:pt idx="37">
                <c:v>-50.512439999999998</c:v>
              </c:pt>
              <c:pt idx="38">
                <c:v>-50.397095</c:v>
              </c:pt>
              <c:pt idx="39">
                <c:v>-50.316738000000001</c:v>
              </c:pt>
              <c:pt idx="40">
                <c:v>-50.249172000000002</c:v>
              </c:pt>
              <c:pt idx="41">
                <c:v>-50.288505999999998</c:v>
              </c:pt>
              <c:pt idx="42">
                <c:v>-50.379463000000001</c:v>
              </c:pt>
              <c:pt idx="43">
                <c:v>-50.597782000000002</c:v>
              </c:pt>
              <c:pt idx="44">
                <c:v>-51.172131</c:v>
              </c:pt>
              <c:pt idx="45">
                <c:v>-51.079574999999998</c:v>
              </c:pt>
              <c:pt idx="46">
                <c:v>-51.031979</c:v>
              </c:pt>
              <c:pt idx="47">
                <c:v>-50.386738000000001</c:v>
              </c:pt>
              <c:pt idx="48">
                <c:v>-50.306975999999999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4033-435D-8A8D-AA57406360E9}"/>
            </c:ext>
          </c:extLst>
        </c:ser>
        <c:ser>
          <c:idx val="0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Lit>
              <c:formatCode>General</c:formatCode>
              <c:ptCount val="49"/>
              <c:pt idx="0">
                <c:v>7.4</c:v>
              </c:pt>
              <c:pt idx="1">
                <c:v>7.7041666666667004</c:v>
              </c:pt>
              <c:pt idx="2">
                <c:v>8.0083333333332991</c:v>
              </c:pt>
              <c:pt idx="3">
                <c:v>8.3125</c:v>
              </c:pt>
              <c:pt idx="4">
                <c:v>8.6166666666667009</c:v>
              </c:pt>
              <c:pt idx="5">
                <c:v>8.9208333333332988</c:v>
              </c:pt>
              <c:pt idx="6">
                <c:v>9.2249999999999996</c:v>
              </c:pt>
              <c:pt idx="7">
                <c:v>9.5291666666667005</c:v>
              </c:pt>
              <c:pt idx="8">
                <c:v>9.8333333333333002</c:v>
              </c:pt>
              <c:pt idx="9">
                <c:v>10.137499999999999</c:v>
              </c:pt>
              <c:pt idx="10">
                <c:v>10.441666666667</c:v>
              </c:pt>
              <c:pt idx="11">
                <c:v>10.745833333333</c:v>
              </c:pt>
              <c:pt idx="12">
                <c:v>11.05</c:v>
              </c:pt>
              <c:pt idx="13">
                <c:v>11.354166666667</c:v>
              </c:pt>
              <c:pt idx="14">
                <c:v>11.658333333333001</c:v>
              </c:pt>
              <c:pt idx="15">
                <c:v>11.9625</c:v>
              </c:pt>
              <c:pt idx="16">
                <c:v>12.266666666667</c:v>
              </c:pt>
              <c:pt idx="17">
                <c:v>12.570833333333001</c:v>
              </c:pt>
              <c:pt idx="18">
                <c:v>12.875</c:v>
              </c:pt>
              <c:pt idx="19">
                <c:v>13.179166666666999</c:v>
              </c:pt>
              <c:pt idx="20">
                <c:v>13.483333333333</c:v>
              </c:pt>
              <c:pt idx="21">
                <c:v>13.7875</c:v>
              </c:pt>
              <c:pt idx="22">
                <c:v>14.091666666666999</c:v>
              </c:pt>
              <c:pt idx="23">
                <c:v>14.395833333333</c:v>
              </c:pt>
              <c:pt idx="24">
                <c:v>14.7</c:v>
              </c:pt>
              <c:pt idx="25">
                <c:v>15.004166666667</c:v>
              </c:pt>
              <c:pt idx="26">
                <c:v>15.308333333333</c:v>
              </c:pt>
              <c:pt idx="27">
                <c:v>15.612500000000001</c:v>
              </c:pt>
              <c:pt idx="28">
                <c:v>15.916666666667</c:v>
              </c:pt>
              <c:pt idx="29">
                <c:v>16.220833333333001</c:v>
              </c:pt>
              <c:pt idx="30">
                <c:v>16.524999999999999</c:v>
              </c:pt>
              <c:pt idx="31">
                <c:v>16.829166666667</c:v>
              </c:pt>
              <c:pt idx="32">
                <c:v>17.133333333332999</c:v>
              </c:pt>
              <c:pt idx="33">
                <c:v>17.4375</c:v>
              </c:pt>
              <c:pt idx="34">
                <c:v>17.741666666667001</c:v>
              </c:pt>
              <c:pt idx="35">
                <c:v>18.045833333333</c:v>
              </c:pt>
              <c:pt idx="36">
                <c:v>18.350000000000001</c:v>
              </c:pt>
              <c:pt idx="37">
                <c:v>18.654166666666999</c:v>
              </c:pt>
              <c:pt idx="38">
                <c:v>18.958333333333002</c:v>
              </c:pt>
              <c:pt idx="39">
                <c:v>19.262499999999999</c:v>
              </c:pt>
              <c:pt idx="40">
                <c:v>19.566666666667</c:v>
              </c:pt>
              <c:pt idx="41">
                <c:v>19.870833333333</c:v>
              </c:pt>
              <c:pt idx="42">
                <c:v>20.175000000000001</c:v>
              </c:pt>
              <c:pt idx="43">
                <c:v>20.479166666666998</c:v>
              </c:pt>
              <c:pt idx="44">
                <c:v>20.783333333333001</c:v>
              </c:pt>
              <c:pt idx="45">
                <c:v>21.087499999999999</c:v>
              </c:pt>
              <c:pt idx="46">
                <c:v>21.391666666667</c:v>
              </c:pt>
              <c:pt idx="47">
                <c:v>21.695833333332999</c:v>
              </c:pt>
              <c:pt idx="48">
                <c:v>22</c:v>
              </c:pt>
            </c:numLit>
          </c:xVal>
          <c:yVal>
            <c:numLit>
              <c:formatCode>General</c:formatCode>
              <c:ptCount val="49"/>
              <c:pt idx="0">
                <c:v>-49.571506999999997</c:v>
              </c:pt>
              <c:pt idx="1">
                <c:v>-49.096901000000003</c:v>
              </c:pt>
              <c:pt idx="2">
                <c:v>-48.470058000000002</c:v>
              </c:pt>
              <c:pt idx="3">
                <c:v>-48.132347000000003</c:v>
              </c:pt>
              <c:pt idx="4">
                <c:v>-47.690055999999998</c:v>
              </c:pt>
              <c:pt idx="5">
                <c:v>-47.510058999999998</c:v>
              </c:pt>
              <c:pt idx="6">
                <c:v>-47.446064</c:v>
              </c:pt>
              <c:pt idx="7">
                <c:v>-48.085625</c:v>
              </c:pt>
              <c:pt idx="8">
                <c:v>-48.812508000000001</c:v>
              </c:pt>
              <c:pt idx="9">
                <c:v>-49.975791999999998</c:v>
              </c:pt>
              <c:pt idx="10">
                <c:v>-51.343941000000001</c:v>
              </c:pt>
              <c:pt idx="11">
                <c:v>-53.338073999999999</c:v>
              </c:pt>
              <c:pt idx="12">
                <c:v>-56.165725999999999</c:v>
              </c:pt>
              <c:pt idx="13">
                <c:v>-59.331257000000001</c:v>
              </c:pt>
              <c:pt idx="14">
                <c:v>-61.074986000000003</c:v>
              </c:pt>
              <c:pt idx="15">
                <c:v>-60.498641999999997</c:v>
              </c:pt>
              <c:pt idx="16">
                <c:v>-57.801853000000001</c:v>
              </c:pt>
              <c:pt idx="17">
                <c:v>-55.131926999999997</c:v>
              </c:pt>
              <c:pt idx="18">
                <c:v>-53.097220999999998</c:v>
              </c:pt>
              <c:pt idx="19">
                <c:v>-51.666794000000003</c:v>
              </c:pt>
              <c:pt idx="20">
                <c:v>-50.73518</c:v>
              </c:pt>
              <c:pt idx="21">
                <c:v>-50.225624000000003</c:v>
              </c:pt>
              <c:pt idx="22">
                <c:v>-50.142220000000002</c:v>
              </c:pt>
              <c:pt idx="23">
                <c:v>-50.317554000000001</c:v>
              </c:pt>
              <c:pt idx="24">
                <c:v>-50.573078000000002</c:v>
              </c:pt>
              <c:pt idx="25">
                <c:v>-51.109192</c:v>
              </c:pt>
              <c:pt idx="26">
                <c:v>-52.016894999999998</c:v>
              </c:pt>
              <c:pt idx="27">
                <c:v>-53.272758000000003</c:v>
              </c:pt>
              <c:pt idx="28">
                <c:v>-57.386291999999997</c:v>
              </c:pt>
              <c:pt idx="29">
                <c:v>-60.017769000000001</c:v>
              </c:pt>
              <c:pt idx="30">
                <c:v>-59.436878</c:v>
              </c:pt>
              <c:pt idx="31">
                <c:v>-54.613151999999999</c:v>
              </c:pt>
              <c:pt idx="32">
                <c:v>-50.938003999999999</c:v>
              </c:pt>
              <c:pt idx="33">
                <c:v>-48.484870999999998</c:v>
              </c:pt>
              <c:pt idx="34">
                <c:v>-46.057502999999997</c:v>
              </c:pt>
              <c:pt idx="35">
                <c:v>-43.187294000000001</c:v>
              </c:pt>
              <c:pt idx="36">
                <c:v>-41.920001999999997</c:v>
              </c:pt>
              <c:pt idx="37">
                <c:v>-41.785125999999998</c:v>
              </c:pt>
              <c:pt idx="38">
                <c:v>-42.049007000000003</c:v>
              </c:pt>
              <c:pt idx="39">
                <c:v>-42.461803000000003</c:v>
              </c:pt>
              <c:pt idx="40">
                <c:v>-42.954085999999997</c:v>
              </c:pt>
              <c:pt idx="41">
                <c:v>-43.530743000000001</c:v>
              </c:pt>
              <c:pt idx="42">
                <c:v>-44.063637</c:v>
              </c:pt>
              <c:pt idx="43">
                <c:v>-44.501888000000001</c:v>
              </c:pt>
              <c:pt idx="44">
                <c:v>-45.245398999999999</c:v>
              </c:pt>
              <c:pt idx="45">
                <c:v>-46.130997000000001</c:v>
              </c:pt>
              <c:pt idx="46">
                <c:v>-47.443824999999997</c:v>
              </c:pt>
              <c:pt idx="47">
                <c:v>-48.061442999999997</c:v>
              </c:pt>
              <c:pt idx="48">
                <c:v>-48.413196999999997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4033-435D-8A8D-AA5740636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30208"/>
        <c:axId val="116832128"/>
      </c:scatterChart>
      <c:valAx>
        <c:axId val="116830208"/>
        <c:scaling>
          <c:orientation val="minMax"/>
          <c:max val="22"/>
          <c:min val="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832128"/>
        <c:crosses val="autoZero"/>
        <c:crossBetween val="midCat"/>
        <c:majorUnit val="2"/>
      </c:valAx>
      <c:valAx>
        <c:axId val="116832128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830208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835274784175986"/>
          <c:y val="0.67370188101487316"/>
          <c:w val="0.28480546114993138"/>
          <c:h val="0.11187882764654418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RF Isolation (dB)</a:t>
            </a:r>
          </a:p>
        </c:rich>
      </c:tx>
      <c:layout>
        <c:manualLayout>
          <c:xMode val="edge"/>
          <c:yMode val="edge"/>
          <c:x val="0.31037292771183889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35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24</c:v>
                </c:pt>
                <c:pt idx="1">
                  <c:v>24.166666666666998</c:v>
                </c:pt>
                <c:pt idx="2">
                  <c:v>24.333333333333002</c:v>
                </c:pt>
                <c:pt idx="3">
                  <c:v>24.5</c:v>
                </c:pt>
                <c:pt idx="4">
                  <c:v>24.666666666666998</c:v>
                </c:pt>
                <c:pt idx="5">
                  <c:v>24.833333333333002</c:v>
                </c:pt>
                <c:pt idx="6">
                  <c:v>25</c:v>
                </c:pt>
                <c:pt idx="7">
                  <c:v>25.166666666666998</c:v>
                </c:pt>
                <c:pt idx="8">
                  <c:v>25.333333333333002</c:v>
                </c:pt>
                <c:pt idx="9">
                  <c:v>25.5</c:v>
                </c:pt>
                <c:pt idx="10">
                  <c:v>25.666666666666998</c:v>
                </c:pt>
                <c:pt idx="11">
                  <c:v>25.833333333333002</c:v>
                </c:pt>
                <c:pt idx="12">
                  <c:v>26</c:v>
                </c:pt>
                <c:pt idx="13">
                  <c:v>26.166666666666998</c:v>
                </c:pt>
                <c:pt idx="14">
                  <c:v>26.333333333333002</c:v>
                </c:pt>
                <c:pt idx="15">
                  <c:v>26.5</c:v>
                </c:pt>
                <c:pt idx="16">
                  <c:v>26.666666666666998</c:v>
                </c:pt>
                <c:pt idx="17">
                  <c:v>26.833333333333002</c:v>
                </c:pt>
                <c:pt idx="18">
                  <c:v>27</c:v>
                </c:pt>
                <c:pt idx="19">
                  <c:v>27.166666666666998</c:v>
                </c:pt>
                <c:pt idx="20">
                  <c:v>27.333333333333002</c:v>
                </c:pt>
                <c:pt idx="21">
                  <c:v>27.5</c:v>
                </c:pt>
                <c:pt idx="22">
                  <c:v>27.666666666666998</c:v>
                </c:pt>
                <c:pt idx="23">
                  <c:v>27.833333333333002</c:v>
                </c:pt>
                <c:pt idx="24">
                  <c:v>28</c:v>
                </c:pt>
                <c:pt idx="25">
                  <c:v>28.166666666666998</c:v>
                </c:pt>
                <c:pt idx="26">
                  <c:v>28.333333333333002</c:v>
                </c:pt>
                <c:pt idx="27">
                  <c:v>28.5</c:v>
                </c:pt>
                <c:pt idx="28">
                  <c:v>28.666666666666998</c:v>
                </c:pt>
                <c:pt idx="29">
                  <c:v>28.833333333333002</c:v>
                </c:pt>
                <c:pt idx="30">
                  <c:v>29</c:v>
                </c:pt>
                <c:pt idx="31">
                  <c:v>29.166666666666998</c:v>
                </c:pt>
                <c:pt idx="32">
                  <c:v>29.333333333333002</c:v>
                </c:pt>
                <c:pt idx="33">
                  <c:v>29.5</c:v>
                </c:pt>
                <c:pt idx="34">
                  <c:v>29.666666666666998</c:v>
                </c:pt>
                <c:pt idx="35">
                  <c:v>29.833333333333002</c:v>
                </c:pt>
                <c:pt idx="36">
                  <c:v>30</c:v>
                </c:pt>
                <c:pt idx="37">
                  <c:v>30.166666666666998</c:v>
                </c:pt>
                <c:pt idx="38">
                  <c:v>30.333333333333002</c:v>
                </c:pt>
                <c:pt idx="39">
                  <c:v>30.5</c:v>
                </c:pt>
                <c:pt idx="40">
                  <c:v>30.666666666666998</c:v>
                </c:pt>
                <c:pt idx="41">
                  <c:v>30.833333333333002</c:v>
                </c:pt>
                <c:pt idx="42">
                  <c:v>31</c:v>
                </c:pt>
                <c:pt idx="43">
                  <c:v>31.166666666666998</c:v>
                </c:pt>
                <c:pt idx="44">
                  <c:v>31.333333333333002</c:v>
                </c:pt>
                <c:pt idx="45">
                  <c:v>31.5</c:v>
                </c:pt>
                <c:pt idx="46">
                  <c:v>31.666666666666998</c:v>
                </c:pt>
                <c:pt idx="47">
                  <c:v>31.833333333333002</c:v>
                </c:pt>
                <c:pt idx="48">
                  <c:v>32</c:v>
                </c:pt>
              </c:numCache>
            </c:numRef>
          </c:xVal>
          <c:yVal>
            <c:numRef>
              <c:f>'LO Harm-A'!$N$3:$N$51</c:f>
              <c:numCache>
                <c:formatCode>0.00</c:formatCode>
                <c:ptCount val="49"/>
                <c:pt idx="0">
                  <c:v>-51.706851999999998</c:v>
                </c:pt>
                <c:pt idx="1">
                  <c:v>-51.478920000000002</c:v>
                </c:pt>
                <c:pt idx="2">
                  <c:v>-51.329177999999999</c:v>
                </c:pt>
                <c:pt idx="3">
                  <c:v>-50.999904999999998</c:v>
                </c:pt>
                <c:pt idx="4">
                  <c:v>-50.701962000000002</c:v>
                </c:pt>
                <c:pt idx="5">
                  <c:v>-50.281925000000001</c:v>
                </c:pt>
                <c:pt idx="6">
                  <c:v>-50.265510999999996</c:v>
                </c:pt>
                <c:pt idx="7">
                  <c:v>-50.450634000000001</c:v>
                </c:pt>
                <c:pt idx="8">
                  <c:v>-50.489182</c:v>
                </c:pt>
                <c:pt idx="9">
                  <c:v>-50.307322999999997</c:v>
                </c:pt>
                <c:pt idx="10">
                  <c:v>-49.950077</c:v>
                </c:pt>
                <c:pt idx="11">
                  <c:v>-49.597408000000001</c:v>
                </c:pt>
                <c:pt idx="12">
                  <c:v>-49.229945999999998</c:v>
                </c:pt>
                <c:pt idx="13">
                  <c:v>-49.111426999999999</c:v>
                </c:pt>
                <c:pt idx="14">
                  <c:v>-48.738982999999998</c:v>
                </c:pt>
                <c:pt idx="15">
                  <c:v>-48.445518</c:v>
                </c:pt>
                <c:pt idx="16">
                  <c:v>-48.236626000000001</c:v>
                </c:pt>
                <c:pt idx="17">
                  <c:v>-48.308093999999997</c:v>
                </c:pt>
                <c:pt idx="18">
                  <c:v>-48.210869000000002</c:v>
                </c:pt>
                <c:pt idx="19">
                  <c:v>-47.852592000000001</c:v>
                </c:pt>
                <c:pt idx="20">
                  <c:v>-47.821091000000003</c:v>
                </c:pt>
                <c:pt idx="21">
                  <c:v>-47.797950999999998</c:v>
                </c:pt>
                <c:pt idx="22">
                  <c:v>-47.984797999999998</c:v>
                </c:pt>
                <c:pt idx="23">
                  <c:v>-48.191989999999997</c:v>
                </c:pt>
                <c:pt idx="24">
                  <c:v>-48.214756000000001</c:v>
                </c:pt>
                <c:pt idx="25">
                  <c:v>-48.206043000000001</c:v>
                </c:pt>
                <c:pt idx="26">
                  <c:v>-47.866137999999999</c:v>
                </c:pt>
                <c:pt idx="27">
                  <c:v>-47.865662</c:v>
                </c:pt>
                <c:pt idx="28">
                  <c:v>-47.756779000000002</c:v>
                </c:pt>
                <c:pt idx="29">
                  <c:v>-47.887397999999997</c:v>
                </c:pt>
                <c:pt idx="30">
                  <c:v>-48.008087000000003</c:v>
                </c:pt>
                <c:pt idx="31">
                  <c:v>-48.210892000000001</c:v>
                </c:pt>
                <c:pt idx="32">
                  <c:v>-48.500309000000001</c:v>
                </c:pt>
                <c:pt idx="33">
                  <c:v>-48.759399000000002</c:v>
                </c:pt>
                <c:pt idx="34">
                  <c:v>-49.299267</c:v>
                </c:pt>
                <c:pt idx="35">
                  <c:v>-49.656342000000002</c:v>
                </c:pt>
                <c:pt idx="36">
                  <c:v>-50.079715999999998</c:v>
                </c:pt>
                <c:pt idx="37">
                  <c:v>-50.481009999999998</c:v>
                </c:pt>
                <c:pt idx="38">
                  <c:v>-51.037415000000003</c:v>
                </c:pt>
                <c:pt idx="39">
                  <c:v>-51.287936999999999</c:v>
                </c:pt>
                <c:pt idx="40">
                  <c:v>-51.463524</c:v>
                </c:pt>
                <c:pt idx="41">
                  <c:v>-51.793937999999997</c:v>
                </c:pt>
                <c:pt idx="42">
                  <c:v>-52.078910999999998</c:v>
                </c:pt>
                <c:pt idx="43">
                  <c:v>-52.293278000000001</c:v>
                </c:pt>
                <c:pt idx="44">
                  <c:v>-52.568497000000001</c:v>
                </c:pt>
                <c:pt idx="45">
                  <c:v>-53.230376999999997</c:v>
                </c:pt>
                <c:pt idx="46">
                  <c:v>-53.817782999999999</c:v>
                </c:pt>
                <c:pt idx="47">
                  <c:v>-54.358058999999997</c:v>
                </c:pt>
                <c:pt idx="48">
                  <c:v>-54.762802000000001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51-4F67-B69D-B92F1ACDEE8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24</c:v>
                </c:pt>
                <c:pt idx="1">
                  <c:v>24.166666666666998</c:v>
                </c:pt>
                <c:pt idx="2">
                  <c:v>24.333333333333002</c:v>
                </c:pt>
                <c:pt idx="3">
                  <c:v>24.5</c:v>
                </c:pt>
                <c:pt idx="4">
                  <c:v>24.666666666666998</c:v>
                </c:pt>
                <c:pt idx="5">
                  <c:v>24.833333333333002</c:v>
                </c:pt>
                <c:pt idx="6">
                  <c:v>25</c:v>
                </c:pt>
                <c:pt idx="7">
                  <c:v>25.166666666666998</c:v>
                </c:pt>
                <c:pt idx="8">
                  <c:v>25.333333333333002</c:v>
                </c:pt>
                <c:pt idx="9">
                  <c:v>25.5</c:v>
                </c:pt>
                <c:pt idx="10">
                  <c:v>25.666666666666998</c:v>
                </c:pt>
                <c:pt idx="11">
                  <c:v>25.833333333333002</c:v>
                </c:pt>
                <c:pt idx="12">
                  <c:v>26</c:v>
                </c:pt>
                <c:pt idx="13">
                  <c:v>26.166666666666998</c:v>
                </c:pt>
                <c:pt idx="14">
                  <c:v>26.333333333333002</c:v>
                </c:pt>
                <c:pt idx="15">
                  <c:v>26.5</c:v>
                </c:pt>
                <c:pt idx="16">
                  <c:v>26.666666666666998</c:v>
                </c:pt>
                <c:pt idx="17">
                  <c:v>26.833333333333002</c:v>
                </c:pt>
                <c:pt idx="18">
                  <c:v>27</c:v>
                </c:pt>
                <c:pt idx="19">
                  <c:v>27.166666666666998</c:v>
                </c:pt>
                <c:pt idx="20">
                  <c:v>27.333333333333002</c:v>
                </c:pt>
                <c:pt idx="21">
                  <c:v>27.5</c:v>
                </c:pt>
                <c:pt idx="22">
                  <c:v>27.666666666666998</c:v>
                </c:pt>
                <c:pt idx="23">
                  <c:v>27.833333333333002</c:v>
                </c:pt>
                <c:pt idx="24">
                  <c:v>28</c:v>
                </c:pt>
                <c:pt idx="25">
                  <c:v>28.166666666666998</c:v>
                </c:pt>
                <c:pt idx="26">
                  <c:v>28.333333333333002</c:v>
                </c:pt>
                <c:pt idx="27">
                  <c:v>28.5</c:v>
                </c:pt>
                <c:pt idx="28">
                  <c:v>28.666666666666998</c:v>
                </c:pt>
                <c:pt idx="29">
                  <c:v>28.833333333333002</c:v>
                </c:pt>
                <c:pt idx="30">
                  <c:v>29</c:v>
                </c:pt>
                <c:pt idx="31">
                  <c:v>29.166666666666998</c:v>
                </c:pt>
                <c:pt idx="32">
                  <c:v>29.333333333333002</c:v>
                </c:pt>
                <c:pt idx="33">
                  <c:v>29.5</c:v>
                </c:pt>
                <c:pt idx="34">
                  <c:v>29.666666666666998</c:v>
                </c:pt>
                <c:pt idx="35">
                  <c:v>29.833333333333002</c:v>
                </c:pt>
                <c:pt idx="36">
                  <c:v>30</c:v>
                </c:pt>
                <c:pt idx="37">
                  <c:v>30.166666666666998</c:v>
                </c:pt>
                <c:pt idx="38">
                  <c:v>30.333333333333002</c:v>
                </c:pt>
                <c:pt idx="39">
                  <c:v>30.5</c:v>
                </c:pt>
                <c:pt idx="40">
                  <c:v>30.666666666666998</c:v>
                </c:pt>
                <c:pt idx="41">
                  <c:v>30.833333333333002</c:v>
                </c:pt>
                <c:pt idx="42">
                  <c:v>31</c:v>
                </c:pt>
                <c:pt idx="43">
                  <c:v>31.166666666666998</c:v>
                </c:pt>
                <c:pt idx="44">
                  <c:v>31.333333333333002</c:v>
                </c:pt>
                <c:pt idx="45">
                  <c:v>31.5</c:v>
                </c:pt>
                <c:pt idx="46">
                  <c:v>31.666666666666998</c:v>
                </c:pt>
                <c:pt idx="47">
                  <c:v>31.833333333333002</c:v>
                </c:pt>
                <c:pt idx="48">
                  <c:v>32</c:v>
                </c:pt>
              </c:numCache>
            </c:numRef>
          </c:xVal>
          <c:yVal>
            <c:numRef>
              <c:f>'LO Harm-B'!$N$3:$N$51</c:f>
              <c:numCache>
                <c:formatCode>0.00</c:formatCode>
                <c:ptCount val="49"/>
                <c:pt idx="0">
                  <c:v>-64.073654000000005</c:v>
                </c:pt>
                <c:pt idx="1">
                  <c:v>-64.324455</c:v>
                </c:pt>
                <c:pt idx="2">
                  <c:v>-64.449241999999998</c:v>
                </c:pt>
                <c:pt idx="3">
                  <c:v>-64.535399999999996</c:v>
                </c:pt>
                <c:pt idx="4">
                  <c:v>-64.318359000000001</c:v>
                </c:pt>
                <c:pt idx="5">
                  <c:v>-64.097190999999995</c:v>
                </c:pt>
                <c:pt idx="6">
                  <c:v>-63.362170999999996</c:v>
                </c:pt>
                <c:pt idx="7">
                  <c:v>-62.354610000000001</c:v>
                </c:pt>
                <c:pt idx="8">
                  <c:v>-61.337605000000003</c:v>
                </c:pt>
                <c:pt idx="9">
                  <c:v>-60.455311000000002</c:v>
                </c:pt>
                <c:pt idx="10">
                  <c:v>-59.593884000000003</c:v>
                </c:pt>
                <c:pt idx="11">
                  <c:v>-58.798999999999999</c:v>
                </c:pt>
                <c:pt idx="12">
                  <c:v>-58.166473000000003</c:v>
                </c:pt>
                <c:pt idx="13">
                  <c:v>-57.498443999999999</c:v>
                </c:pt>
                <c:pt idx="14">
                  <c:v>-56.789642000000001</c:v>
                </c:pt>
                <c:pt idx="15">
                  <c:v>-56.237442000000001</c:v>
                </c:pt>
                <c:pt idx="16">
                  <c:v>-55.675674000000001</c:v>
                </c:pt>
                <c:pt idx="17">
                  <c:v>-55.1008</c:v>
                </c:pt>
                <c:pt idx="18">
                  <c:v>-54.635241999999998</c:v>
                </c:pt>
                <c:pt idx="19">
                  <c:v>-54.326649000000003</c:v>
                </c:pt>
                <c:pt idx="20">
                  <c:v>-54.059502000000002</c:v>
                </c:pt>
                <c:pt idx="21">
                  <c:v>-53.720706999999997</c:v>
                </c:pt>
                <c:pt idx="22">
                  <c:v>-53.679226</c:v>
                </c:pt>
                <c:pt idx="23">
                  <c:v>-53.629890000000003</c:v>
                </c:pt>
                <c:pt idx="24">
                  <c:v>-53.513438999999998</c:v>
                </c:pt>
                <c:pt idx="25">
                  <c:v>-53.335586999999997</c:v>
                </c:pt>
                <c:pt idx="26">
                  <c:v>-53.148311999999997</c:v>
                </c:pt>
                <c:pt idx="27">
                  <c:v>-53.162635999999999</c:v>
                </c:pt>
                <c:pt idx="28">
                  <c:v>-53.080784000000001</c:v>
                </c:pt>
                <c:pt idx="29">
                  <c:v>-53.108252999999998</c:v>
                </c:pt>
                <c:pt idx="30">
                  <c:v>-53.108359999999998</c:v>
                </c:pt>
                <c:pt idx="31">
                  <c:v>-53.156635000000001</c:v>
                </c:pt>
                <c:pt idx="32">
                  <c:v>-53.192711000000003</c:v>
                </c:pt>
                <c:pt idx="33">
                  <c:v>-53.19453</c:v>
                </c:pt>
                <c:pt idx="34">
                  <c:v>-53.427630999999998</c:v>
                </c:pt>
                <c:pt idx="35">
                  <c:v>-53.526287000000004</c:v>
                </c:pt>
                <c:pt idx="36">
                  <c:v>-53.690804</c:v>
                </c:pt>
                <c:pt idx="37">
                  <c:v>-53.956054999999999</c:v>
                </c:pt>
                <c:pt idx="38">
                  <c:v>-54.252079000000002</c:v>
                </c:pt>
                <c:pt idx="39">
                  <c:v>-54.280330999999997</c:v>
                </c:pt>
                <c:pt idx="40">
                  <c:v>-54.051960000000001</c:v>
                </c:pt>
                <c:pt idx="41">
                  <c:v>-54.047927999999999</c:v>
                </c:pt>
                <c:pt idx="42">
                  <c:v>-53.848602</c:v>
                </c:pt>
                <c:pt idx="43">
                  <c:v>-53.593445000000003</c:v>
                </c:pt>
                <c:pt idx="44">
                  <c:v>-53.436324999999997</c:v>
                </c:pt>
                <c:pt idx="45">
                  <c:v>-53.535556999999997</c:v>
                </c:pt>
                <c:pt idx="46">
                  <c:v>-53.602642000000003</c:v>
                </c:pt>
                <c:pt idx="47">
                  <c:v>-53.593521000000003</c:v>
                </c:pt>
                <c:pt idx="48">
                  <c:v>-53.722327999999997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51-4F67-B69D-B92F1ACDE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00224"/>
        <c:axId val="11690214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5xLO Configuration A</c:v>
                </c:tx>
                <c:spPr>
                  <a:ln cmpd="dbl"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'LO Harm-A'!$T$3:$T$51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40</c:v>
                      </c:pt>
                      <c:pt idx="1">
                        <c:v>39.833333333333002</c:v>
                      </c:pt>
                      <c:pt idx="2">
                        <c:v>39.666666666666998</c:v>
                      </c:pt>
                      <c:pt idx="3">
                        <c:v>39.5</c:v>
                      </c:pt>
                      <c:pt idx="4">
                        <c:v>39.333333333333002</c:v>
                      </c:pt>
                      <c:pt idx="5">
                        <c:v>39.166666666666998</c:v>
                      </c:pt>
                      <c:pt idx="6">
                        <c:v>39</c:v>
                      </c:pt>
                      <c:pt idx="7">
                        <c:v>38.833333333333002</c:v>
                      </c:pt>
                      <c:pt idx="8">
                        <c:v>38.666666666666998</c:v>
                      </c:pt>
                      <c:pt idx="9">
                        <c:v>38.5</c:v>
                      </c:pt>
                      <c:pt idx="10">
                        <c:v>38.333333333333002</c:v>
                      </c:pt>
                      <c:pt idx="11">
                        <c:v>38.166666666666998</c:v>
                      </c:pt>
                      <c:pt idx="12">
                        <c:v>38</c:v>
                      </c:pt>
                      <c:pt idx="13">
                        <c:v>37.833333333333002</c:v>
                      </c:pt>
                      <c:pt idx="14">
                        <c:v>37.666666666666998</c:v>
                      </c:pt>
                      <c:pt idx="15">
                        <c:v>37.5</c:v>
                      </c:pt>
                      <c:pt idx="16">
                        <c:v>37.333333333333002</c:v>
                      </c:pt>
                      <c:pt idx="17">
                        <c:v>37.166666666666998</c:v>
                      </c:pt>
                      <c:pt idx="18">
                        <c:v>37</c:v>
                      </c:pt>
                      <c:pt idx="19">
                        <c:v>36.833333333333002</c:v>
                      </c:pt>
                      <c:pt idx="20">
                        <c:v>36.666666666666998</c:v>
                      </c:pt>
                      <c:pt idx="21">
                        <c:v>36.5</c:v>
                      </c:pt>
                      <c:pt idx="22">
                        <c:v>36.333333333333002</c:v>
                      </c:pt>
                      <c:pt idx="23">
                        <c:v>36.166666666666998</c:v>
                      </c:pt>
                      <c:pt idx="24">
                        <c:v>36</c:v>
                      </c:pt>
                      <c:pt idx="25">
                        <c:v>35.833333333333002</c:v>
                      </c:pt>
                      <c:pt idx="26">
                        <c:v>35.666666666666998</c:v>
                      </c:pt>
                      <c:pt idx="27">
                        <c:v>35.5</c:v>
                      </c:pt>
                      <c:pt idx="28">
                        <c:v>35.333333333333002</c:v>
                      </c:pt>
                      <c:pt idx="29">
                        <c:v>35.166666666666998</c:v>
                      </c:pt>
                      <c:pt idx="30">
                        <c:v>35</c:v>
                      </c:pt>
                      <c:pt idx="31">
                        <c:v>34.833333333333002</c:v>
                      </c:pt>
                      <c:pt idx="32">
                        <c:v>34.666666666666998</c:v>
                      </c:pt>
                      <c:pt idx="33">
                        <c:v>34.5</c:v>
                      </c:pt>
                      <c:pt idx="34">
                        <c:v>34.333333333333002</c:v>
                      </c:pt>
                      <c:pt idx="35">
                        <c:v>34.166666666666998</c:v>
                      </c:pt>
                      <c:pt idx="36">
                        <c:v>34</c:v>
                      </c:pt>
                      <c:pt idx="37">
                        <c:v>33.833333333333002</c:v>
                      </c:pt>
                      <c:pt idx="38">
                        <c:v>33.666666666666998</c:v>
                      </c:pt>
                      <c:pt idx="39">
                        <c:v>33.5</c:v>
                      </c:pt>
                      <c:pt idx="40">
                        <c:v>33.333333333333002</c:v>
                      </c:pt>
                      <c:pt idx="41">
                        <c:v>33.166666666666998</c:v>
                      </c:pt>
                      <c:pt idx="42">
                        <c:v>33</c:v>
                      </c:pt>
                      <c:pt idx="43">
                        <c:v>32.833333333333002</c:v>
                      </c:pt>
                      <c:pt idx="44">
                        <c:v>32.666666666666998</c:v>
                      </c:pt>
                      <c:pt idx="45">
                        <c:v>32.5</c:v>
                      </c:pt>
                      <c:pt idx="46">
                        <c:v>32.333333333333002</c:v>
                      </c:pt>
                      <c:pt idx="47">
                        <c:v>32.166666666666998</c:v>
                      </c:pt>
                      <c:pt idx="48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'LO Harm-A'!$V$3:$V$51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-65.717453000000006</c:v>
                      </c:pt>
                      <c:pt idx="1">
                        <c:v>-65.386246</c:v>
                      </c:pt>
                      <c:pt idx="2">
                        <c:v>-65.886353</c:v>
                      </c:pt>
                      <c:pt idx="3">
                        <c:v>-64.959914999999995</c:v>
                      </c:pt>
                      <c:pt idx="4">
                        <c:v>-65.758681999999993</c:v>
                      </c:pt>
                      <c:pt idx="5">
                        <c:v>-65.778998999999999</c:v>
                      </c:pt>
                      <c:pt idx="6">
                        <c:v>-66.193191999999996</c:v>
                      </c:pt>
                      <c:pt idx="7">
                        <c:v>-65.647109999999998</c:v>
                      </c:pt>
                      <c:pt idx="8">
                        <c:v>-66.116698999999997</c:v>
                      </c:pt>
                      <c:pt idx="9">
                        <c:v>-67.310271999999998</c:v>
                      </c:pt>
                      <c:pt idx="10">
                        <c:v>-68.037148000000002</c:v>
                      </c:pt>
                      <c:pt idx="11">
                        <c:v>-66.784096000000005</c:v>
                      </c:pt>
                      <c:pt idx="12">
                        <c:v>-66.791900999999996</c:v>
                      </c:pt>
                      <c:pt idx="13">
                        <c:v>-67.783569</c:v>
                      </c:pt>
                      <c:pt idx="14">
                        <c:v>-68.991112000000001</c:v>
                      </c:pt>
                      <c:pt idx="15">
                        <c:v>-67.176772999999997</c:v>
                      </c:pt>
                      <c:pt idx="16">
                        <c:v>-67.959297000000007</c:v>
                      </c:pt>
                      <c:pt idx="17">
                        <c:v>-68.056717000000006</c:v>
                      </c:pt>
                      <c:pt idx="18">
                        <c:v>-67.743483999999995</c:v>
                      </c:pt>
                      <c:pt idx="19">
                        <c:v>-68.266730999999993</c:v>
                      </c:pt>
                      <c:pt idx="20">
                        <c:v>-70.033417</c:v>
                      </c:pt>
                      <c:pt idx="21">
                        <c:v>-71.575157000000004</c:v>
                      </c:pt>
                      <c:pt idx="22">
                        <c:v>-71.514381</c:v>
                      </c:pt>
                      <c:pt idx="23">
                        <c:v>-72.008339000000007</c:v>
                      </c:pt>
                      <c:pt idx="24">
                        <c:v>-77.278701999999996</c:v>
                      </c:pt>
                      <c:pt idx="25">
                        <c:v>-76.450714000000005</c:v>
                      </c:pt>
                      <c:pt idx="26">
                        <c:v>-79.885886999999997</c:v>
                      </c:pt>
                      <c:pt idx="27">
                        <c:v>-79.003776999999999</c:v>
                      </c:pt>
                      <c:pt idx="28">
                        <c:v>-81.438416000000004</c:v>
                      </c:pt>
                      <c:pt idx="29">
                        <c:v>-83.335701</c:v>
                      </c:pt>
                      <c:pt idx="30">
                        <c:v>-87.146996000000001</c:v>
                      </c:pt>
                      <c:pt idx="31">
                        <c:v>-88.616271999999995</c:v>
                      </c:pt>
                      <c:pt idx="32">
                        <c:v>-91.052025</c:v>
                      </c:pt>
                      <c:pt idx="33">
                        <c:v>-95.379181000000003</c:v>
                      </c:pt>
                      <c:pt idx="34">
                        <c:v>-89.024047999999993</c:v>
                      </c:pt>
                      <c:pt idx="35">
                        <c:v>-91.650825999999995</c:v>
                      </c:pt>
                      <c:pt idx="36">
                        <c:v>-97.819114999999996</c:v>
                      </c:pt>
                      <c:pt idx="37">
                        <c:v>-92.263801999999998</c:v>
                      </c:pt>
                      <c:pt idx="38">
                        <c:v>-92.463440000000006</c:v>
                      </c:pt>
                      <c:pt idx="39">
                        <c:v>-96.085464000000002</c:v>
                      </c:pt>
                      <c:pt idx="40">
                        <c:v>-97.730080000000001</c:v>
                      </c:pt>
                      <c:pt idx="41">
                        <c:v>-95.704536000000004</c:v>
                      </c:pt>
                      <c:pt idx="42">
                        <c:v>-96.241446999999994</c:v>
                      </c:pt>
                      <c:pt idx="43">
                        <c:v>-94.779358000000002</c:v>
                      </c:pt>
                      <c:pt idx="44">
                        <c:v>-103.38778000000001</c:v>
                      </c:pt>
                      <c:pt idx="45">
                        <c:v>-105.72362</c:v>
                      </c:pt>
                      <c:pt idx="46">
                        <c:v>-94.684905999999998</c:v>
                      </c:pt>
                      <c:pt idx="47">
                        <c:v>-99.731933999999995</c:v>
                      </c:pt>
                      <c:pt idx="48">
                        <c:v>-94.756889000000001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451-4F67-B69D-B92F1ACDEE8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5xLO Configuration B</c:v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40</c:v>
                      </c:pt>
                      <c:pt idx="1">
                        <c:v>39.833333333333002</c:v>
                      </c:pt>
                      <c:pt idx="2">
                        <c:v>39.666666666666998</c:v>
                      </c:pt>
                      <c:pt idx="3">
                        <c:v>39.5</c:v>
                      </c:pt>
                      <c:pt idx="4">
                        <c:v>39.333333333333002</c:v>
                      </c:pt>
                      <c:pt idx="5">
                        <c:v>39.166666666666998</c:v>
                      </c:pt>
                      <c:pt idx="6">
                        <c:v>39</c:v>
                      </c:pt>
                      <c:pt idx="7">
                        <c:v>38.833333333333002</c:v>
                      </c:pt>
                      <c:pt idx="8">
                        <c:v>38.666666666666998</c:v>
                      </c:pt>
                      <c:pt idx="9">
                        <c:v>38.5</c:v>
                      </c:pt>
                      <c:pt idx="10">
                        <c:v>38.333333333333002</c:v>
                      </c:pt>
                      <c:pt idx="11">
                        <c:v>38.166666666666998</c:v>
                      </c:pt>
                      <c:pt idx="12">
                        <c:v>38</c:v>
                      </c:pt>
                      <c:pt idx="13">
                        <c:v>37.833333333333002</c:v>
                      </c:pt>
                      <c:pt idx="14">
                        <c:v>37.666666666666998</c:v>
                      </c:pt>
                      <c:pt idx="15">
                        <c:v>37.5</c:v>
                      </c:pt>
                      <c:pt idx="16">
                        <c:v>37.333333333333002</c:v>
                      </c:pt>
                      <c:pt idx="17">
                        <c:v>37.166666666666998</c:v>
                      </c:pt>
                      <c:pt idx="18">
                        <c:v>37</c:v>
                      </c:pt>
                      <c:pt idx="19">
                        <c:v>36.833333333333002</c:v>
                      </c:pt>
                      <c:pt idx="20">
                        <c:v>36.666666666666998</c:v>
                      </c:pt>
                      <c:pt idx="21">
                        <c:v>36.5</c:v>
                      </c:pt>
                      <c:pt idx="22">
                        <c:v>36.333333333333002</c:v>
                      </c:pt>
                      <c:pt idx="23">
                        <c:v>36.166666666666998</c:v>
                      </c:pt>
                      <c:pt idx="24">
                        <c:v>36</c:v>
                      </c:pt>
                      <c:pt idx="25">
                        <c:v>35.833333333333002</c:v>
                      </c:pt>
                      <c:pt idx="26">
                        <c:v>35.666666666666998</c:v>
                      </c:pt>
                      <c:pt idx="27">
                        <c:v>35.5</c:v>
                      </c:pt>
                      <c:pt idx="28">
                        <c:v>35.333333333333002</c:v>
                      </c:pt>
                      <c:pt idx="29">
                        <c:v>35.166666666666998</c:v>
                      </c:pt>
                      <c:pt idx="30">
                        <c:v>35</c:v>
                      </c:pt>
                      <c:pt idx="31">
                        <c:v>34.833333333333002</c:v>
                      </c:pt>
                      <c:pt idx="32">
                        <c:v>34.666666666666998</c:v>
                      </c:pt>
                      <c:pt idx="33">
                        <c:v>34.5</c:v>
                      </c:pt>
                      <c:pt idx="34">
                        <c:v>34.333333333333002</c:v>
                      </c:pt>
                      <c:pt idx="35">
                        <c:v>34.166666666666998</c:v>
                      </c:pt>
                      <c:pt idx="36">
                        <c:v>34</c:v>
                      </c:pt>
                      <c:pt idx="37">
                        <c:v>33.833333333333002</c:v>
                      </c:pt>
                      <c:pt idx="38">
                        <c:v>33.666666666666998</c:v>
                      </c:pt>
                      <c:pt idx="39">
                        <c:v>33.5</c:v>
                      </c:pt>
                      <c:pt idx="40">
                        <c:v>33.333333333333002</c:v>
                      </c:pt>
                      <c:pt idx="41">
                        <c:v>33.166666666666998</c:v>
                      </c:pt>
                      <c:pt idx="42">
                        <c:v>33</c:v>
                      </c:pt>
                      <c:pt idx="43">
                        <c:v>32.833333333333002</c:v>
                      </c:pt>
                      <c:pt idx="44">
                        <c:v>32.666666666666998</c:v>
                      </c:pt>
                      <c:pt idx="45">
                        <c:v>32.5</c:v>
                      </c:pt>
                      <c:pt idx="46">
                        <c:v>32.333333333333002</c:v>
                      </c:pt>
                      <c:pt idx="47">
                        <c:v>32.166666666666998</c:v>
                      </c:pt>
                      <c:pt idx="48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Harm-B'!$V$3:$V$51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-62.184505000000001</c:v>
                      </c:pt>
                      <c:pt idx="1">
                        <c:v>-62.438659999999999</c:v>
                      </c:pt>
                      <c:pt idx="2">
                        <c:v>-63.722675000000002</c:v>
                      </c:pt>
                      <c:pt idx="3">
                        <c:v>-63.203006999999999</c:v>
                      </c:pt>
                      <c:pt idx="4">
                        <c:v>-63.829422000000001</c:v>
                      </c:pt>
                      <c:pt idx="5">
                        <c:v>-63.041514999999997</c:v>
                      </c:pt>
                      <c:pt idx="6">
                        <c:v>-63.745941000000002</c:v>
                      </c:pt>
                      <c:pt idx="7">
                        <c:v>-64.256255999999993</c:v>
                      </c:pt>
                      <c:pt idx="8">
                        <c:v>-63.371581999999997</c:v>
                      </c:pt>
                      <c:pt idx="9">
                        <c:v>-63.520676000000002</c:v>
                      </c:pt>
                      <c:pt idx="10">
                        <c:v>-63.773654999999998</c:v>
                      </c:pt>
                      <c:pt idx="11">
                        <c:v>-64.181244000000007</c:v>
                      </c:pt>
                      <c:pt idx="12">
                        <c:v>-62.964882000000003</c:v>
                      </c:pt>
                      <c:pt idx="13">
                        <c:v>-63.612578999999997</c:v>
                      </c:pt>
                      <c:pt idx="14">
                        <c:v>-64.393921000000006</c:v>
                      </c:pt>
                      <c:pt idx="15">
                        <c:v>-64.453971999999993</c:v>
                      </c:pt>
                      <c:pt idx="16">
                        <c:v>-64.407889999999995</c:v>
                      </c:pt>
                      <c:pt idx="17">
                        <c:v>-64.860541999999995</c:v>
                      </c:pt>
                      <c:pt idx="18">
                        <c:v>-64.481116999999998</c:v>
                      </c:pt>
                      <c:pt idx="19">
                        <c:v>-64.340446</c:v>
                      </c:pt>
                      <c:pt idx="20">
                        <c:v>-63.464207000000002</c:v>
                      </c:pt>
                      <c:pt idx="21">
                        <c:v>-63.820678999999998</c:v>
                      </c:pt>
                      <c:pt idx="22">
                        <c:v>-64.346619000000004</c:v>
                      </c:pt>
                      <c:pt idx="23">
                        <c:v>-64.109336999999996</c:v>
                      </c:pt>
                      <c:pt idx="24">
                        <c:v>-63.541027</c:v>
                      </c:pt>
                      <c:pt idx="25">
                        <c:v>-64.297507999999993</c:v>
                      </c:pt>
                      <c:pt idx="26">
                        <c:v>-64.800940999999995</c:v>
                      </c:pt>
                      <c:pt idx="27">
                        <c:v>-64.342254999999994</c:v>
                      </c:pt>
                      <c:pt idx="28">
                        <c:v>-64.435501000000002</c:v>
                      </c:pt>
                      <c:pt idx="29">
                        <c:v>-65.849547999999999</c:v>
                      </c:pt>
                      <c:pt idx="30">
                        <c:v>-66.902901</c:v>
                      </c:pt>
                      <c:pt idx="31">
                        <c:v>-67.246268999999998</c:v>
                      </c:pt>
                      <c:pt idx="32">
                        <c:v>-67.538985999999994</c:v>
                      </c:pt>
                      <c:pt idx="33">
                        <c:v>-68.162186000000005</c:v>
                      </c:pt>
                      <c:pt idx="34">
                        <c:v>-69.563957000000002</c:v>
                      </c:pt>
                      <c:pt idx="35">
                        <c:v>-69.981933999999995</c:v>
                      </c:pt>
                      <c:pt idx="36">
                        <c:v>-70.847137000000004</c:v>
                      </c:pt>
                      <c:pt idx="37">
                        <c:v>-70.558250000000001</c:v>
                      </c:pt>
                      <c:pt idx="38">
                        <c:v>-71.782195999999999</c:v>
                      </c:pt>
                      <c:pt idx="39">
                        <c:v>-70.154976000000005</c:v>
                      </c:pt>
                      <c:pt idx="40">
                        <c:v>-72.776199000000005</c:v>
                      </c:pt>
                      <c:pt idx="41">
                        <c:v>-71.013519000000002</c:v>
                      </c:pt>
                      <c:pt idx="42">
                        <c:v>-73.336578000000003</c:v>
                      </c:pt>
                      <c:pt idx="43">
                        <c:v>-71.511261000000005</c:v>
                      </c:pt>
                      <c:pt idx="44">
                        <c:v>-75.260277000000002</c:v>
                      </c:pt>
                      <c:pt idx="45">
                        <c:v>-72.987694000000005</c:v>
                      </c:pt>
                      <c:pt idx="46">
                        <c:v>-72.519660999999999</c:v>
                      </c:pt>
                      <c:pt idx="47">
                        <c:v>-76.045364000000006</c:v>
                      </c:pt>
                      <c:pt idx="48">
                        <c:v>-76.405090000000001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451-4F67-B69D-B92F1ACDEE80}"/>
                  </c:ext>
                </c:extLst>
              </c15:ser>
            </c15:filteredScatterSeries>
          </c:ext>
        </c:extLst>
      </c:scatterChart>
      <c:valAx>
        <c:axId val="116900224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5543054542387981"/>
              <c:y val="0.91571741032371123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902144"/>
        <c:crosses val="autoZero"/>
        <c:crossBetween val="midCat"/>
        <c:majorUnit val="5"/>
      </c:valAx>
      <c:valAx>
        <c:axId val="116902144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900224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8354373486696"/>
          <c:y val="0.1108132837561971"/>
          <c:w val="0.74697213657994499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Odd LO Harmonic to IF Isolation (dB)</a:t>
            </a:r>
          </a:p>
        </c:rich>
      </c:tx>
      <c:layout>
        <c:manualLayout>
          <c:xMode val="edge"/>
          <c:yMode val="edge"/>
          <c:x val="0.3103763743334006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2"/>
          <c:order val="0"/>
          <c:tx>
            <c:v>3xLO Configuration A</c:v>
          </c:tx>
          <c:spPr>
            <a:ln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Harm-A'!$L$3:$L$51</c:f>
              <c:numCache>
                <c:formatCode>0.00</c:formatCode>
                <c:ptCount val="49"/>
                <c:pt idx="0">
                  <c:v>24</c:v>
                </c:pt>
                <c:pt idx="1">
                  <c:v>24.166666666666998</c:v>
                </c:pt>
                <c:pt idx="2">
                  <c:v>24.333333333333002</c:v>
                </c:pt>
                <c:pt idx="3">
                  <c:v>24.5</c:v>
                </c:pt>
                <c:pt idx="4">
                  <c:v>24.666666666666998</c:v>
                </c:pt>
                <c:pt idx="5">
                  <c:v>24.833333333333002</c:v>
                </c:pt>
                <c:pt idx="6">
                  <c:v>25</c:v>
                </c:pt>
                <c:pt idx="7">
                  <c:v>25.166666666666998</c:v>
                </c:pt>
                <c:pt idx="8">
                  <c:v>25.333333333333002</c:v>
                </c:pt>
                <c:pt idx="9">
                  <c:v>25.5</c:v>
                </c:pt>
                <c:pt idx="10">
                  <c:v>25.666666666666998</c:v>
                </c:pt>
                <c:pt idx="11">
                  <c:v>25.833333333333002</c:v>
                </c:pt>
                <c:pt idx="12">
                  <c:v>26</c:v>
                </c:pt>
                <c:pt idx="13">
                  <c:v>26.166666666666998</c:v>
                </c:pt>
                <c:pt idx="14">
                  <c:v>26.333333333333002</c:v>
                </c:pt>
                <c:pt idx="15">
                  <c:v>26.5</c:v>
                </c:pt>
                <c:pt idx="16">
                  <c:v>26.666666666666998</c:v>
                </c:pt>
                <c:pt idx="17">
                  <c:v>26.833333333333002</c:v>
                </c:pt>
                <c:pt idx="18">
                  <c:v>27</c:v>
                </c:pt>
                <c:pt idx="19">
                  <c:v>27.166666666666998</c:v>
                </c:pt>
                <c:pt idx="20">
                  <c:v>27.333333333333002</c:v>
                </c:pt>
                <c:pt idx="21">
                  <c:v>27.5</c:v>
                </c:pt>
                <c:pt idx="22">
                  <c:v>27.666666666666998</c:v>
                </c:pt>
                <c:pt idx="23">
                  <c:v>27.833333333333002</c:v>
                </c:pt>
                <c:pt idx="24">
                  <c:v>28</c:v>
                </c:pt>
                <c:pt idx="25">
                  <c:v>28.166666666666998</c:v>
                </c:pt>
                <c:pt idx="26">
                  <c:v>28.333333333333002</c:v>
                </c:pt>
                <c:pt idx="27">
                  <c:v>28.5</c:v>
                </c:pt>
                <c:pt idx="28">
                  <c:v>28.666666666666998</c:v>
                </c:pt>
                <c:pt idx="29">
                  <c:v>28.833333333333002</c:v>
                </c:pt>
                <c:pt idx="30">
                  <c:v>29</c:v>
                </c:pt>
                <c:pt idx="31">
                  <c:v>29.166666666666998</c:v>
                </c:pt>
                <c:pt idx="32">
                  <c:v>29.333333333333002</c:v>
                </c:pt>
                <c:pt idx="33">
                  <c:v>29.5</c:v>
                </c:pt>
                <c:pt idx="34">
                  <c:v>29.666666666666998</c:v>
                </c:pt>
                <c:pt idx="35">
                  <c:v>29.833333333333002</c:v>
                </c:pt>
                <c:pt idx="36">
                  <c:v>30</c:v>
                </c:pt>
                <c:pt idx="37">
                  <c:v>30.166666666666998</c:v>
                </c:pt>
                <c:pt idx="38">
                  <c:v>30.333333333333002</c:v>
                </c:pt>
                <c:pt idx="39">
                  <c:v>30.5</c:v>
                </c:pt>
                <c:pt idx="40">
                  <c:v>30.666666666666998</c:v>
                </c:pt>
                <c:pt idx="41">
                  <c:v>30.833333333333002</c:v>
                </c:pt>
                <c:pt idx="42">
                  <c:v>31</c:v>
                </c:pt>
                <c:pt idx="43">
                  <c:v>31.166666666666998</c:v>
                </c:pt>
                <c:pt idx="44">
                  <c:v>31.333333333333002</c:v>
                </c:pt>
                <c:pt idx="45">
                  <c:v>31.5</c:v>
                </c:pt>
                <c:pt idx="46">
                  <c:v>31.666666666666998</c:v>
                </c:pt>
                <c:pt idx="47">
                  <c:v>31.833333333333002</c:v>
                </c:pt>
                <c:pt idx="48">
                  <c:v>32</c:v>
                </c:pt>
              </c:numCache>
            </c:numRef>
          </c:xVal>
          <c:yVal>
            <c:numRef>
              <c:f>'LO Harm-A'!$M$3:$M$51</c:f>
              <c:numCache>
                <c:formatCode>0.00</c:formatCode>
                <c:ptCount val="49"/>
                <c:pt idx="0">
                  <c:v>-52.379519999999999</c:v>
                </c:pt>
                <c:pt idx="1">
                  <c:v>-53.692332999999998</c:v>
                </c:pt>
                <c:pt idx="2">
                  <c:v>-54.792374000000002</c:v>
                </c:pt>
                <c:pt idx="3">
                  <c:v>-55.902228999999998</c:v>
                </c:pt>
                <c:pt idx="4">
                  <c:v>-58.053524000000003</c:v>
                </c:pt>
                <c:pt idx="5">
                  <c:v>-61.374530999999998</c:v>
                </c:pt>
                <c:pt idx="6">
                  <c:v>-63.314568000000001</c:v>
                </c:pt>
                <c:pt idx="7">
                  <c:v>-63.561889999999998</c:v>
                </c:pt>
                <c:pt idx="8">
                  <c:v>-63.775435999999999</c:v>
                </c:pt>
                <c:pt idx="9">
                  <c:v>-63.727336999999999</c:v>
                </c:pt>
                <c:pt idx="10">
                  <c:v>-63.191589</c:v>
                </c:pt>
                <c:pt idx="11">
                  <c:v>-61.431438</c:v>
                </c:pt>
                <c:pt idx="12">
                  <c:v>-60.003773000000002</c:v>
                </c:pt>
                <c:pt idx="13">
                  <c:v>-58.745261999999997</c:v>
                </c:pt>
                <c:pt idx="14">
                  <c:v>-57.215324000000003</c:v>
                </c:pt>
                <c:pt idx="15">
                  <c:v>-56.257415999999999</c:v>
                </c:pt>
                <c:pt idx="16">
                  <c:v>-55.609093000000001</c:v>
                </c:pt>
                <c:pt idx="17">
                  <c:v>-55.195292999999999</c:v>
                </c:pt>
                <c:pt idx="18">
                  <c:v>-54.502003000000002</c:v>
                </c:pt>
                <c:pt idx="19">
                  <c:v>-53.756844000000001</c:v>
                </c:pt>
                <c:pt idx="20">
                  <c:v>-53.172790999999997</c:v>
                </c:pt>
                <c:pt idx="21">
                  <c:v>-52.728091999999997</c:v>
                </c:pt>
                <c:pt idx="22">
                  <c:v>-52.253132000000001</c:v>
                </c:pt>
                <c:pt idx="23">
                  <c:v>-52.156002000000001</c:v>
                </c:pt>
                <c:pt idx="24">
                  <c:v>-51.934649999999998</c:v>
                </c:pt>
                <c:pt idx="25">
                  <c:v>-51.854545999999999</c:v>
                </c:pt>
                <c:pt idx="26">
                  <c:v>-51.431801</c:v>
                </c:pt>
                <c:pt idx="27">
                  <c:v>-51.169055999999998</c:v>
                </c:pt>
                <c:pt idx="28">
                  <c:v>-50.940837999999999</c:v>
                </c:pt>
                <c:pt idx="29">
                  <c:v>-50.686301999999998</c:v>
                </c:pt>
                <c:pt idx="30">
                  <c:v>-50.500552999999996</c:v>
                </c:pt>
                <c:pt idx="31">
                  <c:v>-50.205298999999997</c:v>
                </c:pt>
                <c:pt idx="32">
                  <c:v>-50.000850999999997</c:v>
                </c:pt>
                <c:pt idx="33">
                  <c:v>-49.662731000000001</c:v>
                </c:pt>
                <c:pt idx="34">
                  <c:v>-49.448124</c:v>
                </c:pt>
                <c:pt idx="35">
                  <c:v>-49.319881000000002</c:v>
                </c:pt>
                <c:pt idx="36">
                  <c:v>-49.145614999999999</c:v>
                </c:pt>
                <c:pt idx="37">
                  <c:v>-48.913409999999999</c:v>
                </c:pt>
                <c:pt idx="38">
                  <c:v>-48.650784000000002</c:v>
                </c:pt>
                <c:pt idx="39">
                  <c:v>-48.402298000000002</c:v>
                </c:pt>
                <c:pt idx="40">
                  <c:v>-48.046543</c:v>
                </c:pt>
                <c:pt idx="41">
                  <c:v>-47.718525</c:v>
                </c:pt>
                <c:pt idx="42">
                  <c:v>-47.538265000000003</c:v>
                </c:pt>
                <c:pt idx="43">
                  <c:v>-47.295631</c:v>
                </c:pt>
                <c:pt idx="44">
                  <c:v>-46.996665999999998</c:v>
                </c:pt>
                <c:pt idx="45">
                  <c:v>-46.735619</c:v>
                </c:pt>
                <c:pt idx="46">
                  <c:v>-46.497498</c:v>
                </c:pt>
                <c:pt idx="47">
                  <c:v>-46.151271999999999</c:v>
                </c:pt>
                <c:pt idx="48">
                  <c:v>-45.791752000000002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22-4470-AB96-51543D770530}"/>
            </c:ext>
          </c:extLst>
        </c:ser>
        <c:ser>
          <c:idx val="0"/>
          <c:order val="1"/>
          <c:tx>
            <c:v>3xLO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Harm-B'!$L$3:$L$51</c:f>
              <c:numCache>
                <c:formatCode>0.00</c:formatCode>
                <c:ptCount val="49"/>
                <c:pt idx="0">
                  <c:v>24</c:v>
                </c:pt>
                <c:pt idx="1">
                  <c:v>24.166666666666998</c:v>
                </c:pt>
                <c:pt idx="2">
                  <c:v>24.333333333333002</c:v>
                </c:pt>
                <c:pt idx="3">
                  <c:v>24.5</c:v>
                </c:pt>
                <c:pt idx="4">
                  <c:v>24.666666666666998</c:v>
                </c:pt>
                <c:pt idx="5">
                  <c:v>24.833333333333002</c:v>
                </c:pt>
                <c:pt idx="6">
                  <c:v>25</c:v>
                </c:pt>
                <c:pt idx="7">
                  <c:v>25.166666666666998</c:v>
                </c:pt>
                <c:pt idx="8">
                  <c:v>25.333333333333002</c:v>
                </c:pt>
                <c:pt idx="9">
                  <c:v>25.5</c:v>
                </c:pt>
                <c:pt idx="10">
                  <c:v>25.666666666666998</c:v>
                </c:pt>
                <c:pt idx="11">
                  <c:v>25.833333333333002</c:v>
                </c:pt>
                <c:pt idx="12">
                  <c:v>26</c:v>
                </c:pt>
                <c:pt idx="13">
                  <c:v>26.166666666666998</c:v>
                </c:pt>
                <c:pt idx="14">
                  <c:v>26.333333333333002</c:v>
                </c:pt>
                <c:pt idx="15">
                  <c:v>26.5</c:v>
                </c:pt>
                <c:pt idx="16">
                  <c:v>26.666666666666998</c:v>
                </c:pt>
                <c:pt idx="17">
                  <c:v>26.833333333333002</c:v>
                </c:pt>
                <c:pt idx="18">
                  <c:v>27</c:v>
                </c:pt>
                <c:pt idx="19">
                  <c:v>27.166666666666998</c:v>
                </c:pt>
                <c:pt idx="20">
                  <c:v>27.333333333333002</c:v>
                </c:pt>
                <c:pt idx="21">
                  <c:v>27.5</c:v>
                </c:pt>
                <c:pt idx="22">
                  <c:v>27.666666666666998</c:v>
                </c:pt>
                <c:pt idx="23">
                  <c:v>27.833333333333002</c:v>
                </c:pt>
                <c:pt idx="24">
                  <c:v>28</c:v>
                </c:pt>
                <c:pt idx="25">
                  <c:v>28.166666666666998</c:v>
                </c:pt>
                <c:pt idx="26">
                  <c:v>28.333333333333002</c:v>
                </c:pt>
                <c:pt idx="27">
                  <c:v>28.5</c:v>
                </c:pt>
                <c:pt idx="28">
                  <c:v>28.666666666666998</c:v>
                </c:pt>
                <c:pt idx="29">
                  <c:v>28.833333333333002</c:v>
                </c:pt>
                <c:pt idx="30">
                  <c:v>29</c:v>
                </c:pt>
                <c:pt idx="31">
                  <c:v>29.166666666666998</c:v>
                </c:pt>
                <c:pt idx="32">
                  <c:v>29.333333333333002</c:v>
                </c:pt>
                <c:pt idx="33">
                  <c:v>29.5</c:v>
                </c:pt>
                <c:pt idx="34">
                  <c:v>29.666666666666998</c:v>
                </c:pt>
                <c:pt idx="35">
                  <c:v>29.833333333333002</c:v>
                </c:pt>
                <c:pt idx="36">
                  <c:v>30</c:v>
                </c:pt>
                <c:pt idx="37">
                  <c:v>30.166666666666998</c:v>
                </c:pt>
                <c:pt idx="38">
                  <c:v>30.333333333333002</c:v>
                </c:pt>
                <c:pt idx="39">
                  <c:v>30.5</c:v>
                </c:pt>
                <c:pt idx="40">
                  <c:v>30.666666666666998</c:v>
                </c:pt>
                <c:pt idx="41">
                  <c:v>30.833333333333002</c:v>
                </c:pt>
                <c:pt idx="42">
                  <c:v>31</c:v>
                </c:pt>
                <c:pt idx="43">
                  <c:v>31.166666666666998</c:v>
                </c:pt>
                <c:pt idx="44">
                  <c:v>31.333333333333002</c:v>
                </c:pt>
                <c:pt idx="45">
                  <c:v>31.5</c:v>
                </c:pt>
                <c:pt idx="46">
                  <c:v>31.666666666666998</c:v>
                </c:pt>
                <c:pt idx="47">
                  <c:v>31.833333333333002</c:v>
                </c:pt>
                <c:pt idx="48">
                  <c:v>32</c:v>
                </c:pt>
              </c:numCache>
            </c:numRef>
          </c:xVal>
          <c:yVal>
            <c:numRef>
              <c:f>'LO Harm-B'!$M$3:$M$51</c:f>
              <c:numCache>
                <c:formatCode>0.00</c:formatCode>
                <c:ptCount val="49"/>
                <c:pt idx="0">
                  <c:v>-52.495831000000003</c:v>
                </c:pt>
                <c:pt idx="1">
                  <c:v>-52.891449000000001</c:v>
                </c:pt>
                <c:pt idx="2">
                  <c:v>-53.561458999999999</c:v>
                </c:pt>
                <c:pt idx="3">
                  <c:v>-53.935313999999998</c:v>
                </c:pt>
                <c:pt idx="4">
                  <c:v>-54.352595999999998</c:v>
                </c:pt>
                <c:pt idx="5">
                  <c:v>-54.401707000000002</c:v>
                </c:pt>
                <c:pt idx="6">
                  <c:v>-54.850254</c:v>
                </c:pt>
                <c:pt idx="7">
                  <c:v>-55.717148000000002</c:v>
                </c:pt>
                <c:pt idx="8">
                  <c:v>-56.427070999999998</c:v>
                </c:pt>
                <c:pt idx="9">
                  <c:v>-57.112751000000003</c:v>
                </c:pt>
                <c:pt idx="10">
                  <c:v>-57.723911000000001</c:v>
                </c:pt>
                <c:pt idx="11">
                  <c:v>-58.339077000000003</c:v>
                </c:pt>
                <c:pt idx="12">
                  <c:v>-58.825367</c:v>
                </c:pt>
                <c:pt idx="13">
                  <c:v>-59.750816</c:v>
                </c:pt>
                <c:pt idx="14">
                  <c:v>-61.852158000000003</c:v>
                </c:pt>
                <c:pt idx="15">
                  <c:v>-62.248019999999997</c:v>
                </c:pt>
                <c:pt idx="16">
                  <c:v>-62.111763000000003</c:v>
                </c:pt>
                <c:pt idx="17">
                  <c:v>-61.227485999999999</c:v>
                </c:pt>
                <c:pt idx="18">
                  <c:v>-60.875267000000001</c:v>
                </c:pt>
                <c:pt idx="19">
                  <c:v>-60.485447000000001</c:v>
                </c:pt>
                <c:pt idx="20">
                  <c:v>-60.060569999999998</c:v>
                </c:pt>
                <c:pt idx="21">
                  <c:v>-59.818455</c:v>
                </c:pt>
                <c:pt idx="22">
                  <c:v>-59.802070999999998</c:v>
                </c:pt>
                <c:pt idx="23">
                  <c:v>-58.053051000000004</c:v>
                </c:pt>
                <c:pt idx="24">
                  <c:v>-56.977352000000003</c:v>
                </c:pt>
                <c:pt idx="25">
                  <c:v>-55.164219000000003</c:v>
                </c:pt>
                <c:pt idx="26">
                  <c:v>-54.817329000000001</c:v>
                </c:pt>
                <c:pt idx="27">
                  <c:v>-54.380844000000003</c:v>
                </c:pt>
                <c:pt idx="28">
                  <c:v>-53.847771000000002</c:v>
                </c:pt>
                <c:pt idx="29">
                  <c:v>-53.730232000000001</c:v>
                </c:pt>
                <c:pt idx="30">
                  <c:v>-53.506641000000002</c:v>
                </c:pt>
                <c:pt idx="31">
                  <c:v>-53.882404000000001</c:v>
                </c:pt>
                <c:pt idx="32">
                  <c:v>-53.966526000000002</c:v>
                </c:pt>
                <c:pt idx="33">
                  <c:v>-54.059189000000003</c:v>
                </c:pt>
                <c:pt idx="34">
                  <c:v>-54.202164000000003</c:v>
                </c:pt>
                <c:pt idx="35">
                  <c:v>-53.774044000000004</c:v>
                </c:pt>
                <c:pt idx="36">
                  <c:v>-53.726180999999997</c:v>
                </c:pt>
                <c:pt idx="37">
                  <c:v>-53.764263</c:v>
                </c:pt>
                <c:pt idx="38">
                  <c:v>-54.072043999999998</c:v>
                </c:pt>
                <c:pt idx="39">
                  <c:v>-53.953743000000003</c:v>
                </c:pt>
                <c:pt idx="40">
                  <c:v>-53.631301999999998</c:v>
                </c:pt>
                <c:pt idx="41">
                  <c:v>-53.654460999999998</c:v>
                </c:pt>
                <c:pt idx="42">
                  <c:v>-53.185924999999997</c:v>
                </c:pt>
                <c:pt idx="43">
                  <c:v>-52.800162999999998</c:v>
                </c:pt>
                <c:pt idx="44">
                  <c:v>-52.809337999999997</c:v>
                </c:pt>
                <c:pt idx="45">
                  <c:v>-53.072220000000002</c:v>
                </c:pt>
                <c:pt idx="46">
                  <c:v>-53.274048000000001</c:v>
                </c:pt>
                <c:pt idx="47">
                  <c:v>-53.258403999999999</c:v>
                </c:pt>
                <c:pt idx="48">
                  <c:v>-53.606997999999997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22-4470-AB96-51543D77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66272"/>
        <c:axId val="1181681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2"/>
                <c:tx>
                  <c:v>5xLO Configuration A</c:v>
                </c:tx>
                <c:spPr>
                  <a:ln cmpd="dbl"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'LO Harm-A'!$T$3:$T$51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40</c:v>
                      </c:pt>
                      <c:pt idx="1">
                        <c:v>39.833333333333002</c:v>
                      </c:pt>
                      <c:pt idx="2">
                        <c:v>39.666666666666998</c:v>
                      </c:pt>
                      <c:pt idx="3">
                        <c:v>39.5</c:v>
                      </c:pt>
                      <c:pt idx="4">
                        <c:v>39.333333333333002</c:v>
                      </c:pt>
                      <c:pt idx="5">
                        <c:v>39.166666666666998</c:v>
                      </c:pt>
                      <c:pt idx="6">
                        <c:v>39</c:v>
                      </c:pt>
                      <c:pt idx="7">
                        <c:v>38.833333333333002</c:v>
                      </c:pt>
                      <c:pt idx="8">
                        <c:v>38.666666666666998</c:v>
                      </c:pt>
                      <c:pt idx="9">
                        <c:v>38.5</c:v>
                      </c:pt>
                      <c:pt idx="10">
                        <c:v>38.333333333333002</c:v>
                      </c:pt>
                      <c:pt idx="11">
                        <c:v>38.166666666666998</c:v>
                      </c:pt>
                      <c:pt idx="12">
                        <c:v>38</c:v>
                      </c:pt>
                      <c:pt idx="13">
                        <c:v>37.833333333333002</c:v>
                      </c:pt>
                      <c:pt idx="14">
                        <c:v>37.666666666666998</c:v>
                      </c:pt>
                      <c:pt idx="15">
                        <c:v>37.5</c:v>
                      </c:pt>
                      <c:pt idx="16">
                        <c:v>37.333333333333002</c:v>
                      </c:pt>
                      <c:pt idx="17">
                        <c:v>37.166666666666998</c:v>
                      </c:pt>
                      <c:pt idx="18">
                        <c:v>37</c:v>
                      </c:pt>
                      <c:pt idx="19">
                        <c:v>36.833333333333002</c:v>
                      </c:pt>
                      <c:pt idx="20">
                        <c:v>36.666666666666998</c:v>
                      </c:pt>
                      <c:pt idx="21">
                        <c:v>36.5</c:v>
                      </c:pt>
                      <c:pt idx="22">
                        <c:v>36.333333333333002</c:v>
                      </c:pt>
                      <c:pt idx="23">
                        <c:v>36.166666666666998</c:v>
                      </c:pt>
                      <c:pt idx="24">
                        <c:v>36</c:v>
                      </c:pt>
                      <c:pt idx="25">
                        <c:v>35.833333333333002</c:v>
                      </c:pt>
                      <c:pt idx="26">
                        <c:v>35.666666666666998</c:v>
                      </c:pt>
                      <c:pt idx="27">
                        <c:v>35.5</c:v>
                      </c:pt>
                      <c:pt idx="28">
                        <c:v>35.333333333333002</c:v>
                      </c:pt>
                      <c:pt idx="29">
                        <c:v>35.166666666666998</c:v>
                      </c:pt>
                      <c:pt idx="30">
                        <c:v>35</c:v>
                      </c:pt>
                      <c:pt idx="31">
                        <c:v>34.833333333333002</c:v>
                      </c:pt>
                      <c:pt idx="32">
                        <c:v>34.666666666666998</c:v>
                      </c:pt>
                      <c:pt idx="33">
                        <c:v>34.5</c:v>
                      </c:pt>
                      <c:pt idx="34">
                        <c:v>34.333333333333002</c:v>
                      </c:pt>
                      <c:pt idx="35">
                        <c:v>34.166666666666998</c:v>
                      </c:pt>
                      <c:pt idx="36">
                        <c:v>34</c:v>
                      </c:pt>
                      <c:pt idx="37">
                        <c:v>33.833333333333002</c:v>
                      </c:pt>
                      <c:pt idx="38">
                        <c:v>33.666666666666998</c:v>
                      </c:pt>
                      <c:pt idx="39">
                        <c:v>33.5</c:v>
                      </c:pt>
                      <c:pt idx="40">
                        <c:v>33.333333333333002</c:v>
                      </c:pt>
                      <c:pt idx="41">
                        <c:v>33.166666666666998</c:v>
                      </c:pt>
                      <c:pt idx="42">
                        <c:v>33</c:v>
                      </c:pt>
                      <c:pt idx="43">
                        <c:v>32.833333333333002</c:v>
                      </c:pt>
                      <c:pt idx="44">
                        <c:v>32.666666666666998</c:v>
                      </c:pt>
                      <c:pt idx="45">
                        <c:v>32.5</c:v>
                      </c:pt>
                      <c:pt idx="46">
                        <c:v>32.333333333333002</c:v>
                      </c:pt>
                      <c:pt idx="47">
                        <c:v>32.166666666666998</c:v>
                      </c:pt>
                      <c:pt idx="48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'LO Harm-A'!$U$3:$U$51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-65.481537000000003</c:v>
                      </c:pt>
                      <c:pt idx="1">
                        <c:v>-64.722793999999993</c:v>
                      </c:pt>
                      <c:pt idx="2">
                        <c:v>-63.594433000000002</c:v>
                      </c:pt>
                      <c:pt idx="3">
                        <c:v>-61.531384000000003</c:v>
                      </c:pt>
                      <c:pt idx="4">
                        <c:v>-63.542679</c:v>
                      </c:pt>
                      <c:pt idx="5">
                        <c:v>-61.813502999999997</c:v>
                      </c:pt>
                      <c:pt idx="6">
                        <c:v>-64.224379999999996</c:v>
                      </c:pt>
                      <c:pt idx="7">
                        <c:v>-61.232734999999998</c:v>
                      </c:pt>
                      <c:pt idx="8">
                        <c:v>-60.247031999999997</c:v>
                      </c:pt>
                      <c:pt idx="9">
                        <c:v>-60.730179</c:v>
                      </c:pt>
                      <c:pt idx="10">
                        <c:v>-62.455680999999998</c:v>
                      </c:pt>
                      <c:pt idx="11">
                        <c:v>-60.140433999999999</c:v>
                      </c:pt>
                      <c:pt idx="12">
                        <c:v>-59.726913000000003</c:v>
                      </c:pt>
                      <c:pt idx="13">
                        <c:v>-59.950992999999997</c:v>
                      </c:pt>
                      <c:pt idx="14">
                        <c:v>-59.752204999999996</c:v>
                      </c:pt>
                      <c:pt idx="15">
                        <c:v>-60.906860000000002</c:v>
                      </c:pt>
                      <c:pt idx="16">
                        <c:v>-58.398280999999997</c:v>
                      </c:pt>
                      <c:pt idx="17">
                        <c:v>-59.045673000000001</c:v>
                      </c:pt>
                      <c:pt idx="18">
                        <c:v>-59.038547999999999</c:v>
                      </c:pt>
                      <c:pt idx="19">
                        <c:v>-58.959083999999997</c:v>
                      </c:pt>
                      <c:pt idx="20">
                        <c:v>-59.793002999999999</c:v>
                      </c:pt>
                      <c:pt idx="21">
                        <c:v>-60.751297000000001</c:v>
                      </c:pt>
                      <c:pt idx="22">
                        <c:v>-60.841599000000002</c:v>
                      </c:pt>
                      <c:pt idx="23">
                        <c:v>-60.999336</c:v>
                      </c:pt>
                      <c:pt idx="24">
                        <c:v>-64.912102000000004</c:v>
                      </c:pt>
                      <c:pt idx="25">
                        <c:v>-63.789700000000003</c:v>
                      </c:pt>
                      <c:pt idx="26">
                        <c:v>-66.040863000000002</c:v>
                      </c:pt>
                      <c:pt idx="27">
                        <c:v>-70.766586000000004</c:v>
                      </c:pt>
                      <c:pt idx="28">
                        <c:v>-72.807777000000002</c:v>
                      </c:pt>
                      <c:pt idx="29">
                        <c:v>-69.324828999999994</c:v>
                      </c:pt>
                      <c:pt idx="30">
                        <c:v>-80.692702999999995</c:v>
                      </c:pt>
                      <c:pt idx="31">
                        <c:v>-82.705169999999995</c:v>
                      </c:pt>
                      <c:pt idx="32">
                        <c:v>-82.583588000000006</c:v>
                      </c:pt>
                      <c:pt idx="33">
                        <c:v>-88.298050000000003</c:v>
                      </c:pt>
                      <c:pt idx="34">
                        <c:v>-85.570175000000006</c:v>
                      </c:pt>
                      <c:pt idx="35">
                        <c:v>-88.867919999999998</c:v>
                      </c:pt>
                      <c:pt idx="36">
                        <c:v>-91.931313000000003</c:v>
                      </c:pt>
                      <c:pt idx="37">
                        <c:v>-93.533096</c:v>
                      </c:pt>
                      <c:pt idx="38">
                        <c:v>-88.870827000000006</c:v>
                      </c:pt>
                      <c:pt idx="39">
                        <c:v>-95.771645000000007</c:v>
                      </c:pt>
                      <c:pt idx="40">
                        <c:v>-120.03278</c:v>
                      </c:pt>
                      <c:pt idx="41">
                        <c:v>-94.275268999999994</c:v>
                      </c:pt>
                      <c:pt idx="42">
                        <c:v>-97.791411999999994</c:v>
                      </c:pt>
                      <c:pt idx="43">
                        <c:v>-97.014708999999996</c:v>
                      </c:pt>
                      <c:pt idx="44">
                        <c:v>-101.59062</c:v>
                      </c:pt>
                      <c:pt idx="45">
                        <c:v>-102.80154</c:v>
                      </c:pt>
                      <c:pt idx="46">
                        <c:v>-100.07299</c:v>
                      </c:pt>
                      <c:pt idx="47">
                        <c:v>-94.476837000000003</c:v>
                      </c:pt>
                      <c:pt idx="48">
                        <c:v>-97.859840000000005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1722-4470-AB96-51543D77053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5xLO Configuration B</c:v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Harm-B'!$T$3:$T$51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40</c:v>
                      </c:pt>
                      <c:pt idx="1">
                        <c:v>39.833333333333002</c:v>
                      </c:pt>
                      <c:pt idx="2">
                        <c:v>39.666666666666998</c:v>
                      </c:pt>
                      <c:pt idx="3">
                        <c:v>39.5</c:v>
                      </c:pt>
                      <c:pt idx="4">
                        <c:v>39.333333333333002</c:v>
                      </c:pt>
                      <c:pt idx="5">
                        <c:v>39.166666666666998</c:v>
                      </c:pt>
                      <c:pt idx="6">
                        <c:v>39</c:v>
                      </c:pt>
                      <c:pt idx="7">
                        <c:v>38.833333333333002</c:v>
                      </c:pt>
                      <c:pt idx="8">
                        <c:v>38.666666666666998</c:v>
                      </c:pt>
                      <c:pt idx="9">
                        <c:v>38.5</c:v>
                      </c:pt>
                      <c:pt idx="10">
                        <c:v>38.333333333333002</c:v>
                      </c:pt>
                      <c:pt idx="11">
                        <c:v>38.166666666666998</c:v>
                      </c:pt>
                      <c:pt idx="12">
                        <c:v>38</c:v>
                      </c:pt>
                      <c:pt idx="13">
                        <c:v>37.833333333333002</c:v>
                      </c:pt>
                      <c:pt idx="14">
                        <c:v>37.666666666666998</c:v>
                      </c:pt>
                      <c:pt idx="15">
                        <c:v>37.5</c:v>
                      </c:pt>
                      <c:pt idx="16">
                        <c:v>37.333333333333002</c:v>
                      </c:pt>
                      <c:pt idx="17">
                        <c:v>37.166666666666998</c:v>
                      </c:pt>
                      <c:pt idx="18">
                        <c:v>37</c:v>
                      </c:pt>
                      <c:pt idx="19">
                        <c:v>36.833333333333002</c:v>
                      </c:pt>
                      <c:pt idx="20">
                        <c:v>36.666666666666998</c:v>
                      </c:pt>
                      <c:pt idx="21">
                        <c:v>36.5</c:v>
                      </c:pt>
                      <c:pt idx="22">
                        <c:v>36.333333333333002</c:v>
                      </c:pt>
                      <c:pt idx="23">
                        <c:v>36.166666666666998</c:v>
                      </c:pt>
                      <c:pt idx="24">
                        <c:v>36</c:v>
                      </c:pt>
                      <c:pt idx="25">
                        <c:v>35.833333333333002</c:v>
                      </c:pt>
                      <c:pt idx="26">
                        <c:v>35.666666666666998</c:v>
                      </c:pt>
                      <c:pt idx="27">
                        <c:v>35.5</c:v>
                      </c:pt>
                      <c:pt idx="28">
                        <c:v>35.333333333333002</c:v>
                      </c:pt>
                      <c:pt idx="29">
                        <c:v>35.166666666666998</c:v>
                      </c:pt>
                      <c:pt idx="30">
                        <c:v>35</c:v>
                      </c:pt>
                      <c:pt idx="31">
                        <c:v>34.833333333333002</c:v>
                      </c:pt>
                      <c:pt idx="32">
                        <c:v>34.666666666666998</c:v>
                      </c:pt>
                      <c:pt idx="33">
                        <c:v>34.5</c:v>
                      </c:pt>
                      <c:pt idx="34">
                        <c:v>34.333333333333002</c:v>
                      </c:pt>
                      <c:pt idx="35">
                        <c:v>34.166666666666998</c:v>
                      </c:pt>
                      <c:pt idx="36">
                        <c:v>34</c:v>
                      </c:pt>
                      <c:pt idx="37">
                        <c:v>33.833333333333002</c:v>
                      </c:pt>
                      <c:pt idx="38">
                        <c:v>33.666666666666998</c:v>
                      </c:pt>
                      <c:pt idx="39">
                        <c:v>33.5</c:v>
                      </c:pt>
                      <c:pt idx="40">
                        <c:v>33.333333333333002</c:v>
                      </c:pt>
                      <c:pt idx="41">
                        <c:v>33.166666666666998</c:v>
                      </c:pt>
                      <c:pt idx="42">
                        <c:v>33</c:v>
                      </c:pt>
                      <c:pt idx="43">
                        <c:v>32.833333333333002</c:v>
                      </c:pt>
                      <c:pt idx="44">
                        <c:v>32.666666666666998</c:v>
                      </c:pt>
                      <c:pt idx="45">
                        <c:v>32.5</c:v>
                      </c:pt>
                      <c:pt idx="46">
                        <c:v>32.333333333333002</c:v>
                      </c:pt>
                      <c:pt idx="47">
                        <c:v>32.166666666666998</c:v>
                      </c:pt>
                      <c:pt idx="48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'LO Harm-B'!$U$3:$U$51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-58.647381000000003</c:v>
                      </c:pt>
                      <c:pt idx="1">
                        <c:v>-58.570908000000003</c:v>
                      </c:pt>
                      <c:pt idx="2">
                        <c:v>-59.901138000000003</c:v>
                      </c:pt>
                      <c:pt idx="3">
                        <c:v>-59.404491</c:v>
                      </c:pt>
                      <c:pt idx="4">
                        <c:v>-59.944282999999999</c:v>
                      </c:pt>
                      <c:pt idx="5">
                        <c:v>-59.657314</c:v>
                      </c:pt>
                      <c:pt idx="6">
                        <c:v>-60.709454000000001</c:v>
                      </c:pt>
                      <c:pt idx="7">
                        <c:v>-61.312728999999997</c:v>
                      </c:pt>
                      <c:pt idx="8">
                        <c:v>-60.998455</c:v>
                      </c:pt>
                      <c:pt idx="9">
                        <c:v>-61.359878999999999</c:v>
                      </c:pt>
                      <c:pt idx="10">
                        <c:v>-62.329563</c:v>
                      </c:pt>
                      <c:pt idx="11">
                        <c:v>-62.332897000000003</c:v>
                      </c:pt>
                      <c:pt idx="12">
                        <c:v>-61.567740999999998</c:v>
                      </c:pt>
                      <c:pt idx="13">
                        <c:v>-62.480156000000001</c:v>
                      </c:pt>
                      <c:pt idx="14">
                        <c:v>-63.243003999999999</c:v>
                      </c:pt>
                      <c:pt idx="15">
                        <c:v>-64.012000999999998</c:v>
                      </c:pt>
                      <c:pt idx="16">
                        <c:v>-64.076576000000003</c:v>
                      </c:pt>
                      <c:pt idx="17">
                        <c:v>-64.706833000000003</c:v>
                      </c:pt>
                      <c:pt idx="18">
                        <c:v>-64.698273</c:v>
                      </c:pt>
                      <c:pt idx="19">
                        <c:v>-65.154044999999996</c:v>
                      </c:pt>
                      <c:pt idx="20">
                        <c:v>-64.814034000000007</c:v>
                      </c:pt>
                      <c:pt idx="21">
                        <c:v>-66.160979999999995</c:v>
                      </c:pt>
                      <c:pt idx="22">
                        <c:v>-67.127930000000006</c:v>
                      </c:pt>
                      <c:pt idx="23">
                        <c:v>-67.884743</c:v>
                      </c:pt>
                      <c:pt idx="24">
                        <c:v>-67.674660000000003</c:v>
                      </c:pt>
                      <c:pt idx="25">
                        <c:v>-69.164519999999996</c:v>
                      </c:pt>
                      <c:pt idx="26">
                        <c:v>-70.017966999999999</c:v>
                      </c:pt>
                      <c:pt idx="27">
                        <c:v>-69.761420999999999</c:v>
                      </c:pt>
                      <c:pt idx="28">
                        <c:v>-69.686249000000004</c:v>
                      </c:pt>
                      <c:pt idx="29">
                        <c:v>-71.437781999999999</c:v>
                      </c:pt>
                      <c:pt idx="30">
                        <c:v>-74.239165999999997</c:v>
                      </c:pt>
                      <c:pt idx="31">
                        <c:v>-74.957130000000006</c:v>
                      </c:pt>
                      <c:pt idx="32">
                        <c:v>-74.295715000000001</c:v>
                      </c:pt>
                      <c:pt idx="33">
                        <c:v>-73.413887000000003</c:v>
                      </c:pt>
                      <c:pt idx="34">
                        <c:v>-74.860588000000007</c:v>
                      </c:pt>
                      <c:pt idx="35">
                        <c:v>-75.959525999999997</c:v>
                      </c:pt>
                      <c:pt idx="36">
                        <c:v>-76.863547999999994</c:v>
                      </c:pt>
                      <c:pt idx="37">
                        <c:v>-75.065674000000001</c:v>
                      </c:pt>
                      <c:pt idx="38">
                        <c:v>-75.741371000000001</c:v>
                      </c:pt>
                      <c:pt idx="39">
                        <c:v>-73.196349999999995</c:v>
                      </c:pt>
                      <c:pt idx="40">
                        <c:v>-78.716094999999996</c:v>
                      </c:pt>
                      <c:pt idx="41">
                        <c:v>-73.916388999999995</c:v>
                      </c:pt>
                      <c:pt idx="42">
                        <c:v>-75.495482999999993</c:v>
                      </c:pt>
                      <c:pt idx="43">
                        <c:v>-74.196060000000003</c:v>
                      </c:pt>
                      <c:pt idx="44">
                        <c:v>-79.308532999999997</c:v>
                      </c:pt>
                      <c:pt idx="45">
                        <c:v>-73.379302999999993</c:v>
                      </c:pt>
                      <c:pt idx="46">
                        <c:v>-73.078216999999995</c:v>
                      </c:pt>
                      <c:pt idx="47">
                        <c:v>-76.992881999999994</c:v>
                      </c:pt>
                      <c:pt idx="48">
                        <c:v>-75.512146000000001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2-4470-AB96-51543D770530}"/>
                  </c:ext>
                </c:extLst>
              </c15:ser>
            </c15:filteredScatterSeries>
          </c:ext>
        </c:extLst>
      </c:scatterChart>
      <c:valAx>
        <c:axId val="118166272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168192"/>
        <c:crosses val="autoZero"/>
        <c:crossBetween val="midCat"/>
        <c:majorUnit val="5"/>
      </c:valAx>
      <c:valAx>
        <c:axId val="11816819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16627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4559919140184785"/>
          <c:y val="0.12467701953922425"/>
          <c:w val="0.72280255559112294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RF Isolation (dB)</a:t>
            </a:r>
          </a:p>
        </c:rich>
      </c:tx>
      <c:layout>
        <c:manualLayout>
          <c:xMode val="edge"/>
          <c:yMode val="edge"/>
          <c:x val="0.31037729951250048"/>
          <c:y val="1.85186058089240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2"/>
          <c:w val="0.76542713682528862"/>
          <c:h val="0.70701370662000584"/>
        </c:manualLayout>
      </c:layout>
      <c:scatterChart>
        <c:scatterStyle val="smoothMarker"/>
        <c:varyColors val="0"/>
        <c:ser>
          <c:idx val="0"/>
          <c:order val="0"/>
          <c:tx>
            <c:v>2xLO Configuration A</c:v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16</c:v>
                </c:pt>
                <c:pt idx="1">
                  <c:v>16.333333333333002</c:v>
                </c:pt>
                <c:pt idx="2">
                  <c:v>16.666666666666998</c:v>
                </c:pt>
                <c:pt idx="3">
                  <c:v>17</c:v>
                </c:pt>
                <c:pt idx="4">
                  <c:v>17.333333333333002</c:v>
                </c:pt>
                <c:pt idx="5">
                  <c:v>17.666666666666998</c:v>
                </c:pt>
                <c:pt idx="6">
                  <c:v>18</c:v>
                </c:pt>
                <c:pt idx="7">
                  <c:v>18.333333333333002</c:v>
                </c:pt>
                <c:pt idx="8">
                  <c:v>18.666666666666998</c:v>
                </c:pt>
                <c:pt idx="9">
                  <c:v>19</c:v>
                </c:pt>
                <c:pt idx="10">
                  <c:v>19.333333333333002</c:v>
                </c:pt>
                <c:pt idx="11">
                  <c:v>19.666666666666998</c:v>
                </c:pt>
                <c:pt idx="12">
                  <c:v>20</c:v>
                </c:pt>
                <c:pt idx="13">
                  <c:v>20.333333333333002</c:v>
                </c:pt>
                <c:pt idx="14">
                  <c:v>20.666666666666998</c:v>
                </c:pt>
                <c:pt idx="15">
                  <c:v>21</c:v>
                </c:pt>
                <c:pt idx="16">
                  <c:v>21.333333333333002</c:v>
                </c:pt>
                <c:pt idx="17">
                  <c:v>21.666666666666998</c:v>
                </c:pt>
                <c:pt idx="18">
                  <c:v>22</c:v>
                </c:pt>
                <c:pt idx="19">
                  <c:v>22.333333333333002</c:v>
                </c:pt>
                <c:pt idx="20">
                  <c:v>22.666666666666998</c:v>
                </c:pt>
                <c:pt idx="21">
                  <c:v>23</c:v>
                </c:pt>
                <c:pt idx="22">
                  <c:v>23.333333333333002</c:v>
                </c:pt>
                <c:pt idx="23">
                  <c:v>23.666666666666998</c:v>
                </c:pt>
                <c:pt idx="24">
                  <c:v>24</c:v>
                </c:pt>
                <c:pt idx="25">
                  <c:v>24.333333333333002</c:v>
                </c:pt>
                <c:pt idx="26">
                  <c:v>24.666666666666998</c:v>
                </c:pt>
                <c:pt idx="27">
                  <c:v>25</c:v>
                </c:pt>
                <c:pt idx="28">
                  <c:v>25.333333333333002</c:v>
                </c:pt>
                <c:pt idx="29">
                  <c:v>25.666666666666998</c:v>
                </c:pt>
                <c:pt idx="30">
                  <c:v>26</c:v>
                </c:pt>
                <c:pt idx="31">
                  <c:v>26.333333333333002</c:v>
                </c:pt>
                <c:pt idx="32">
                  <c:v>26.666666666666998</c:v>
                </c:pt>
                <c:pt idx="33">
                  <c:v>27</c:v>
                </c:pt>
                <c:pt idx="34">
                  <c:v>27.333333333333002</c:v>
                </c:pt>
                <c:pt idx="35">
                  <c:v>27.666666666666998</c:v>
                </c:pt>
                <c:pt idx="36">
                  <c:v>28</c:v>
                </c:pt>
                <c:pt idx="37">
                  <c:v>28.333333333333002</c:v>
                </c:pt>
                <c:pt idx="38">
                  <c:v>28.666666666666998</c:v>
                </c:pt>
                <c:pt idx="39">
                  <c:v>29</c:v>
                </c:pt>
                <c:pt idx="40">
                  <c:v>29.333333333333002</c:v>
                </c:pt>
                <c:pt idx="41">
                  <c:v>29.666666666666998</c:v>
                </c:pt>
                <c:pt idx="42">
                  <c:v>30</c:v>
                </c:pt>
                <c:pt idx="43">
                  <c:v>30.333333333333002</c:v>
                </c:pt>
                <c:pt idx="44">
                  <c:v>30.666666666666998</c:v>
                </c:pt>
                <c:pt idx="45">
                  <c:v>31</c:v>
                </c:pt>
                <c:pt idx="46">
                  <c:v>31.333333333333002</c:v>
                </c:pt>
                <c:pt idx="47">
                  <c:v>31.666666666666998</c:v>
                </c:pt>
                <c:pt idx="48">
                  <c:v>32</c:v>
                </c:pt>
              </c:numCache>
            </c:numRef>
          </c:xVal>
          <c:yVal>
            <c:numRef>
              <c:f>'LO Harm-A'!$J$3:$J$51</c:f>
              <c:numCache>
                <c:formatCode>0.00</c:formatCode>
                <c:ptCount val="49"/>
                <c:pt idx="0">
                  <c:v>-35.732619999999997</c:v>
                </c:pt>
                <c:pt idx="1">
                  <c:v>-35.576827999999999</c:v>
                </c:pt>
                <c:pt idx="2">
                  <c:v>-35.231655000000003</c:v>
                </c:pt>
                <c:pt idx="3">
                  <c:v>-35.017097</c:v>
                </c:pt>
                <c:pt idx="4">
                  <c:v>-34.788238999999997</c:v>
                </c:pt>
                <c:pt idx="5">
                  <c:v>-34.658591999999999</c:v>
                </c:pt>
                <c:pt idx="6">
                  <c:v>-34.565849</c:v>
                </c:pt>
                <c:pt idx="7">
                  <c:v>-34.500014999999998</c:v>
                </c:pt>
                <c:pt idx="8">
                  <c:v>-34.813685999999997</c:v>
                </c:pt>
                <c:pt idx="9">
                  <c:v>-35.249645000000001</c:v>
                </c:pt>
                <c:pt idx="10">
                  <c:v>-35.706435999999997</c:v>
                </c:pt>
                <c:pt idx="11">
                  <c:v>-35.842345999999999</c:v>
                </c:pt>
                <c:pt idx="12">
                  <c:v>-35.832684</c:v>
                </c:pt>
                <c:pt idx="13">
                  <c:v>-35.723613999999998</c:v>
                </c:pt>
                <c:pt idx="14">
                  <c:v>-35.659821000000001</c:v>
                </c:pt>
                <c:pt idx="15">
                  <c:v>-35.662140000000001</c:v>
                </c:pt>
                <c:pt idx="16">
                  <c:v>-35.593181999999999</c:v>
                </c:pt>
                <c:pt idx="17">
                  <c:v>-35.426952</c:v>
                </c:pt>
                <c:pt idx="18">
                  <c:v>-35.194389000000001</c:v>
                </c:pt>
                <c:pt idx="19">
                  <c:v>-35.051833999999999</c:v>
                </c:pt>
                <c:pt idx="20">
                  <c:v>-34.974761999999998</c:v>
                </c:pt>
                <c:pt idx="21">
                  <c:v>-34.952587000000001</c:v>
                </c:pt>
                <c:pt idx="22">
                  <c:v>-34.997695999999998</c:v>
                </c:pt>
                <c:pt idx="23">
                  <c:v>-35.186028</c:v>
                </c:pt>
                <c:pt idx="24">
                  <c:v>-35.436680000000003</c:v>
                </c:pt>
                <c:pt idx="25">
                  <c:v>-35.794468000000002</c:v>
                </c:pt>
                <c:pt idx="26">
                  <c:v>-36.203156</c:v>
                </c:pt>
                <c:pt idx="27">
                  <c:v>-36.843783999999999</c:v>
                </c:pt>
                <c:pt idx="28">
                  <c:v>-37.583817000000003</c:v>
                </c:pt>
                <c:pt idx="29">
                  <c:v>-38.294547999999999</c:v>
                </c:pt>
                <c:pt idx="30">
                  <c:v>-38.936366999999997</c:v>
                </c:pt>
                <c:pt idx="31">
                  <c:v>-39.495010000000001</c:v>
                </c:pt>
                <c:pt idx="32">
                  <c:v>-40.027061000000003</c:v>
                </c:pt>
                <c:pt idx="33">
                  <c:v>-40.412582</c:v>
                </c:pt>
                <c:pt idx="34">
                  <c:v>-41.058188999999999</c:v>
                </c:pt>
                <c:pt idx="35">
                  <c:v>-41.930885000000004</c:v>
                </c:pt>
                <c:pt idx="36">
                  <c:v>-42.958775000000003</c:v>
                </c:pt>
                <c:pt idx="37">
                  <c:v>-43.610188000000001</c:v>
                </c:pt>
                <c:pt idx="38">
                  <c:v>-44.032471000000001</c:v>
                </c:pt>
                <c:pt idx="39">
                  <c:v>-44.337448000000002</c:v>
                </c:pt>
                <c:pt idx="40">
                  <c:v>-44.856766</c:v>
                </c:pt>
                <c:pt idx="41">
                  <c:v>-45.623375000000003</c:v>
                </c:pt>
                <c:pt idx="42">
                  <c:v>-46.834708999999997</c:v>
                </c:pt>
                <c:pt idx="43">
                  <c:v>-48.094112000000003</c:v>
                </c:pt>
                <c:pt idx="44">
                  <c:v>-49.610053999999998</c:v>
                </c:pt>
                <c:pt idx="45">
                  <c:v>-51.067444000000002</c:v>
                </c:pt>
                <c:pt idx="46">
                  <c:v>-53.145164000000001</c:v>
                </c:pt>
                <c:pt idx="47">
                  <c:v>-55.369472999999999</c:v>
                </c:pt>
                <c:pt idx="48">
                  <c:v>-57.068187999999999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7F-48EA-B59D-020C9A3AD408}"/>
            </c:ext>
          </c:extLst>
        </c:ser>
        <c:ser>
          <c:idx val="1"/>
          <c:order val="1"/>
          <c:tx>
            <c:v>2xLO Configuration B</c:v>
          </c:tx>
          <c:spPr>
            <a:ln cap="sq">
              <a:solidFill>
                <a:prstClr val="black"/>
              </a:solidFill>
              <a:prstDash val="sysDash"/>
              <a:round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16</c:v>
                </c:pt>
                <c:pt idx="1">
                  <c:v>16.333333333333002</c:v>
                </c:pt>
                <c:pt idx="2">
                  <c:v>16.666666666666998</c:v>
                </c:pt>
                <c:pt idx="3">
                  <c:v>17</c:v>
                </c:pt>
                <c:pt idx="4">
                  <c:v>17.333333333333002</c:v>
                </c:pt>
                <c:pt idx="5">
                  <c:v>17.666666666666998</c:v>
                </c:pt>
                <c:pt idx="6">
                  <c:v>18</c:v>
                </c:pt>
                <c:pt idx="7">
                  <c:v>18.333333333333002</c:v>
                </c:pt>
                <c:pt idx="8">
                  <c:v>18.666666666666998</c:v>
                </c:pt>
                <c:pt idx="9">
                  <c:v>19</c:v>
                </c:pt>
                <c:pt idx="10">
                  <c:v>19.333333333333002</c:v>
                </c:pt>
                <c:pt idx="11">
                  <c:v>19.666666666666998</c:v>
                </c:pt>
                <c:pt idx="12">
                  <c:v>20</c:v>
                </c:pt>
                <c:pt idx="13">
                  <c:v>20.333333333333002</c:v>
                </c:pt>
                <c:pt idx="14">
                  <c:v>20.666666666666998</c:v>
                </c:pt>
                <c:pt idx="15">
                  <c:v>21</c:v>
                </c:pt>
                <c:pt idx="16">
                  <c:v>21.333333333333002</c:v>
                </c:pt>
                <c:pt idx="17">
                  <c:v>21.666666666666998</c:v>
                </c:pt>
                <c:pt idx="18">
                  <c:v>22</c:v>
                </c:pt>
                <c:pt idx="19">
                  <c:v>22.333333333333002</c:v>
                </c:pt>
                <c:pt idx="20">
                  <c:v>22.666666666666998</c:v>
                </c:pt>
                <c:pt idx="21">
                  <c:v>23</c:v>
                </c:pt>
                <c:pt idx="22">
                  <c:v>23.333333333333002</c:v>
                </c:pt>
                <c:pt idx="23">
                  <c:v>23.666666666666998</c:v>
                </c:pt>
                <c:pt idx="24">
                  <c:v>24</c:v>
                </c:pt>
                <c:pt idx="25">
                  <c:v>24.333333333333002</c:v>
                </c:pt>
                <c:pt idx="26">
                  <c:v>24.666666666666998</c:v>
                </c:pt>
                <c:pt idx="27">
                  <c:v>25</c:v>
                </c:pt>
                <c:pt idx="28">
                  <c:v>25.333333333333002</c:v>
                </c:pt>
                <c:pt idx="29">
                  <c:v>25.666666666666998</c:v>
                </c:pt>
                <c:pt idx="30">
                  <c:v>26</c:v>
                </c:pt>
                <c:pt idx="31">
                  <c:v>26.333333333333002</c:v>
                </c:pt>
                <c:pt idx="32">
                  <c:v>26.666666666666998</c:v>
                </c:pt>
                <c:pt idx="33">
                  <c:v>27</c:v>
                </c:pt>
                <c:pt idx="34">
                  <c:v>27.333333333333002</c:v>
                </c:pt>
                <c:pt idx="35">
                  <c:v>27.666666666666998</c:v>
                </c:pt>
                <c:pt idx="36">
                  <c:v>28</c:v>
                </c:pt>
                <c:pt idx="37">
                  <c:v>28.333333333333002</c:v>
                </c:pt>
                <c:pt idx="38">
                  <c:v>28.666666666666998</c:v>
                </c:pt>
                <c:pt idx="39">
                  <c:v>29</c:v>
                </c:pt>
                <c:pt idx="40">
                  <c:v>29.333333333333002</c:v>
                </c:pt>
                <c:pt idx="41">
                  <c:v>29.666666666666998</c:v>
                </c:pt>
                <c:pt idx="42">
                  <c:v>30</c:v>
                </c:pt>
                <c:pt idx="43">
                  <c:v>30.333333333333002</c:v>
                </c:pt>
                <c:pt idx="44">
                  <c:v>30.666666666666998</c:v>
                </c:pt>
                <c:pt idx="45">
                  <c:v>31</c:v>
                </c:pt>
                <c:pt idx="46">
                  <c:v>31.333333333333002</c:v>
                </c:pt>
                <c:pt idx="47">
                  <c:v>31.666666666666998</c:v>
                </c:pt>
                <c:pt idx="48">
                  <c:v>32</c:v>
                </c:pt>
              </c:numCache>
            </c:numRef>
          </c:xVal>
          <c:yVal>
            <c:numRef>
              <c:f>'LO Harm-B'!$J$3:$J$51</c:f>
              <c:numCache>
                <c:formatCode>0.00</c:formatCode>
                <c:ptCount val="49"/>
                <c:pt idx="0">
                  <c:v>-44.803691999999998</c:v>
                </c:pt>
                <c:pt idx="1">
                  <c:v>-44.180981000000003</c:v>
                </c:pt>
                <c:pt idx="2">
                  <c:v>-43.127426</c:v>
                </c:pt>
                <c:pt idx="3">
                  <c:v>-42.101016999999999</c:v>
                </c:pt>
                <c:pt idx="4">
                  <c:v>-40.747684</c:v>
                </c:pt>
                <c:pt idx="5">
                  <c:v>-39.271267000000002</c:v>
                </c:pt>
                <c:pt idx="6">
                  <c:v>-37.864555000000003</c:v>
                </c:pt>
                <c:pt idx="7">
                  <c:v>-36.613892</c:v>
                </c:pt>
                <c:pt idx="8">
                  <c:v>-36.088611999999998</c:v>
                </c:pt>
                <c:pt idx="9">
                  <c:v>-36.359828999999998</c:v>
                </c:pt>
                <c:pt idx="10">
                  <c:v>-37.213763999999998</c:v>
                </c:pt>
                <c:pt idx="11">
                  <c:v>-38.008141000000002</c:v>
                </c:pt>
                <c:pt idx="12">
                  <c:v>-38.332099999999997</c:v>
                </c:pt>
                <c:pt idx="13">
                  <c:v>-38.259861000000001</c:v>
                </c:pt>
                <c:pt idx="14">
                  <c:v>-37.838078000000003</c:v>
                </c:pt>
                <c:pt idx="15">
                  <c:v>-37.319533999999997</c:v>
                </c:pt>
                <c:pt idx="16">
                  <c:v>-36.664188000000003</c:v>
                </c:pt>
                <c:pt idx="17">
                  <c:v>-35.984406</c:v>
                </c:pt>
                <c:pt idx="18">
                  <c:v>-35.182921999999998</c:v>
                </c:pt>
                <c:pt idx="19">
                  <c:v>-34.359439999999999</c:v>
                </c:pt>
                <c:pt idx="20">
                  <c:v>-33.500320000000002</c:v>
                </c:pt>
                <c:pt idx="21">
                  <c:v>-32.664451999999997</c:v>
                </c:pt>
                <c:pt idx="22">
                  <c:v>-31.844389</c:v>
                </c:pt>
                <c:pt idx="23">
                  <c:v>-31.137035000000001</c:v>
                </c:pt>
                <c:pt idx="24">
                  <c:v>-30.498041000000001</c:v>
                </c:pt>
                <c:pt idx="25">
                  <c:v>-29.985572999999999</c:v>
                </c:pt>
                <c:pt idx="26">
                  <c:v>-29.489879999999999</c:v>
                </c:pt>
                <c:pt idx="27">
                  <c:v>-29.038309000000002</c:v>
                </c:pt>
                <c:pt idx="28">
                  <c:v>-28.604600999999999</c:v>
                </c:pt>
                <c:pt idx="29">
                  <c:v>-28.245187999999999</c:v>
                </c:pt>
                <c:pt idx="30">
                  <c:v>-27.910212000000001</c:v>
                </c:pt>
                <c:pt idx="31">
                  <c:v>-27.570108000000001</c:v>
                </c:pt>
                <c:pt idx="32">
                  <c:v>-27.136403999999999</c:v>
                </c:pt>
                <c:pt idx="33">
                  <c:v>-26.757232999999999</c:v>
                </c:pt>
                <c:pt idx="34">
                  <c:v>-26.456061999999999</c:v>
                </c:pt>
                <c:pt idx="35">
                  <c:v>-26.323658000000002</c:v>
                </c:pt>
                <c:pt idx="36">
                  <c:v>-26.182563999999999</c:v>
                </c:pt>
                <c:pt idx="37">
                  <c:v>-26.046675</c:v>
                </c:pt>
                <c:pt idx="38">
                  <c:v>-25.846146000000001</c:v>
                </c:pt>
                <c:pt idx="39">
                  <c:v>-25.762533000000001</c:v>
                </c:pt>
                <c:pt idx="40">
                  <c:v>-25.836241000000001</c:v>
                </c:pt>
                <c:pt idx="41">
                  <c:v>-26.109387999999999</c:v>
                </c:pt>
                <c:pt idx="42">
                  <c:v>-26.394124999999999</c:v>
                </c:pt>
                <c:pt idx="43">
                  <c:v>-26.603553999999999</c:v>
                </c:pt>
                <c:pt idx="44">
                  <c:v>-26.548283000000001</c:v>
                </c:pt>
                <c:pt idx="45">
                  <c:v>-26.274920000000002</c:v>
                </c:pt>
                <c:pt idx="46">
                  <c:v>-25.963823000000001</c:v>
                </c:pt>
                <c:pt idx="47">
                  <c:v>-25.776288999999998</c:v>
                </c:pt>
                <c:pt idx="48">
                  <c:v>-25.755915000000002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7F-48EA-B59D-020C9A3AD408}"/>
            </c:ext>
          </c:extLst>
        </c:ser>
        <c:ser>
          <c:idx val="2"/>
          <c:order val="2"/>
          <c:tx>
            <c:v>4xLO Configuration A</c:v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Harm-A'!$P$3:$P$51</c:f>
              <c:numCache>
                <c:formatCode>0.00</c:formatCode>
                <c:ptCount val="49"/>
                <c:pt idx="0">
                  <c:v>28</c:v>
                </c:pt>
                <c:pt idx="1">
                  <c:v>28.083333333333002</c:v>
                </c:pt>
                <c:pt idx="2">
                  <c:v>28.166666666666998</c:v>
                </c:pt>
                <c:pt idx="3">
                  <c:v>28.25</c:v>
                </c:pt>
                <c:pt idx="4">
                  <c:v>28.333333333333002</c:v>
                </c:pt>
                <c:pt idx="5">
                  <c:v>28.416666666666998</c:v>
                </c:pt>
                <c:pt idx="6">
                  <c:v>28.5</c:v>
                </c:pt>
                <c:pt idx="7">
                  <c:v>28.583333333333002</c:v>
                </c:pt>
                <c:pt idx="8">
                  <c:v>28.666666666666998</c:v>
                </c:pt>
                <c:pt idx="9">
                  <c:v>28.75</c:v>
                </c:pt>
                <c:pt idx="10">
                  <c:v>28.833333333333002</c:v>
                </c:pt>
                <c:pt idx="11">
                  <c:v>28.916666666666998</c:v>
                </c:pt>
                <c:pt idx="12">
                  <c:v>29</c:v>
                </c:pt>
                <c:pt idx="13">
                  <c:v>29.083333333333002</c:v>
                </c:pt>
                <c:pt idx="14">
                  <c:v>29.166666666666998</c:v>
                </c:pt>
                <c:pt idx="15">
                  <c:v>29.25</c:v>
                </c:pt>
                <c:pt idx="16">
                  <c:v>29.333333333333002</c:v>
                </c:pt>
                <c:pt idx="17">
                  <c:v>29.416666666666998</c:v>
                </c:pt>
                <c:pt idx="18">
                  <c:v>29.5</c:v>
                </c:pt>
                <c:pt idx="19">
                  <c:v>29.583333333333002</c:v>
                </c:pt>
                <c:pt idx="20">
                  <c:v>29.666666666666998</c:v>
                </c:pt>
                <c:pt idx="21">
                  <c:v>29.75</c:v>
                </c:pt>
                <c:pt idx="22">
                  <c:v>29.833333333333002</c:v>
                </c:pt>
                <c:pt idx="23">
                  <c:v>29.916666666666998</c:v>
                </c:pt>
                <c:pt idx="24">
                  <c:v>30</c:v>
                </c:pt>
                <c:pt idx="25">
                  <c:v>30.083333333333002</c:v>
                </c:pt>
                <c:pt idx="26">
                  <c:v>30.166666666666998</c:v>
                </c:pt>
                <c:pt idx="27">
                  <c:v>30.25</c:v>
                </c:pt>
                <c:pt idx="28">
                  <c:v>30.333333333333002</c:v>
                </c:pt>
                <c:pt idx="29">
                  <c:v>30.416666666666998</c:v>
                </c:pt>
                <c:pt idx="30">
                  <c:v>30.5</c:v>
                </c:pt>
                <c:pt idx="31">
                  <c:v>30.583333333333002</c:v>
                </c:pt>
                <c:pt idx="32">
                  <c:v>30.666666666666998</c:v>
                </c:pt>
                <c:pt idx="33">
                  <c:v>30.75</c:v>
                </c:pt>
                <c:pt idx="34">
                  <c:v>30.833333333333002</c:v>
                </c:pt>
                <c:pt idx="35">
                  <c:v>30.916666666666998</c:v>
                </c:pt>
                <c:pt idx="36">
                  <c:v>31</c:v>
                </c:pt>
                <c:pt idx="37">
                  <c:v>31.083333333333002</c:v>
                </c:pt>
                <c:pt idx="38">
                  <c:v>31.166666666666998</c:v>
                </c:pt>
                <c:pt idx="39">
                  <c:v>31.25</c:v>
                </c:pt>
                <c:pt idx="40">
                  <c:v>31.333333333333002</c:v>
                </c:pt>
                <c:pt idx="41">
                  <c:v>31.416666666666998</c:v>
                </c:pt>
                <c:pt idx="42">
                  <c:v>31.5</c:v>
                </c:pt>
                <c:pt idx="43">
                  <c:v>31.583333333333002</c:v>
                </c:pt>
                <c:pt idx="44">
                  <c:v>31.666666666666998</c:v>
                </c:pt>
                <c:pt idx="45">
                  <c:v>31.75</c:v>
                </c:pt>
                <c:pt idx="46">
                  <c:v>31.833333333333002</c:v>
                </c:pt>
                <c:pt idx="47">
                  <c:v>31.916666666666998</c:v>
                </c:pt>
                <c:pt idx="48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'LO Harm-A'!$R$3:$R$51</c:f>
              <c:numCache>
                <c:formatCode>0.00</c:formatCode>
                <c:ptCount val="49"/>
                <c:pt idx="0">
                  <c:v>-61.609485999999997</c:v>
                </c:pt>
                <c:pt idx="1">
                  <c:v>-57.434044</c:v>
                </c:pt>
                <c:pt idx="2">
                  <c:v>-55.680678999999998</c:v>
                </c:pt>
                <c:pt idx="3">
                  <c:v>-56.609012999999997</c:v>
                </c:pt>
                <c:pt idx="4">
                  <c:v>-58.617386000000003</c:v>
                </c:pt>
                <c:pt idx="5">
                  <c:v>-55.959324000000002</c:v>
                </c:pt>
                <c:pt idx="6">
                  <c:v>-54.865245999999999</c:v>
                </c:pt>
                <c:pt idx="7">
                  <c:v>-54.496715999999999</c:v>
                </c:pt>
                <c:pt idx="8">
                  <c:v>-53.663910000000001</c:v>
                </c:pt>
                <c:pt idx="9">
                  <c:v>-54.693184000000002</c:v>
                </c:pt>
                <c:pt idx="10">
                  <c:v>-53.216320000000003</c:v>
                </c:pt>
                <c:pt idx="11">
                  <c:v>-53.431286</c:v>
                </c:pt>
                <c:pt idx="12">
                  <c:v>-53.305518999999997</c:v>
                </c:pt>
                <c:pt idx="13">
                  <c:v>-52.652907999999996</c:v>
                </c:pt>
                <c:pt idx="14">
                  <c:v>-52.552143000000001</c:v>
                </c:pt>
                <c:pt idx="15">
                  <c:v>-52.760325999999999</c:v>
                </c:pt>
                <c:pt idx="16">
                  <c:v>-52.563662999999998</c:v>
                </c:pt>
                <c:pt idx="17">
                  <c:v>-52.649268999999997</c:v>
                </c:pt>
                <c:pt idx="18">
                  <c:v>-53.071078999999997</c:v>
                </c:pt>
                <c:pt idx="19">
                  <c:v>-53.349215999999998</c:v>
                </c:pt>
                <c:pt idx="20">
                  <c:v>-53.468142999999998</c:v>
                </c:pt>
                <c:pt idx="21">
                  <c:v>-52.576694000000003</c:v>
                </c:pt>
                <c:pt idx="22">
                  <c:v>-52.233116000000003</c:v>
                </c:pt>
                <c:pt idx="23">
                  <c:v>-52.897193999999999</c:v>
                </c:pt>
                <c:pt idx="24">
                  <c:v>-54.220371</c:v>
                </c:pt>
                <c:pt idx="25">
                  <c:v>-53.916843</c:v>
                </c:pt>
                <c:pt idx="26">
                  <c:v>-52.136386999999999</c:v>
                </c:pt>
                <c:pt idx="27">
                  <c:v>-52.271461000000002</c:v>
                </c:pt>
                <c:pt idx="28">
                  <c:v>-53.185791000000002</c:v>
                </c:pt>
                <c:pt idx="29">
                  <c:v>-52.810696</c:v>
                </c:pt>
                <c:pt idx="30">
                  <c:v>-53.475071</c:v>
                </c:pt>
                <c:pt idx="31">
                  <c:v>-52.626240000000003</c:v>
                </c:pt>
                <c:pt idx="32">
                  <c:v>-53.158859</c:v>
                </c:pt>
                <c:pt idx="33">
                  <c:v>-53.741267999999998</c:v>
                </c:pt>
                <c:pt idx="34">
                  <c:v>-52.660933999999997</c:v>
                </c:pt>
                <c:pt idx="35">
                  <c:v>-51.933650999999998</c:v>
                </c:pt>
                <c:pt idx="36">
                  <c:v>-52.517508999999997</c:v>
                </c:pt>
                <c:pt idx="37">
                  <c:v>-52.507750999999999</c:v>
                </c:pt>
                <c:pt idx="38">
                  <c:v>-53.751049000000002</c:v>
                </c:pt>
                <c:pt idx="39">
                  <c:v>-53.032024</c:v>
                </c:pt>
                <c:pt idx="40">
                  <c:v>-52.699226000000003</c:v>
                </c:pt>
                <c:pt idx="41">
                  <c:v>-52.840164000000001</c:v>
                </c:pt>
                <c:pt idx="42">
                  <c:v>-52.333401000000002</c:v>
                </c:pt>
                <c:pt idx="43">
                  <c:v>-53.689430000000002</c:v>
                </c:pt>
                <c:pt idx="44">
                  <c:v>-54.443747999999999</c:v>
                </c:pt>
                <c:pt idx="45">
                  <c:v>-52.203448999999999</c:v>
                </c:pt>
                <c:pt idx="46">
                  <c:v>-53.182819000000002</c:v>
                </c:pt>
                <c:pt idx="47">
                  <c:v>-54.739413999999996</c:v>
                </c:pt>
                <c:pt idx="48">
                  <c:v>-53.664321999999999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2-D27F-48EA-B59D-020C9A3AD408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28</c:v>
                </c:pt>
                <c:pt idx="1">
                  <c:v>28.083333333333002</c:v>
                </c:pt>
                <c:pt idx="2">
                  <c:v>28.166666666666998</c:v>
                </c:pt>
                <c:pt idx="3">
                  <c:v>28.25</c:v>
                </c:pt>
                <c:pt idx="4">
                  <c:v>28.333333333333002</c:v>
                </c:pt>
                <c:pt idx="5">
                  <c:v>28.416666666666998</c:v>
                </c:pt>
                <c:pt idx="6">
                  <c:v>28.5</c:v>
                </c:pt>
                <c:pt idx="7">
                  <c:v>28.583333333333002</c:v>
                </c:pt>
                <c:pt idx="8">
                  <c:v>28.666666666666998</c:v>
                </c:pt>
                <c:pt idx="9">
                  <c:v>28.75</c:v>
                </c:pt>
                <c:pt idx="10">
                  <c:v>28.833333333333002</c:v>
                </c:pt>
                <c:pt idx="11">
                  <c:v>28.916666666666998</c:v>
                </c:pt>
                <c:pt idx="12">
                  <c:v>29</c:v>
                </c:pt>
                <c:pt idx="13">
                  <c:v>29.083333333333002</c:v>
                </c:pt>
                <c:pt idx="14">
                  <c:v>29.166666666666998</c:v>
                </c:pt>
                <c:pt idx="15">
                  <c:v>29.25</c:v>
                </c:pt>
                <c:pt idx="16">
                  <c:v>29.333333333333002</c:v>
                </c:pt>
                <c:pt idx="17">
                  <c:v>29.416666666666998</c:v>
                </c:pt>
                <c:pt idx="18">
                  <c:v>29.5</c:v>
                </c:pt>
                <c:pt idx="19">
                  <c:v>29.583333333333002</c:v>
                </c:pt>
                <c:pt idx="20">
                  <c:v>29.666666666666998</c:v>
                </c:pt>
                <c:pt idx="21">
                  <c:v>29.75</c:v>
                </c:pt>
                <c:pt idx="22">
                  <c:v>29.833333333333002</c:v>
                </c:pt>
                <c:pt idx="23">
                  <c:v>29.916666666666998</c:v>
                </c:pt>
                <c:pt idx="24">
                  <c:v>30</c:v>
                </c:pt>
                <c:pt idx="25">
                  <c:v>30.083333333333002</c:v>
                </c:pt>
                <c:pt idx="26">
                  <c:v>30.166666666666998</c:v>
                </c:pt>
                <c:pt idx="27">
                  <c:v>30.25</c:v>
                </c:pt>
                <c:pt idx="28">
                  <c:v>30.333333333333002</c:v>
                </c:pt>
                <c:pt idx="29">
                  <c:v>30.416666666666998</c:v>
                </c:pt>
                <c:pt idx="30">
                  <c:v>30.5</c:v>
                </c:pt>
                <c:pt idx="31">
                  <c:v>30.583333333333002</c:v>
                </c:pt>
                <c:pt idx="32">
                  <c:v>30.666666666666998</c:v>
                </c:pt>
                <c:pt idx="33">
                  <c:v>30.75</c:v>
                </c:pt>
                <c:pt idx="34">
                  <c:v>30.833333333333002</c:v>
                </c:pt>
                <c:pt idx="35">
                  <c:v>30.916666666666998</c:v>
                </c:pt>
                <c:pt idx="36">
                  <c:v>31</c:v>
                </c:pt>
                <c:pt idx="37">
                  <c:v>31.083333333333002</c:v>
                </c:pt>
                <c:pt idx="38">
                  <c:v>31.166666666666998</c:v>
                </c:pt>
                <c:pt idx="39">
                  <c:v>31.25</c:v>
                </c:pt>
                <c:pt idx="40">
                  <c:v>31.333333333333002</c:v>
                </c:pt>
                <c:pt idx="41">
                  <c:v>31.416666666666998</c:v>
                </c:pt>
                <c:pt idx="42">
                  <c:v>31.5</c:v>
                </c:pt>
                <c:pt idx="43">
                  <c:v>31.583333333333002</c:v>
                </c:pt>
                <c:pt idx="44">
                  <c:v>31.666666666666998</c:v>
                </c:pt>
                <c:pt idx="45">
                  <c:v>31.75</c:v>
                </c:pt>
                <c:pt idx="46">
                  <c:v>31.833333333333002</c:v>
                </c:pt>
                <c:pt idx="47">
                  <c:v>31.916666666666998</c:v>
                </c:pt>
                <c:pt idx="48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-45.47287</c:v>
                </c:pt>
                <c:pt idx="1">
                  <c:v>-44.127955999999998</c:v>
                </c:pt>
                <c:pt idx="2">
                  <c:v>-44.627766000000001</c:v>
                </c:pt>
                <c:pt idx="3">
                  <c:v>-44.216816000000001</c:v>
                </c:pt>
                <c:pt idx="4">
                  <c:v>-45.022613999999997</c:v>
                </c:pt>
                <c:pt idx="5">
                  <c:v>-43.853889000000002</c:v>
                </c:pt>
                <c:pt idx="6">
                  <c:v>-43.949309999999997</c:v>
                </c:pt>
                <c:pt idx="7">
                  <c:v>-43.906292000000001</c:v>
                </c:pt>
                <c:pt idx="8">
                  <c:v>-43.940575000000003</c:v>
                </c:pt>
                <c:pt idx="9">
                  <c:v>-43.849792000000001</c:v>
                </c:pt>
                <c:pt idx="10">
                  <c:v>-43.429049999999997</c:v>
                </c:pt>
                <c:pt idx="11">
                  <c:v>-43.194674999999997</c:v>
                </c:pt>
                <c:pt idx="12">
                  <c:v>-42.782398000000001</c:v>
                </c:pt>
                <c:pt idx="13">
                  <c:v>-42.164700000000003</c:v>
                </c:pt>
                <c:pt idx="14">
                  <c:v>-42.153759000000001</c:v>
                </c:pt>
                <c:pt idx="15">
                  <c:v>-42.654373</c:v>
                </c:pt>
                <c:pt idx="16">
                  <c:v>-41.80283</c:v>
                </c:pt>
                <c:pt idx="17">
                  <c:v>-42.630637999999998</c:v>
                </c:pt>
                <c:pt idx="18">
                  <c:v>-41.698436999999998</c:v>
                </c:pt>
                <c:pt idx="19">
                  <c:v>-42.295020999999998</c:v>
                </c:pt>
                <c:pt idx="20">
                  <c:v>-42.232277000000003</c:v>
                </c:pt>
                <c:pt idx="21">
                  <c:v>-42.047759999999997</c:v>
                </c:pt>
                <c:pt idx="22">
                  <c:v>-42.134945000000002</c:v>
                </c:pt>
                <c:pt idx="23">
                  <c:v>-42.147551999999997</c:v>
                </c:pt>
                <c:pt idx="24">
                  <c:v>-42.266022</c:v>
                </c:pt>
                <c:pt idx="25">
                  <c:v>-41.532578000000001</c:v>
                </c:pt>
                <c:pt idx="26">
                  <c:v>-41.467545000000001</c:v>
                </c:pt>
                <c:pt idx="27">
                  <c:v>-41.424973000000001</c:v>
                </c:pt>
                <c:pt idx="28">
                  <c:v>-41.543663000000002</c:v>
                </c:pt>
                <c:pt idx="29">
                  <c:v>-40.914645999999998</c:v>
                </c:pt>
                <c:pt idx="30">
                  <c:v>-41.933014</c:v>
                </c:pt>
                <c:pt idx="31">
                  <c:v>-40.965671999999998</c:v>
                </c:pt>
                <c:pt idx="32">
                  <c:v>-41.863720000000001</c:v>
                </c:pt>
                <c:pt idx="33">
                  <c:v>-41.711894999999998</c:v>
                </c:pt>
                <c:pt idx="34">
                  <c:v>-41.303524000000003</c:v>
                </c:pt>
                <c:pt idx="35">
                  <c:v>-41.091064000000003</c:v>
                </c:pt>
                <c:pt idx="36">
                  <c:v>-42.176555999999998</c:v>
                </c:pt>
                <c:pt idx="37">
                  <c:v>-40.806103</c:v>
                </c:pt>
                <c:pt idx="38">
                  <c:v>-41.130096000000002</c:v>
                </c:pt>
                <c:pt idx="39">
                  <c:v>-40.895015999999998</c:v>
                </c:pt>
                <c:pt idx="40">
                  <c:v>-40.908943000000001</c:v>
                </c:pt>
                <c:pt idx="41">
                  <c:v>-40.746085999999998</c:v>
                </c:pt>
                <c:pt idx="42">
                  <c:v>-41.693821</c:v>
                </c:pt>
                <c:pt idx="43">
                  <c:v>-40.958229000000003</c:v>
                </c:pt>
                <c:pt idx="44">
                  <c:v>-41.270702</c:v>
                </c:pt>
                <c:pt idx="45">
                  <c:v>-41.987819999999999</c:v>
                </c:pt>
                <c:pt idx="46">
                  <c:v>-41.135063000000002</c:v>
                </c:pt>
                <c:pt idx="47">
                  <c:v>-41.970847999999997</c:v>
                </c:pt>
                <c:pt idx="48">
                  <c:v>-41.294277000000001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27F-48EA-B59D-020C9A3AD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44480"/>
        <c:axId val="118246400"/>
        <c:extLst/>
      </c:scatterChart>
      <c:valAx>
        <c:axId val="118244480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3323970683694748"/>
              <c:y val="0.91106241058792869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246400"/>
        <c:crosses val="autoZero"/>
        <c:crossBetween val="midCat"/>
        <c:majorUnit val="5"/>
      </c:valAx>
      <c:valAx>
        <c:axId val="118246400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244480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39478946875981"/>
          <c:y val="0.12470217264508597"/>
          <c:w val="0.7487473997897991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Even LO Harmonic to IF Isolation (dB)</a:t>
            </a:r>
          </a:p>
        </c:rich>
      </c:tx>
      <c:layout>
        <c:manualLayout>
          <c:xMode val="edge"/>
          <c:yMode val="edge"/>
          <c:x val="0.31583117939195771"/>
          <c:y val="1.849394962669452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49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2xLO Configuration A</c:v>
          </c:tx>
          <c:spPr>
            <a:ln cap="sq">
              <a:solidFill>
                <a:prstClr val="black"/>
              </a:solidFill>
              <a:prstDash val="solid"/>
            </a:ln>
          </c:spPr>
          <c:marker>
            <c:symbol val="none"/>
          </c:marker>
          <c:xVal>
            <c:numRef>
              <c:f>'LO Harm-A'!$H$3:$H$51</c:f>
              <c:numCache>
                <c:formatCode>0.00</c:formatCode>
                <c:ptCount val="49"/>
                <c:pt idx="0">
                  <c:v>16</c:v>
                </c:pt>
                <c:pt idx="1">
                  <c:v>16.333333333333002</c:v>
                </c:pt>
                <c:pt idx="2">
                  <c:v>16.666666666666998</c:v>
                </c:pt>
                <c:pt idx="3">
                  <c:v>17</c:v>
                </c:pt>
                <c:pt idx="4">
                  <c:v>17.333333333333002</c:v>
                </c:pt>
                <c:pt idx="5">
                  <c:v>17.666666666666998</c:v>
                </c:pt>
                <c:pt idx="6">
                  <c:v>18</c:v>
                </c:pt>
                <c:pt idx="7">
                  <c:v>18.333333333333002</c:v>
                </c:pt>
                <c:pt idx="8">
                  <c:v>18.666666666666998</c:v>
                </c:pt>
                <c:pt idx="9">
                  <c:v>19</c:v>
                </c:pt>
                <c:pt idx="10">
                  <c:v>19.333333333333002</c:v>
                </c:pt>
                <c:pt idx="11">
                  <c:v>19.666666666666998</c:v>
                </c:pt>
                <c:pt idx="12">
                  <c:v>20</c:v>
                </c:pt>
                <c:pt idx="13">
                  <c:v>20.333333333333002</c:v>
                </c:pt>
                <c:pt idx="14">
                  <c:v>20.666666666666998</c:v>
                </c:pt>
                <c:pt idx="15">
                  <c:v>21</c:v>
                </c:pt>
                <c:pt idx="16">
                  <c:v>21.333333333333002</c:v>
                </c:pt>
                <c:pt idx="17">
                  <c:v>21.666666666666998</c:v>
                </c:pt>
                <c:pt idx="18">
                  <c:v>22</c:v>
                </c:pt>
                <c:pt idx="19">
                  <c:v>22.333333333333002</c:v>
                </c:pt>
                <c:pt idx="20">
                  <c:v>22.666666666666998</c:v>
                </c:pt>
                <c:pt idx="21">
                  <c:v>23</c:v>
                </c:pt>
                <c:pt idx="22">
                  <c:v>23.333333333333002</c:v>
                </c:pt>
                <c:pt idx="23">
                  <c:v>23.666666666666998</c:v>
                </c:pt>
                <c:pt idx="24">
                  <c:v>24</c:v>
                </c:pt>
                <c:pt idx="25">
                  <c:v>24.333333333333002</c:v>
                </c:pt>
                <c:pt idx="26">
                  <c:v>24.666666666666998</c:v>
                </c:pt>
                <c:pt idx="27">
                  <c:v>25</c:v>
                </c:pt>
                <c:pt idx="28">
                  <c:v>25.333333333333002</c:v>
                </c:pt>
                <c:pt idx="29">
                  <c:v>25.666666666666998</c:v>
                </c:pt>
                <c:pt idx="30">
                  <c:v>26</c:v>
                </c:pt>
                <c:pt idx="31">
                  <c:v>26.333333333333002</c:v>
                </c:pt>
                <c:pt idx="32">
                  <c:v>26.666666666666998</c:v>
                </c:pt>
                <c:pt idx="33">
                  <c:v>27</c:v>
                </c:pt>
                <c:pt idx="34">
                  <c:v>27.333333333333002</c:v>
                </c:pt>
                <c:pt idx="35">
                  <c:v>27.666666666666998</c:v>
                </c:pt>
                <c:pt idx="36">
                  <c:v>28</c:v>
                </c:pt>
                <c:pt idx="37">
                  <c:v>28.333333333333002</c:v>
                </c:pt>
                <c:pt idx="38">
                  <c:v>28.666666666666998</c:v>
                </c:pt>
                <c:pt idx="39">
                  <c:v>29</c:v>
                </c:pt>
                <c:pt idx="40">
                  <c:v>29.333333333333002</c:v>
                </c:pt>
                <c:pt idx="41">
                  <c:v>29.666666666666998</c:v>
                </c:pt>
                <c:pt idx="42">
                  <c:v>30</c:v>
                </c:pt>
                <c:pt idx="43">
                  <c:v>30.333333333333002</c:v>
                </c:pt>
                <c:pt idx="44">
                  <c:v>30.666666666666998</c:v>
                </c:pt>
                <c:pt idx="45">
                  <c:v>31</c:v>
                </c:pt>
                <c:pt idx="46">
                  <c:v>31.333333333333002</c:v>
                </c:pt>
                <c:pt idx="47">
                  <c:v>31.666666666666998</c:v>
                </c:pt>
                <c:pt idx="48">
                  <c:v>32</c:v>
                </c:pt>
              </c:numCache>
            </c:numRef>
          </c:xVal>
          <c:yVal>
            <c:numRef>
              <c:f>'LO Harm-A'!$I$3:$I$51</c:f>
              <c:numCache>
                <c:formatCode>0.00</c:formatCode>
                <c:ptCount val="49"/>
                <c:pt idx="0">
                  <c:v>-64.996346000000003</c:v>
                </c:pt>
                <c:pt idx="1">
                  <c:v>-65.235504000000006</c:v>
                </c:pt>
                <c:pt idx="2">
                  <c:v>-65.806274000000002</c:v>
                </c:pt>
                <c:pt idx="3">
                  <c:v>-66.642593000000005</c:v>
                </c:pt>
                <c:pt idx="4">
                  <c:v>-67.887450999999999</c:v>
                </c:pt>
                <c:pt idx="5">
                  <c:v>-69.508376999999996</c:v>
                </c:pt>
                <c:pt idx="6">
                  <c:v>-71.638465999999994</c:v>
                </c:pt>
                <c:pt idx="7">
                  <c:v>-74.409035000000003</c:v>
                </c:pt>
                <c:pt idx="8">
                  <c:v>-76.125564999999995</c:v>
                </c:pt>
                <c:pt idx="9">
                  <c:v>-75.761680999999996</c:v>
                </c:pt>
                <c:pt idx="10">
                  <c:v>-73.032341000000002</c:v>
                </c:pt>
                <c:pt idx="11">
                  <c:v>-69.657959000000005</c:v>
                </c:pt>
                <c:pt idx="12">
                  <c:v>-66.557761999999997</c:v>
                </c:pt>
                <c:pt idx="13">
                  <c:v>-63.826583999999997</c:v>
                </c:pt>
                <c:pt idx="14">
                  <c:v>-61.367496000000003</c:v>
                </c:pt>
                <c:pt idx="15">
                  <c:v>-59.031319000000003</c:v>
                </c:pt>
                <c:pt idx="16">
                  <c:v>-56.897488000000003</c:v>
                </c:pt>
                <c:pt idx="17">
                  <c:v>-54.692729999999997</c:v>
                </c:pt>
                <c:pt idx="18">
                  <c:v>-52.542743999999999</c:v>
                </c:pt>
                <c:pt idx="19">
                  <c:v>-50.383743000000003</c:v>
                </c:pt>
                <c:pt idx="20">
                  <c:v>-48.61562</c:v>
                </c:pt>
                <c:pt idx="21">
                  <c:v>-47.713965999999999</c:v>
                </c:pt>
                <c:pt idx="22">
                  <c:v>-47.896275000000003</c:v>
                </c:pt>
                <c:pt idx="23">
                  <c:v>-48.893261000000003</c:v>
                </c:pt>
                <c:pt idx="24">
                  <c:v>-50.327025999999996</c:v>
                </c:pt>
                <c:pt idx="25">
                  <c:v>-51.729042</c:v>
                </c:pt>
                <c:pt idx="26">
                  <c:v>-53.293892</c:v>
                </c:pt>
                <c:pt idx="27">
                  <c:v>-54.683556000000003</c:v>
                </c:pt>
                <c:pt idx="28">
                  <c:v>-56.048161</c:v>
                </c:pt>
                <c:pt idx="29">
                  <c:v>-57.278061000000001</c:v>
                </c:pt>
                <c:pt idx="30">
                  <c:v>-58.506144999999997</c:v>
                </c:pt>
                <c:pt idx="31">
                  <c:v>-59.671973999999999</c:v>
                </c:pt>
                <c:pt idx="32">
                  <c:v>-60.713141999999998</c:v>
                </c:pt>
                <c:pt idx="33">
                  <c:v>-61.625461999999999</c:v>
                </c:pt>
                <c:pt idx="34">
                  <c:v>-62.413353000000001</c:v>
                </c:pt>
                <c:pt idx="35">
                  <c:v>-63.314948999999999</c:v>
                </c:pt>
                <c:pt idx="36">
                  <c:v>-64.267059000000003</c:v>
                </c:pt>
                <c:pt idx="37">
                  <c:v>-65.533539000000005</c:v>
                </c:pt>
                <c:pt idx="38">
                  <c:v>-66.759735000000006</c:v>
                </c:pt>
                <c:pt idx="39">
                  <c:v>-68.384048000000007</c:v>
                </c:pt>
                <c:pt idx="40">
                  <c:v>-70.253212000000005</c:v>
                </c:pt>
                <c:pt idx="41">
                  <c:v>-72.245750000000001</c:v>
                </c:pt>
                <c:pt idx="42">
                  <c:v>-74.424567999999994</c:v>
                </c:pt>
                <c:pt idx="43">
                  <c:v>-76.022552000000005</c:v>
                </c:pt>
                <c:pt idx="44">
                  <c:v>-76.899895000000001</c:v>
                </c:pt>
                <c:pt idx="45">
                  <c:v>-76.065323000000006</c:v>
                </c:pt>
                <c:pt idx="46">
                  <c:v>-74.731658999999993</c:v>
                </c:pt>
                <c:pt idx="47">
                  <c:v>-72.606055999999995</c:v>
                </c:pt>
                <c:pt idx="48">
                  <c:v>-71.307113999999999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5F-4E3D-8DFC-4F8A42BC49A4}"/>
            </c:ext>
          </c:extLst>
        </c:ser>
        <c:ser>
          <c:idx val="0"/>
          <c:order val="1"/>
          <c:tx>
            <c:v>2xLO 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Harm-B'!$H$3:$H$51</c:f>
              <c:numCache>
                <c:formatCode>0.00</c:formatCode>
                <c:ptCount val="49"/>
                <c:pt idx="0">
                  <c:v>16</c:v>
                </c:pt>
                <c:pt idx="1">
                  <c:v>16.333333333333002</c:v>
                </c:pt>
                <c:pt idx="2">
                  <c:v>16.666666666666998</c:v>
                </c:pt>
                <c:pt idx="3">
                  <c:v>17</c:v>
                </c:pt>
                <c:pt idx="4">
                  <c:v>17.333333333333002</c:v>
                </c:pt>
                <c:pt idx="5">
                  <c:v>17.666666666666998</c:v>
                </c:pt>
                <c:pt idx="6">
                  <c:v>18</c:v>
                </c:pt>
                <c:pt idx="7">
                  <c:v>18.333333333333002</c:v>
                </c:pt>
                <c:pt idx="8">
                  <c:v>18.666666666666998</c:v>
                </c:pt>
                <c:pt idx="9">
                  <c:v>19</c:v>
                </c:pt>
                <c:pt idx="10">
                  <c:v>19.333333333333002</c:v>
                </c:pt>
                <c:pt idx="11">
                  <c:v>19.666666666666998</c:v>
                </c:pt>
                <c:pt idx="12">
                  <c:v>20</c:v>
                </c:pt>
                <c:pt idx="13">
                  <c:v>20.333333333333002</c:v>
                </c:pt>
                <c:pt idx="14">
                  <c:v>20.666666666666998</c:v>
                </c:pt>
                <c:pt idx="15">
                  <c:v>21</c:v>
                </c:pt>
                <c:pt idx="16">
                  <c:v>21.333333333333002</c:v>
                </c:pt>
                <c:pt idx="17">
                  <c:v>21.666666666666998</c:v>
                </c:pt>
                <c:pt idx="18">
                  <c:v>22</c:v>
                </c:pt>
                <c:pt idx="19">
                  <c:v>22.333333333333002</c:v>
                </c:pt>
                <c:pt idx="20">
                  <c:v>22.666666666666998</c:v>
                </c:pt>
                <c:pt idx="21">
                  <c:v>23</c:v>
                </c:pt>
                <c:pt idx="22">
                  <c:v>23.333333333333002</c:v>
                </c:pt>
                <c:pt idx="23">
                  <c:v>23.666666666666998</c:v>
                </c:pt>
                <c:pt idx="24">
                  <c:v>24</c:v>
                </c:pt>
                <c:pt idx="25">
                  <c:v>24.333333333333002</c:v>
                </c:pt>
                <c:pt idx="26">
                  <c:v>24.666666666666998</c:v>
                </c:pt>
                <c:pt idx="27">
                  <c:v>25</c:v>
                </c:pt>
                <c:pt idx="28">
                  <c:v>25.333333333333002</c:v>
                </c:pt>
                <c:pt idx="29">
                  <c:v>25.666666666666998</c:v>
                </c:pt>
                <c:pt idx="30">
                  <c:v>26</c:v>
                </c:pt>
                <c:pt idx="31">
                  <c:v>26.333333333333002</c:v>
                </c:pt>
                <c:pt idx="32">
                  <c:v>26.666666666666998</c:v>
                </c:pt>
                <c:pt idx="33">
                  <c:v>27</c:v>
                </c:pt>
                <c:pt idx="34">
                  <c:v>27.333333333333002</c:v>
                </c:pt>
                <c:pt idx="35">
                  <c:v>27.666666666666998</c:v>
                </c:pt>
                <c:pt idx="36">
                  <c:v>28</c:v>
                </c:pt>
                <c:pt idx="37">
                  <c:v>28.333333333333002</c:v>
                </c:pt>
                <c:pt idx="38">
                  <c:v>28.666666666666998</c:v>
                </c:pt>
                <c:pt idx="39">
                  <c:v>29</c:v>
                </c:pt>
                <c:pt idx="40">
                  <c:v>29.333333333333002</c:v>
                </c:pt>
                <c:pt idx="41">
                  <c:v>29.666666666666998</c:v>
                </c:pt>
                <c:pt idx="42">
                  <c:v>30</c:v>
                </c:pt>
                <c:pt idx="43">
                  <c:v>30.333333333333002</c:v>
                </c:pt>
                <c:pt idx="44">
                  <c:v>30.666666666666998</c:v>
                </c:pt>
                <c:pt idx="45">
                  <c:v>31</c:v>
                </c:pt>
                <c:pt idx="46">
                  <c:v>31.333333333333002</c:v>
                </c:pt>
                <c:pt idx="47">
                  <c:v>31.666666666666998</c:v>
                </c:pt>
                <c:pt idx="48">
                  <c:v>32</c:v>
                </c:pt>
              </c:numCache>
            </c:numRef>
          </c:xVal>
          <c:yVal>
            <c:numRef>
              <c:f>'LO Harm-B'!$I$3:$I$51</c:f>
              <c:numCache>
                <c:formatCode>0.00</c:formatCode>
                <c:ptCount val="49"/>
                <c:pt idx="0">
                  <c:v>-62.639214000000003</c:v>
                </c:pt>
                <c:pt idx="1">
                  <c:v>-63.456508999999997</c:v>
                </c:pt>
                <c:pt idx="2">
                  <c:v>-64.699966000000003</c:v>
                </c:pt>
                <c:pt idx="3">
                  <c:v>-66.037102000000004</c:v>
                </c:pt>
                <c:pt idx="4">
                  <c:v>-67.337958999999998</c:v>
                </c:pt>
                <c:pt idx="5">
                  <c:v>-68.461112999999997</c:v>
                </c:pt>
                <c:pt idx="6">
                  <c:v>-69.178939999999997</c:v>
                </c:pt>
                <c:pt idx="7">
                  <c:v>-69.173980999999998</c:v>
                </c:pt>
                <c:pt idx="8">
                  <c:v>-69.110191</c:v>
                </c:pt>
                <c:pt idx="9">
                  <c:v>-68.877457000000007</c:v>
                </c:pt>
                <c:pt idx="10">
                  <c:v>-68.292320000000004</c:v>
                </c:pt>
                <c:pt idx="11">
                  <c:v>-66.662445000000005</c:v>
                </c:pt>
                <c:pt idx="12">
                  <c:v>-64.457153000000005</c:v>
                </c:pt>
                <c:pt idx="13">
                  <c:v>-62.157654000000001</c:v>
                </c:pt>
                <c:pt idx="14">
                  <c:v>-60.077624999999998</c:v>
                </c:pt>
                <c:pt idx="15">
                  <c:v>-58.150978000000002</c:v>
                </c:pt>
                <c:pt idx="16">
                  <c:v>-56.288032999999999</c:v>
                </c:pt>
                <c:pt idx="17">
                  <c:v>-54.338653999999998</c:v>
                </c:pt>
                <c:pt idx="18">
                  <c:v>-52.300758000000002</c:v>
                </c:pt>
                <c:pt idx="19">
                  <c:v>-50.476196000000002</c:v>
                </c:pt>
                <c:pt idx="20">
                  <c:v>-49.225276999999998</c:v>
                </c:pt>
                <c:pt idx="21">
                  <c:v>-49.000850999999997</c:v>
                </c:pt>
                <c:pt idx="22">
                  <c:v>-49.818573000000001</c:v>
                </c:pt>
                <c:pt idx="23">
                  <c:v>-51.448715</c:v>
                </c:pt>
                <c:pt idx="24">
                  <c:v>-53.056789000000002</c:v>
                </c:pt>
                <c:pt idx="25">
                  <c:v>-54.207363000000001</c:v>
                </c:pt>
                <c:pt idx="26">
                  <c:v>-54.676215999999997</c:v>
                </c:pt>
                <c:pt idx="27">
                  <c:v>-54.702972000000003</c:v>
                </c:pt>
                <c:pt idx="28">
                  <c:v>-54.598885000000003</c:v>
                </c:pt>
                <c:pt idx="29">
                  <c:v>-54.503117000000003</c:v>
                </c:pt>
                <c:pt idx="30">
                  <c:v>-54.460521999999997</c:v>
                </c:pt>
                <c:pt idx="31">
                  <c:v>-54.340491999999998</c:v>
                </c:pt>
                <c:pt idx="32">
                  <c:v>-54.173878000000002</c:v>
                </c:pt>
                <c:pt idx="33">
                  <c:v>-53.94379</c:v>
                </c:pt>
                <c:pt idx="34">
                  <c:v>-53.772652000000001</c:v>
                </c:pt>
                <c:pt idx="35">
                  <c:v>-53.698444000000002</c:v>
                </c:pt>
                <c:pt idx="36">
                  <c:v>-53.782046999999999</c:v>
                </c:pt>
                <c:pt idx="37">
                  <c:v>-53.960278000000002</c:v>
                </c:pt>
                <c:pt idx="38">
                  <c:v>-54.235064999999999</c:v>
                </c:pt>
                <c:pt idx="39">
                  <c:v>-54.499873999999998</c:v>
                </c:pt>
                <c:pt idx="40">
                  <c:v>-54.728321000000001</c:v>
                </c:pt>
                <c:pt idx="41">
                  <c:v>-54.719444000000003</c:v>
                </c:pt>
                <c:pt idx="42">
                  <c:v>-54.444946000000002</c:v>
                </c:pt>
                <c:pt idx="43">
                  <c:v>-53.834049</c:v>
                </c:pt>
                <c:pt idx="44">
                  <c:v>-52.950665000000001</c:v>
                </c:pt>
                <c:pt idx="45">
                  <c:v>-51.957348000000003</c:v>
                </c:pt>
                <c:pt idx="46">
                  <c:v>-51.104156000000003</c:v>
                </c:pt>
                <c:pt idx="47">
                  <c:v>-50.558501999999997</c:v>
                </c:pt>
                <c:pt idx="48">
                  <c:v>-50.326968999999998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5F-4E3D-8DFC-4F8A42BC49A4}"/>
            </c:ext>
          </c:extLst>
        </c:ser>
        <c:ser>
          <c:idx val="3"/>
          <c:order val="3"/>
          <c:tx>
            <c:v>4xLO Configuration B</c:v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'LO Harm-B'!$P$3:$P$51</c:f>
              <c:numCache>
                <c:formatCode>0.00</c:formatCode>
                <c:ptCount val="49"/>
                <c:pt idx="0">
                  <c:v>28</c:v>
                </c:pt>
                <c:pt idx="1">
                  <c:v>28.083333333333002</c:v>
                </c:pt>
                <c:pt idx="2">
                  <c:v>28.166666666666998</c:v>
                </c:pt>
                <c:pt idx="3">
                  <c:v>28.25</c:v>
                </c:pt>
                <c:pt idx="4">
                  <c:v>28.333333333333002</c:v>
                </c:pt>
                <c:pt idx="5">
                  <c:v>28.416666666666998</c:v>
                </c:pt>
                <c:pt idx="6">
                  <c:v>28.5</c:v>
                </c:pt>
                <c:pt idx="7">
                  <c:v>28.583333333333002</c:v>
                </c:pt>
                <c:pt idx="8">
                  <c:v>28.666666666666998</c:v>
                </c:pt>
                <c:pt idx="9">
                  <c:v>28.75</c:v>
                </c:pt>
                <c:pt idx="10">
                  <c:v>28.833333333333002</c:v>
                </c:pt>
                <c:pt idx="11">
                  <c:v>28.916666666666998</c:v>
                </c:pt>
                <c:pt idx="12">
                  <c:v>29</c:v>
                </c:pt>
                <c:pt idx="13">
                  <c:v>29.083333333333002</c:v>
                </c:pt>
                <c:pt idx="14">
                  <c:v>29.166666666666998</c:v>
                </c:pt>
                <c:pt idx="15">
                  <c:v>29.25</c:v>
                </c:pt>
                <c:pt idx="16">
                  <c:v>29.333333333333002</c:v>
                </c:pt>
                <c:pt idx="17">
                  <c:v>29.416666666666998</c:v>
                </c:pt>
                <c:pt idx="18">
                  <c:v>29.5</c:v>
                </c:pt>
                <c:pt idx="19">
                  <c:v>29.583333333333002</c:v>
                </c:pt>
                <c:pt idx="20">
                  <c:v>29.666666666666998</c:v>
                </c:pt>
                <c:pt idx="21">
                  <c:v>29.75</c:v>
                </c:pt>
                <c:pt idx="22">
                  <c:v>29.833333333333002</c:v>
                </c:pt>
                <c:pt idx="23">
                  <c:v>29.916666666666998</c:v>
                </c:pt>
                <c:pt idx="24">
                  <c:v>30</c:v>
                </c:pt>
                <c:pt idx="25">
                  <c:v>30.083333333333002</c:v>
                </c:pt>
                <c:pt idx="26">
                  <c:v>30.166666666666998</c:v>
                </c:pt>
                <c:pt idx="27">
                  <c:v>30.25</c:v>
                </c:pt>
                <c:pt idx="28">
                  <c:v>30.333333333333002</c:v>
                </c:pt>
                <c:pt idx="29">
                  <c:v>30.416666666666998</c:v>
                </c:pt>
                <c:pt idx="30">
                  <c:v>30.5</c:v>
                </c:pt>
                <c:pt idx="31">
                  <c:v>30.583333333333002</c:v>
                </c:pt>
                <c:pt idx="32">
                  <c:v>30.666666666666998</c:v>
                </c:pt>
                <c:pt idx="33">
                  <c:v>30.75</c:v>
                </c:pt>
                <c:pt idx="34">
                  <c:v>30.833333333333002</c:v>
                </c:pt>
                <c:pt idx="35">
                  <c:v>30.916666666666998</c:v>
                </c:pt>
                <c:pt idx="36">
                  <c:v>31</c:v>
                </c:pt>
                <c:pt idx="37">
                  <c:v>31.083333333333002</c:v>
                </c:pt>
                <c:pt idx="38">
                  <c:v>31.166666666666998</c:v>
                </c:pt>
                <c:pt idx="39">
                  <c:v>31.25</c:v>
                </c:pt>
                <c:pt idx="40">
                  <c:v>31.333333333333002</c:v>
                </c:pt>
                <c:pt idx="41">
                  <c:v>31.416666666666998</c:v>
                </c:pt>
                <c:pt idx="42">
                  <c:v>31.5</c:v>
                </c:pt>
                <c:pt idx="43">
                  <c:v>31.583333333333002</c:v>
                </c:pt>
                <c:pt idx="44">
                  <c:v>31.666666666666998</c:v>
                </c:pt>
                <c:pt idx="45">
                  <c:v>31.75</c:v>
                </c:pt>
                <c:pt idx="46">
                  <c:v>31.833333333333002</c:v>
                </c:pt>
                <c:pt idx="47">
                  <c:v>31.916666666666998</c:v>
                </c:pt>
                <c:pt idx="48">
                  <c:v>32</c:v>
                </c:pt>
              </c:numCache>
              <c:extLst xmlns:c15="http://schemas.microsoft.com/office/drawing/2012/chart"/>
            </c:numRef>
          </c:xVal>
          <c:yVal>
            <c:numRef>
              <c:f>'LO Harm-B'!$R$3:$R$51</c:f>
              <c:numCache>
                <c:formatCode>0.00</c:formatCode>
                <c:ptCount val="49"/>
                <c:pt idx="0">
                  <c:v>-45.47287</c:v>
                </c:pt>
                <c:pt idx="1">
                  <c:v>-44.127955999999998</c:v>
                </c:pt>
                <c:pt idx="2">
                  <c:v>-44.627766000000001</c:v>
                </c:pt>
                <c:pt idx="3">
                  <c:v>-44.216816000000001</c:v>
                </c:pt>
                <c:pt idx="4">
                  <c:v>-45.022613999999997</c:v>
                </c:pt>
                <c:pt idx="5">
                  <c:v>-43.853889000000002</c:v>
                </c:pt>
                <c:pt idx="6">
                  <c:v>-43.949309999999997</c:v>
                </c:pt>
                <c:pt idx="7">
                  <c:v>-43.906292000000001</c:v>
                </c:pt>
                <c:pt idx="8">
                  <c:v>-43.940575000000003</c:v>
                </c:pt>
                <c:pt idx="9">
                  <c:v>-43.849792000000001</c:v>
                </c:pt>
                <c:pt idx="10">
                  <c:v>-43.429049999999997</c:v>
                </c:pt>
                <c:pt idx="11">
                  <c:v>-43.194674999999997</c:v>
                </c:pt>
                <c:pt idx="12">
                  <c:v>-42.782398000000001</c:v>
                </c:pt>
                <c:pt idx="13">
                  <c:v>-42.164700000000003</c:v>
                </c:pt>
                <c:pt idx="14">
                  <c:v>-42.153759000000001</c:v>
                </c:pt>
                <c:pt idx="15">
                  <c:v>-42.654373</c:v>
                </c:pt>
                <c:pt idx="16">
                  <c:v>-41.80283</c:v>
                </c:pt>
                <c:pt idx="17">
                  <c:v>-42.630637999999998</c:v>
                </c:pt>
                <c:pt idx="18">
                  <c:v>-41.698436999999998</c:v>
                </c:pt>
                <c:pt idx="19">
                  <c:v>-42.295020999999998</c:v>
                </c:pt>
                <c:pt idx="20">
                  <c:v>-42.232277000000003</c:v>
                </c:pt>
                <c:pt idx="21">
                  <c:v>-42.047759999999997</c:v>
                </c:pt>
                <c:pt idx="22">
                  <c:v>-42.134945000000002</c:v>
                </c:pt>
                <c:pt idx="23">
                  <c:v>-42.147551999999997</c:v>
                </c:pt>
                <c:pt idx="24">
                  <c:v>-42.266022</c:v>
                </c:pt>
                <c:pt idx="25">
                  <c:v>-41.532578000000001</c:v>
                </c:pt>
                <c:pt idx="26">
                  <c:v>-41.467545000000001</c:v>
                </c:pt>
                <c:pt idx="27">
                  <c:v>-41.424973000000001</c:v>
                </c:pt>
                <c:pt idx="28">
                  <c:v>-41.543663000000002</c:v>
                </c:pt>
                <c:pt idx="29">
                  <c:v>-40.914645999999998</c:v>
                </c:pt>
                <c:pt idx="30">
                  <c:v>-41.933014</c:v>
                </c:pt>
                <c:pt idx="31">
                  <c:v>-40.965671999999998</c:v>
                </c:pt>
                <c:pt idx="32">
                  <c:v>-41.863720000000001</c:v>
                </c:pt>
                <c:pt idx="33">
                  <c:v>-41.711894999999998</c:v>
                </c:pt>
                <c:pt idx="34">
                  <c:v>-41.303524000000003</c:v>
                </c:pt>
                <c:pt idx="35">
                  <c:v>-41.091064000000003</c:v>
                </c:pt>
                <c:pt idx="36">
                  <c:v>-42.176555999999998</c:v>
                </c:pt>
                <c:pt idx="37">
                  <c:v>-40.806103</c:v>
                </c:pt>
                <c:pt idx="38">
                  <c:v>-41.130096000000002</c:v>
                </c:pt>
                <c:pt idx="39">
                  <c:v>-40.895015999999998</c:v>
                </c:pt>
                <c:pt idx="40">
                  <c:v>-40.908943000000001</c:v>
                </c:pt>
                <c:pt idx="41">
                  <c:v>-40.746085999999998</c:v>
                </c:pt>
                <c:pt idx="42">
                  <c:v>-41.693821</c:v>
                </c:pt>
                <c:pt idx="43">
                  <c:v>-40.958229000000003</c:v>
                </c:pt>
                <c:pt idx="44">
                  <c:v>-41.270702</c:v>
                </c:pt>
                <c:pt idx="45">
                  <c:v>-41.987819999999999</c:v>
                </c:pt>
                <c:pt idx="46">
                  <c:v>-41.135063000000002</c:v>
                </c:pt>
                <c:pt idx="47">
                  <c:v>-41.970847999999997</c:v>
                </c:pt>
                <c:pt idx="48">
                  <c:v>-41.294277000000001</c:v>
                </c:pt>
              </c:numCache>
              <c:extLst xmlns:c15="http://schemas.microsoft.com/office/drawing/2012/chart"/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05F-4E3D-8DFC-4F8A42BC4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66752"/>
        <c:axId val="11866867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4xLO Configuration A</c:v>
                </c:tx>
                <c:spPr>
                  <a:ln cmpd="dbl">
                    <a:solidFill>
                      <a:schemeClr val="tx1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'LO Harm-A'!$P$3:$P$51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28</c:v>
                      </c:pt>
                      <c:pt idx="1">
                        <c:v>28.083333333333002</c:v>
                      </c:pt>
                      <c:pt idx="2">
                        <c:v>28.166666666666998</c:v>
                      </c:pt>
                      <c:pt idx="3">
                        <c:v>28.25</c:v>
                      </c:pt>
                      <c:pt idx="4">
                        <c:v>28.333333333333002</c:v>
                      </c:pt>
                      <c:pt idx="5">
                        <c:v>28.416666666666998</c:v>
                      </c:pt>
                      <c:pt idx="6">
                        <c:v>28.5</c:v>
                      </c:pt>
                      <c:pt idx="7">
                        <c:v>28.583333333333002</c:v>
                      </c:pt>
                      <c:pt idx="8">
                        <c:v>28.666666666666998</c:v>
                      </c:pt>
                      <c:pt idx="9">
                        <c:v>28.75</c:v>
                      </c:pt>
                      <c:pt idx="10">
                        <c:v>28.833333333333002</c:v>
                      </c:pt>
                      <c:pt idx="11">
                        <c:v>28.916666666666998</c:v>
                      </c:pt>
                      <c:pt idx="12">
                        <c:v>29</c:v>
                      </c:pt>
                      <c:pt idx="13">
                        <c:v>29.083333333333002</c:v>
                      </c:pt>
                      <c:pt idx="14">
                        <c:v>29.166666666666998</c:v>
                      </c:pt>
                      <c:pt idx="15">
                        <c:v>29.25</c:v>
                      </c:pt>
                      <c:pt idx="16">
                        <c:v>29.333333333333002</c:v>
                      </c:pt>
                      <c:pt idx="17">
                        <c:v>29.416666666666998</c:v>
                      </c:pt>
                      <c:pt idx="18">
                        <c:v>29.5</c:v>
                      </c:pt>
                      <c:pt idx="19">
                        <c:v>29.583333333333002</c:v>
                      </c:pt>
                      <c:pt idx="20">
                        <c:v>29.666666666666998</c:v>
                      </c:pt>
                      <c:pt idx="21">
                        <c:v>29.75</c:v>
                      </c:pt>
                      <c:pt idx="22">
                        <c:v>29.833333333333002</c:v>
                      </c:pt>
                      <c:pt idx="23">
                        <c:v>29.916666666666998</c:v>
                      </c:pt>
                      <c:pt idx="24">
                        <c:v>30</c:v>
                      </c:pt>
                      <c:pt idx="25">
                        <c:v>30.083333333333002</c:v>
                      </c:pt>
                      <c:pt idx="26">
                        <c:v>30.166666666666998</c:v>
                      </c:pt>
                      <c:pt idx="27">
                        <c:v>30.25</c:v>
                      </c:pt>
                      <c:pt idx="28">
                        <c:v>30.333333333333002</c:v>
                      </c:pt>
                      <c:pt idx="29">
                        <c:v>30.416666666666998</c:v>
                      </c:pt>
                      <c:pt idx="30">
                        <c:v>30.5</c:v>
                      </c:pt>
                      <c:pt idx="31">
                        <c:v>30.583333333333002</c:v>
                      </c:pt>
                      <c:pt idx="32">
                        <c:v>30.666666666666998</c:v>
                      </c:pt>
                      <c:pt idx="33">
                        <c:v>30.75</c:v>
                      </c:pt>
                      <c:pt idx="34">
                        <c:v>30.833333333333002</c:v>
                      </c:pt>
                      <c:pt idx="35">
                        <c:v>30.916666666666998</c:v>
                      </c:pt>
                      <c:pt idx="36">
                        <c:v>31</c:v>
                      </c:pt>
                      <c:pt idx="37">
                        <c:v>31.083333333333002</c:v>
                      </c:pt>
                      <c:pt idx="38">
                        <c:v>31.166666666666998</c:v>
                      </c:pt>
                      <c:pt idx="39">
                        <c:v>31.25</c:v>
                      </c:pt>
                      <c:pt idx="40">
                        <c:v>31.333333333333002</c:v>
                      </c:pt>
                      <c:pt idx="41">
                        <c:v>31.416666666666998</c:v>
                      </c:pt>
                      <c:pt idx="42">
                        <c:v>31.5</c:v>
                      </c:pt>
                      <c:pt idx="43">
                        <c:v>31.583333333333002</c:v>
                      </c:pt>
                      <c:pt idx="44">
                        <c:v>31.666666666666998</c:v>
                      </c:pt>
                      <c:pt idx="45">
                        <c:v>31.75</c:v>
                      </c:pt>
                      <c:pt idx="46">
                        <c:v>31.833333333333002</c:v>
                      </c:pt>
                      <c:pt idx="47">
                        <c:v>31.916666666666998</c:v>
                      </c:pt>
                      <c:pt idx="48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'LO Harm-A'!$Q$3:$Q$51</c15:sqref>
                        </c15:formulaRef>
                      </c:ext>
                    </c:extLst>
                    <c:numCache>
                      <c:formatCode>0.00</c:formatCode>
                      <c:ptCount val="49"/>
                      <c:pt idx="0">
                        <c:v>-84.685905000000005</c:v>
                      </c:pt>
                      <c:pt idx="1">
                        <c:v>-84.808555999999996</c:v>
                      </c:pt>
                      <c:pt idx="2">
                        <c:v>-85.632744000000002</c:v>
                      </c:pt>
                      <c:pt idx="3">
                        <c:v>-85.250716999999995</c:v>
                      </c:pt>
                      <c:pt idx="4">
                        <c:v>-85.838172999999998</c:v>
                      </c:pt>
                      <c:pt idx="5">
                        <c:v>-85.651404999999997</c:v>
                      </c:pt>
                      <c:pt idx="6">
                        <c:v>-86.185501000000002</c:v>
                      </c:pt>
                      <c:pt idx="7">
                        <c:v>-85.957419999999999</c:v>
                      </c:pt>
                      <c:pt idx="8">
                        <c:v>-86.943527000000003</c:v>
                      </c:pt>
                      <c:pt idx="9">
                        <c:v>-87.465843000000007</c:v>
                      </c:pt>
                      <c:pt idx="10">
                        <c:v>-88.128487000000007</c:v>
                      </c:pt>
                      <c:pt idx="11">
                        <c:v>-90.398071000000002</c:v>
                      </c:pt>
                      <c:pt idx="12">
                        <c:v>-90.796059</c:v>
                      </c:pt>
                      <c:pt idx="13">
                        <c:v>-90.716278000000003</c:v>
                      </c:pt>
                      <c:pt idx="14">
                        <c:v>-89.830544000000003</c:v>
                      </c:pt>
                      <c:pt idx="15">
                        <c:v>-90.027077000000006</c:v>
                      </c:pt>
                      <c:pt idx="16">
                        <c:v>-91.022803999999994</c:v>
                      </c:pt>
                      <c:pt idx="17">
                        <c:v>-95.828193999999996</c:v>
                      </c:pt>
                      <c:pt idx="18">
                        <c:v>-99.426970999999995</c:v>
                      </c:pt>
                      <c:pt idx="19">
                        <c:v>-96.537704000000005</c:v>
                      </c:pt>
                      <c:pt idx="20">
                        <c:v>-100.06968999999999</c:v>
                      </c:pt>
                      <c:pt idx="21">
                        <c:v>-95.248726000000005</c:v>
                      </c:pt>
                      <c:pt idx="22">
                        <c:v>-97.302383000000006</c:v>
                      </c:pt>
                      <c:pt idx="23">
                        <c:v>-96.568580999999995</c:v>
                      </c:pt>
                      <c:pt idx="24">
                        <c:v>-91.592667000000006</c:v>
                      </c:pt>
                      <c:pt idx="25">
                        <c:v>-91.916588000000004</c:v>
                      </c:pt>
                      <c:pt idx="26">
                        <c:v>-94.168304000000006</c:v>
                      </c:pt>
                      <c:pt idx="27">
                        <c:v>-94.245316000000003</c:v>
                      </c:pt>
                      <c:pt idx="28">
                        <c:v>-89.970984999999999</c:v>
                      </c:pt>
                      <c:pt idx="29">
                        <c:v>-91.279647999999995</c:v>
                      </c:pt>
                      <c:pt idx="30">
                        <c:v>-89.387542999999994</c:v>
                      </c:pt>
                      <c:pt idx="31">
                        <c:v>-90.653289999999998</c:v>
                      </c:pt>
                      <c:pt idx="32">
                        <c:v>-89.713493</c:v>
                      </c:pt>
                      <c:pt idx="33">
                        <c:v>-87.708672000000007</c:v>
                      </c:pt>
                      <c:pt idx="34">
                        <c:v>-88.640738999999996</c:v>
                      </c:pt>
                      <c:pt idx="35">
                        <c:v>-89.061431999999996</c:v>
                      </c:pt>
                      <c:pt idx="36">
                        <c:v>-86.359679999999997</c:v>
                      </c:pt>
                      <c:pt idx="37">
                        <c:v>-86.554184000000006</c:v>
                      </c:pt>
                      <c:pt idx="38">
                        <c:v>-86.349654999999998</c:v>
                      </c:pt>
                      <c:pt idx="39">
                        <c:v>-85.588645999999997</c:v>
                      </c:pt>
                      <c:pt idx="40">
                        <c:v>-84.665833000000006</c:v>
                      </c:pt>
                      <c:pt idx="41">
                        <c:v>-85.944480999999996</c:v>
                      </c:pt>
                      <c:pt idx="42">
                        <c:v>-84.937752000000003</c:v>
                      </c:pt>
                      <c:pt idx="43">
                        <c:v>-83.588142000000005</c:v>
                      </c:pt>
                      <c:pt idx="44">
                        <c:v>-84.460480000000004</c:v>
                      </c:pt>
                      <c:pt idx="45">
                        <c:v>-84.153839000000005</c:v>
                      </c:pt>
                      <c:pt idx="46">
                        <c:v>-84.098395999999994</c:v>
                      </c:pt>
                      <c:pt idx="47">
                        <c:v>-83.577224999999999</c:v>
                      </c:pt>
                      <c:pt idx="48">
                        <c:v>-82.517882999999998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805F-4E3D-8DFC-4F8A42BC49A4}"/>
                  </c:ext>
                </c:extLst>
              </c15:ser>
            </c15:filteredScatterSeries>
          </c:ext>
        </c:extLst>
      </c:scatterChart>
      <c:valAx>
        <c:axId val="118666752"/>
        <c:scaling>
          <c:orientation val="minMax"/>
          <c:max val="3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Output Frequency (GHz)</a:t>
                </a:r>
              </a:p>
            </c:rich>
          </c:tx>
          <c:layout>
            <c:manualLayout>
              <c:xMode val="edge"/>
              <c:yMode val="edge"/>
              <c:x val="0.34433212758199339"/>
              <c:y val="0.9110877806940799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8668672"/>
        <c:crosses val="autoZero"/>
        <c:crossBetween val="midCat"/>
        <c:majorUnit val="5"/>
      </c:valAx>
      <c:valAx>
        <c:axId val="118668672"/>
        <c:scaling>
          <c:orientation val="minMax"/>
          <c:max val="0"/>
          <c:min val="-9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8666752"/>
        <c:crosses val="autoZero"/>
        <c:crossBetween val="midCat"/>
        <c:majorUnit val="10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13446912724896842"/>
          <c:y val="0.13396143190434523"/>
          <c:w val="0.75049804455203106"/>
          <c:h val="0.138094939629555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Input IP3 vs LO Power (dBm)</a:t>
            </a:r>
          </a:p>
        </c:rich>
      </c:tx>
      <c:layout>
        <c:manualLayout>
          <c:xMode val="edge"/>
          <c:yMode val="edge"/>
          <c:x val="0.25266421551251472"/>
          <c:y val="6.6127150772820069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3265529308836406E-2"/>
          <c:w val="0.76542713682528862"/>
          <c:h val="0.72598206474190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'IP3'!$J$5:$J$103</c:f>
              <c:numCache>
                <c:formatCode>General</c:formatCode>
                <c:ptCount val="99"/>
                <c:pt idx="0">
                  <c:v>3.2044782999999999</c:v>
                </c:pt>
                <c:pt idx="1">
                  <c:v>6.0809015999999998</c:v>
                </c:pt>
                <c:pt idx="2">
                  <c:v>9.1656828000000008</c:v>
                </c:pt>
                <c:pt idx="3">
                  <c:v>10.189627</c:v>
                </c:pt>
                <c:pt idx="4">
                  <c:v>11.355124</c:v>
                </c:pt>
                <c:pt idx="5">
                  <c:v>11.795636</c:v>
                </c:pt>
                <c:pt idx="6">
                  <c:v>11.481881</c:v>
                </c:pt>
                <c:pt idx="7">
                  <c:v>11.327724</c:v>
                </c:pt>
                <c:pt idx="8">
                  <c:v>12.459951</c:v>
                </c:pt>
                <c:pt idx="9">
                  <c:v>14.049134</c:v>
                </c:pt>
                <c:pt idx="10">
                  <c:v>15.835561</c:v>
                </c:pt>
                <c:pt idx="11">
                  <c:v>17.032533999999998</c:v>
                </c:pt>
                <c:pt idx="12">
                  <c:v>18.170567999999999</c:v>
                </c:pt>
                <c:pt idx="13">
                  <c:v>19.534306000000001</c:v>
                </c:pt>
                <c:pt idx="14">
                  <c:v>21.071919999999999</c:v>
                </c:pt>
                <c:pt idx="15">
                  <c:v>22.337956999999999</c:v>
                </c:pt>
                <c:pt idx="16">
                  <c:v>22.151222000000001</c:v>
                </c:pt>
                <c:pt idx="17">
                  <c:v>21.150393000000001</c:v>
                </c:pt>
                <c:pt idx="18">
                  <c:v>19.764918999999999</c:v>
                </c:pt>
                <c:pt idx="19">
                  <c:v>19.765331</c:v>
                </c:pt>
                <c:pt idx="20">
                  <c:v>20.41094</c:v>
                </c:pt>
                <c:pt idx="21">
                  <c:v>21.385456000000001</c:v>
                </c:pt>
                <c:pt idx="22">
                  <c:v>21.752537</c:v>
                </c:pt>
                <c:pt idx="23">
                  <c:v>22.326364999999999</c:v>
                </c:pt>
                <c:pt idx="24">
                  <c:v>23.011106000000002</c:v>
                </c:pt>
                <c:pt idx="25">
                  <c:v>23.724108000000001</c:v>
                </c:pt>
                <c:pt idx="26">
                  <c:v>24.623259000000001</c:v>
                </c:pt>
                <c:pt idx="27">
                  <c:v>25.530519000000002</c:v>
                </c:pt>
                <c:pt idx="28">
                  <c:v>25.056322000000002</c:v>
                </c:pt>
                <c:pt idx="29">
                  <c:v>23.312940999999999</c:v>
                </c:pt>
                <c:pt idx="30">
                  <c:v>20.853217999999998</c:v>
                </c:pt>
                <c:pt idx="31">
                  <c:v>19.772392</c:v>
                </c:pt>
                <c:pt idx="32">
                  <c:v>19.290279000000002</c:v>
                </c:pt>
                <c:pt idx="33">
                  <c:v>19.458684999999999</c:v>
                </c:pt>
                <c:pt idx="34">
                  <c:v>19.536921</c:v>
                </c:pt>
                <c:pt idx="35">
                  <c:v>19.457215999999999</c:v>
                </c:pt>
                <c:pt idx="36">
                  <c:v>18.925297</c:v>
                </c:pt>
                <c:pt idx="37">
                  <c:v>18.309984</c:v>
                </c:pt>
                <c:pt idx="38">
                  <c:v>17.909179999999999</c:v>
                </c:pt>
                <c:pt idx="39">
                  <c:v>17.979893000000001</c:v>
                </c:pt>
                <c:pt idx="40">
                  <c:v>18.864180000000001</c:v>
                </c:pt>
                <c:pt idx="41">
                  <c:v>20.270451999999999</c:v>
                </c:pt>
                <c:pt idx="42">
                  <c:v>20.787886</c:v>
                </c:pt>
                <c:pt idx="43">
                  <c:v>20.570913000000001</c:v>
                </c:pt>
                <c:pt idx="44">
                  <c:v>20.144342000000002</c:v>
                </c:pt>
                <c:pt idx="45">
                  <c:v>21.499699</c:v>
                </c:pt>
                <c:pt idx="46">
                  <c:v>23.154207</c:v>
                </c:pt>
                <c:pt idx="47">
                  <c:v>24.868300999999999</c:v>
                </c:pt>
                <c:pt idx="48">
                  <c:v>25.712122000000001</c:v>
                </c:pt>
                <c:pt idx="49">
                  <c:v>26.433153000000001</c:v>
                </c:pt>
                <c:pt idx="50">
                  <c:v>26.512402000000002</c:v>
                </c:pt>
                <c:pt idx="51">
                  <c:v>26.182380999999999</c:v>
                </c:pt>
                <c:pt idx="52">
                  <c:v>25.929131000000002</c:v>
                </c:pt>
                <c:pt idx="53">
                  <c:v>25.803894</c:v>
                </c:pt>
                <c:pt idx="54">
                  <c:v>26.179766000000001</c:v>
                </c:pt>
                <c:pt idx="55">
                  <c:v>26.259857</c:v>
                </c:pt>
                <c:pt idx="56">
                  <c:v>26.206882</c:v>
                </c:pt>
                <c:pt idx="57">
                  <c:v>25.341729999999998</c:v>
                </c:pt>
                <c:pt idx="58">
                  <c:v>24.723182999999999</c:v>
                </c:pt>
                <c:pt idx="59">
                  <c:v>24.308948999999998</c:v>
                </c:pt>
                <c:pt idx="60">
                  <c:v>23.902944999999999</c:v>
                </c:pt>
                <c:pt idx="61">
                  <c:v>23.067419000000001</c:v>
                </c:pt>
                <c:pt idx="62">
                  <c:v>22.129556999999998</c:v>
                </c:pt>
                <c:pt idx="63">
                  <c:v>21.796761</c:v>
                </c:pt>
                <c:pt idx="64">
                  <c:v>22.146274999999999</c:v>
                </c:pt>
                <c:pt idx="65">
                  <c:v>23.711812999999999</c:v>
                </c:pt>
                <c:pt idx="66">
                  <c:v>26.649197000000001</c:v>
                </c:pt>
                <c:pt idx="67">
                  <c:v>28.946560000000002</c:v>
                </c:pt>
                <c:pt idx="68">
                  <c:v>29.346487</c:v>
                </c:pt>
                <c:pt idx="69">
                  <c:v>28.512920000000001</c:v>
                </c:pt>
                <c:pt idx="70">
                  <c:v>27.108322000000001</c:v>
                </c:pt>
                <c:pt idx="71">
                  <c:v>26.382266999999999</c:v>
                </c:pt>
                <c:pt idx="72">
                  <c:v>26.728421999999998</c:v>
                </c:pt>
                <c:pt idx="73">
                  <c:v>26.949159999999999</c:v>
                </c:pt>
                <c:pt idx="74">
                  <c:v>26.096418</c:v>
                </c:pt>
                <c:pt idx="75">
                  <c:v>23.966602000000002</c:v>
                </c:pt>
                <c:pt idx="76">
                  <c:v>22.443463999999999</c:v>
                </c:pt>
                <c:pt idx="77">
                  <c:v>22.485804000000002</c:v>
                </c:pt>
                <c:pt idx="78">
                  <c:v>24.140962999999999</c:v>
                </c:pt>
                <c:pt idx="79">
                  <c:v>25.099916</c:v>
                </c:pt>
                <c:pt idx="80">
                  <c:v>25.792605999999999</c:v>
                </c:pt>
                <c:pt idx="81">
                  <c:v>25.186392000000001</c:v>
                </c:pt>
                <c:pt idx="82">
                  <c:v>25.763252000000001</c:v>
                </c:pt>
                <c:pt idx="83">
                  <c:v>25.925885999999998</c:v>
                </c:pt>
                <c:pt idx="84">
                  <c:v>26.224727999999999</c:v>
                </c:pt>
                <c:pt idx="85">
                  <c:v>26.261050999999998</c:v>
                </c:pt>
                <c:pt idx="86">
                  <c:v>26.835326999999999</c:v>
                </c:pt>
                <c:pt idx="87">
                  <c:v>26.341170999999999</c:v>
                </c:pt>
                <c:pt idx="88">
                  <c:v>25.582867</c:v>
                </c:pt>
                <c:pt idx="89">
                  <c:v>24.778872</c:v>
                </c:pt>
                <c:pt idx="90">
                  <c:v>24.588398000000002</c:v>
                </c:pt>
                <c:pt idx="91">
                  <c:v>25.055755999999999</c:v>
                </c:pt>
                <c:pt idx="92">
                  <c:v>25.768829</c:v>
                </c:pt>
                <c:pt idx="93">
                  <c:v>26.681871000000001</c:v>
                </c:pt>
                <c:pt idx="94">
                  <c:v>27.403338999999999</c:v>
                </c:pt>
                <c:pt idx="95">
                  <c:v>27.534932999999999</c:v>
                </c:pt>
                <c:pt idx="96">
                  <c:v>27.263935</c:v>
                </c:pt>
                <c:pt idx="97">
                  <c:v>26.987461</c:v>
                </c:pt>
                <c:pt idx="98">
                  <c:v>26.962855999999999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DA-48F5-BFF9-8B5962EAC0B3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'IP3'!$M$5:$M$103</c:f>
              <c:numCache>
                <c:formatCode>General</c:formatCode>
                <c:ptCount val="99"/>
                <c:pt idx="0">
                  <c:v>-1.4934965</c:v>
                </c:pt>
                <c:pt idx="1">
                  <c:v>1.1064058999999999</c:v>
                </c:pt>
                <c:pt idx="2">
                  <c:v>4.5911759999999999</c:v>
                </c:pt>
                <c:pt idx="3">
                  <c:v>7.7485318000000003</c:v>
                </c:pt>
                <c:pt idx="4">
                  <c:v>10.067572</c:v>
                </c:pt>
                <c:pt idx="5">
                  <c:v>11.019536</c:v>
                </c:pt>
                <c:pt idx="6">
                  <c:v>11.116776</c:v>
                </c:pt>
                <c:pt idx="7">
                  <c:v>11.050164000000001</c:v>
                </c:pt>
                <c:pt idx="8">
                  <c:v>12.205474000000001</c:v>
                </c:pt>
                <c:pt idx="9">
                  <c:v>13.891671000000001</c:v>
                </c:pt>
                <c:pt idx="10">
                  <c:v>15.852982000000001</c:v>
                </c:pt>
                <c:pt idx="11">
                  <c:v>17.191061000000001</c:v>
                </c:pt>
                <c:pt idx="12">
                  <c:v>18.460251</c:v>
                </c:pt>
                <c:pt idx="13">
                  <c:v>19.625263</c:v>
                </c:pt>
                <c:pt idx="14">
                  <c:v>21.013748</c:v>
                </c:pt>
                <c:pt idx="15">
                  <c:v>21.455500000000001</c:v>
                </c:pt>
                <c:pt idx="16">
                  <c:v>20.804808000000001</c:v>
                </c:pt>
                <c:pt idx="17">
                  <c:v>19.504282</c:v>
                </c:pt>
                <c:pt idx="18">
                  <c:v>18.582127</c:v>
                </c:pt>
                <c:pt idx="19">
                  <c:v>18.773976999999999</c:v>
                </c:pt>
                <c:pt idx="20">
                  <c:v>19.413719</c:v>
                </c:pt>
                <c:pt idx="21">
                  <c:v>19.963875000000002</c:v>
                </c:pt>
                <c:pt idx="22">
                  <c:v>20.230021000000001</c:v>
                </c:pt>
                <c:pt idx="23">
                  <c:v>21.500817999999999</c:v>
                </c:pt>
                <c:pt idx="24">
                  <c:v>22.453609</c:v>
                </c:pt>
                <c:pt idx="25">
                  <c:v>23.173103000000001</c:v>
                </c:pt>
                <c:pt idx="26">
                  <c:v>23.499838</c:v>
                </c:pt>
                <c:pt idx="27">
                  <c:v>24.215267000000001</c:v>
                </c:pt>
                <c:pt idx="28">
                  <c:v>24.058921999999999</c:v>
                </c:pt>
                <c:pt idx="29">
                  <c:v>22.943854999999999</c:v>
                </c:pt>
                <c:pt idx="30">
                  <c:v>21.284206000000001</c:v>
                </c:pt>
                <c:pt idx="31">
                  <c:v>20.373096</c:v>
                </c:pt>
                <c:pt idx="32">
                  <c:v>19.684801</c:v>
                </c:pt>
                <c:pt idx="33">
                  <c:v>19.294609000000001</c:v>
                </c:pt>
                <c:pt idx="34">
                  <c:v>18.780390000000001</c:v>
                </c:pt>
                <c:pt idx="35">
                  <c:v>18.136717000000001</c:v>
                </c:pt>
                <c:pt idx="36">
                  <c:v>17.682642000000001</c:v>
                </c:pt>
                <c:pt idx="37">
                  <c:v>17.437121999999999</c:v>
                </c:pt>
                <c:pt idx="38">
                  <c:v>17.620021999999999</c:v>
                </c:pt>
                <c:pt idx="39">
                  <c:v>18.192017</c:v>
                </c:pt>
                <c:pt idx="40">
                  <c:v>19.064146000000001</c:v>
                </c:pt>
                <c:pt idx="41">
                  <c:v>19.583881000000002</c:v>
                </c:pt>
                <c:pt idx="42">
                  <c:v>19.278103000000002</c:v>
                </c:pt>
                <c:pt idx="43">
                  <c:v>18.618549000000002</c:v>
                </c:pt>
                <c:pt idx="44">
                  <c:v>17.881595999999998</c:v>
                </c:pt>
                <c:pt idx="45">
                  <c:v>17.889875</c:v>
                </c:pt>
                <c:pt idx="46">
                  <c:v>18.213197999999998</c:v>
                </c:pt>
                <c:pt idx="47">
                  <c:v>19.819721000000001</c:v>
                </c:pt>
                <c:pt idx="48">
                  <c:v>21.759644000000002</c:v>
                </c:pt>
                <c:pt idx="49">
                  <c:v>23.063704000000001</c:v>
                </c:pt>
                <c:pt idx="50">
                  <c:v>23.049088000000001</c:v>
                </c:pt>
                <c:pt idx="51">
                  <c:v>22.22728</c:v>
                </c:pt>
                <c:pt idx="52">
                  <c:v>22.114887</c:v>
                </c:pt>
                <c:pt idx="53">
                  <c:v>22.803194000000001</c:v>
                </c:pt>
                <c:pt idx="54">
                  <c:v>24.283604</c:v>
                </c:pt>
                <c:pt idx="55">
                  <c:v>25.720406000000001</c:v>
                </c:pt>
                <c:pt idx="56">
                  <c:v>25.850117000000001</c:v>
                </c:pt>
                <c:pt idx="57">
                  <c:v>24.973074</c:v>
                </c:pt>
                <c:pt idx="58">
                  <c:v>23.553464999999999</c:v>
                </c:pt>
                <c:pt idx="59">
                  <c:v>22.601257</c:v>
                </c:pt>
                <c:pt idx="60">
                  <c:v>21.841443999999999</c:v>
                </c:pt>
                <c:pt idx="61">
                  <c:v>21.786335000000001</c:v>
                </c:pt>
                <c:pt idx="62">
                  <c:v>23.442084999999999</c:v>
                </c:pt>
                <c:pt idx="63">
                  <c:v>25.160187000000001</c:v>
                </c:pt>
                <c:pt idx="64">
                  <c:v>25.341097000000001</c:v>
                </c:pt>
                <c:pt idx="65">
                  <c:v>23.827297000000002</c:v>
                </c:pt>
                <c:pt idx="66">
                  <c:v>22.539121999999999</c:v>
                </c:pt>
                <c:pt idx="67">
                  <c:v>23.602575000000002</c:v>
                </c:pt>
                <c:pt idx="68">
                  <c:v>25.910720999999999</c:v>
                </c:pt>
                <c:pt idx="69">
                  <c:v>27.775980000000001</c:v>
                </c:pt>
                <c:pt idx="70">
                  <c:v>27.904371000000001</c:v>
                </c:pt>
                <c:pt idx="71">
                  <c:v>26.657872999999999</c:v>
                </c:pt>
                <c:pt idx="72">
                  <c:v>25.904229999999998</c:v>
                </c:pt>
                <c:pt idx="73">
                  <c:v>25.161366000000001</c:v>
                </c:pt>
                <c:pt idx="74">
                  <c:v>23.792280000000002</c:v>
                </c:pt>
                <c:pt idx="75">
                  <c:v>22.340800999999999</c:v>
                </c:pt>
                <c:pt idx="76">
                  <c:v>20.926310000000001</c:v>
                </c:pt>
                <c:pt idx="77">
                  <c:v>20.513590000000001</c:v>
                </c:pt>
                <c:pt idx="78">
                  <c:v>21.116602</c:v>
                </c:pt>
                <c:pt idx="79">
                  <c:v>22.381155</c:v>
                </c:pt>
                <c:pt idx="80">
                  <c:v>23.57687</c:v>
                </c:pt>
                <c:pt idx="81">
                  <c:v>23.714195</c:v>
                </c:pt>
                <c:pt idx="82">
                  <c:v>23.64817</c:v>
                </c:pt>
                <c:pt idx="83">
                  <c:v>23.852041</c:v>
                </c:pt>
                <c:pt idx="84">
                  <c:v>24.706880999999999</c:v>
                </c:pt>
                <c:pt idx="85">
                  <c:v>25.004048999999998</c:v>
                </c:pt>
                <c:pt idx="86">
                  <c:v>24.888178</c:v>
                </c:pt>
                <c:pt idx="87">
                  <c:v>24.403738000000001</c:v>
                </c:pt>
                <c:pt idx="88">
                  <c:v>24.410112000000002</c:v>
                </c:pt>
                <c:pt idx="89">
                  <c:v>24.610696999999998</c:v>
                </c:pt>
                <c:pt idx="90">
                  <c:v>24.647974000000001</c:v>
                </c:pt>
                <c:pt idx="91">
                  <c:v>24.778825999999999</c:v>
                </c:pt>
                <c:pt idx="92">
                  <c:v>24.932891999999999</c:v>
                </c:pt>
                <c:pt idx="93">
                  <c:v>25.374565</c:v>
                </c:pt>
                <c:pt idx="94">
                  <c:v>25.358307</c:v>
                </c:pt>
                <c:pt idx="95">
                  <c:v>24.626754999999999</c:v>
                </c:pt>
                <c:pt idx="96">
                  <c:v>23.588991</c:v>
                </c:pt>
                <c:pt idx="97">
                  <c:v>22.692062</c:v>
                </c:pt>
                <c:pt idx="98">
                  <c:v>22.434788000000001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DA-48F5-BFF9-8B5962EAC0B3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'IP3'!$P$5:$P$103</c:f>
              <c:numCache>
                <c:formatCode>General</c:formatCode>
                <c:ptCount val="99"/>
                <c:pt idx="0">
                  <c:v>-0.62948585000000001</c:v>
                </c:pt>
                <c:pt idx="1">
                  <c:v>-0.99106258000000003</c:v>
                </c:pt>
                <c:pt idx="2">
                  <c:v>-0.13079555000000001</c:v>
                </c:pt>
                <c:pt idx="3">
                  <c:v>3.4957422999999999</c:v>
                </c:pt>
                <c:pt idx="4">
                  <c:v>7.5261440000000004</c:v>
                </c:pt>
                <c:pt idx="5">
                  <c:v>10.023524999999999</c:v>
                </c:pt>
                <c:pt idx="6">
                  <c:v>10.779593</c:v>
                </c:pt>
                <c:pt idx="7">
                  <c:v>10.912372</c:v>
                </c:pt>
                <c:pt idx="8">
                  <c:v>12.032845999999999</c:v>
                </c:pt>
                <c:pt idx="9">
                  <c:v>13.684649</c:v>
                </c:pt>
                <c:pt idx="10">
                  <c:v>15.596166999999999</c:v>
                </c:pt>
                <c:pt idx="11">
                  <c:v>16.992514</c:v>
                </c:pt>
                <c:pt idx="12">
                  <c:v>18.247805</c:v>
                </c:pt>
                <c:pt idx="13">
                  <c:v>18.967206999999998</c:v>
                </c:pt>
                <c:pt idx="14">
                  <c:v>19.948754999999998</c:v>
                </c:pt>
                <c:pt idx="15">
                  <c:v>19.786930000000002</c:v>
                </c:pt>
                <c:pt idx="16">
                  <c:v>19.277853</c:v>
                </c:pt>
                <c:pt idx="17">
                  <c:v>18.115684999999999</c:v>
                </c:pt>
                <c:pt idx="18">
                  <c:v>17.551839999999999</c:v>
                </c:pt>
                <c:pt idx="19">
                  <c:v>17.517074999999998</c:v>
                </c:pt>
                <c:pt idx="20">
                  <c:v>17.91168</c:v>
                </c:pt>
                <c:pt idx="21">
                  <c:v>18.626013</c:v>
                </c:pt>
                <c:pt idx="22">
                  <c:v>19.438161999999998</c:v>
                </c:pt>
                <c:pt idx="23">
                  <c:v>20.638238999999999</c:v>
                </c:pt>
                <c:pt idx="24">
                  <c:v>21.078164999999998</c:v>
                </c:pt>
                <c:pt idx="25">
                  <c:v>21.578479999999999</c:v>
                </c:pt>
                <c:pt idx="26">
                  <c:v>22.251707</c:v>
                </c:pt>
                <c:pt idx="27">
                  <c:v>23.979975</c:v>
                </c:pt>
                <c:pt idx="28">
                  <c:v>23.958801000000001</c:v>
                </c:pt>
                <c:pt idx="29">
                  <c:v>22.988347999999998</c:v>
                </c:pt>
                <c:pt idx="30">
                  <c:v>20.742152999999998</c:v>
                </c:pt>
                <c:pt idx="31">
                  <c:v>19.726198</c:v>
                </c:pt>
                <c:pt idx="32">
                  <c:v>18.458157</c:v>
                </c:pt>
                <c:pt idx="33">
                  <c:v>17.437033</c:v>
                </c:pt>
                <c:pt idx="34">
                  <c:v>16.682358000000001</c:v>
                </c:pt>
                <c:pt idx="35">
                  <c:v>16.485209000000001</c:v>
                </c:pt>
                <c:pt idx="36">
                  <c:v>16.725301999999999</c:v>
                </c:pt>
                <c:pt idx="37">
                  <c:v>17.114301999999999</c:v>
                </c:pt>
                <c:pt idx="38">
                  <c:v>17.695824000000002</c:v>
                </c:pt>
                <c:pt idx="39">
                  <c:v>18.293648000000001</c:v>
                </c:pt>
                <c:pt idx="40">
                  <c:v>18.503119000000002</c:v>
                </c:pt>
                <c:pt idx="41">
                  <c:v>18.217993</c:v>
                </c:pt>
                <c:pt idx="42">
                  <c:v>17.675512000000001</c:v>
                </c:pt>
                <c:pt idx="43">
                  <c:v>17.307312</c:v>
                </c:pt>
                <c:pt idx="44">
                  <c:v>17.061789999999998</c:v>
                </c:pt>
                <c:pt idx="45">
                  <c:v>17.029011000000001</c:v>
                </c:pt>
                <c:pt idx="46">
                  <c:v>16.625774</c:v>
                </c:pt>
                <c:pt idx="47">
                  <c:v>16.587107</c:v>
                </c:pt>
                <c:pt idx="48">
                  <c:v>16.948387</c:v>
                </c:pt>
                <c:pt idx="49">
                  <c:v>17.464715999999999</c:v>
                </c:pt>
                <c:pt idx="50">
                  <c:v>18.049424999999999</c:v>
                </c:pt>
                <c:pt idx="51">
                  <c:v>19.006039000000001</c:v>
                </c:pt>
                <c:pt idx="52">
                  <c:v>20.554625000000001</c:v>
                </c:pt>
                <c:pt idx="53">
                  <c:v>21.306941999999999</c:v>
                </c:pt>
                <c:pt idx="54">
                  <c:v>21.035549</c:v>
                </c:pt>
                <c:pt idx="55">
                  <c:v>20.664797</c:v>
                </c:pt>
                <c:pt idx="56">
                  <c:v>23.2791</c:v>
                </c:pt>
                <c:pt idx="57">
                  <c:v>24.289180999999999</c:v>
                </c:pt>
                <c:pt idx="58">
                  <c:v>24.879726000000002</c:v>
                </c:pt>
                <c:pt idx="59">
                  <c:v>23.783526999999999</c:v>
                </c:pt>
                <c:pt idx="60">
                  <c:v>25.607941</c:v>
                </c:pt>
                <c:pt idx="61">
                  <c:v>25.748348</c:v>
                </c:pt>
                <c:pt idx="62">
                  <c:v>24.494698</c:v>
                </c:pt>
                <c:pt idx="63">
                  <c:v>22.891279000000001</c:v>
                </c:pt>
                <c:pt idx="64">
                  <c:v>22.583015</c:v>
                </c:pt>
                <c:pt idx="65">
                  <c:v>22.761793000000001</c:v>
                </c:pt>
                <c:pt idx="66">
                  <c:v>22.595714999999998</c:v>
                </c:pt>
                <c:pt idx="67">
                  <c:v>24.128215999999998</c:v>
                </c:pt>
                <c:pt idx="68">
                  <c:v>24.982673999999999</c:v>
                </c:pt>
                <c:pt idx="69">
                  <c:v>24.861485999999999</c:v>
                </c:pt>
                <c:pt idx="70">
                  <c:v>23.328952999999998</c:v>
                </c:pt>
                <c:pt idx="71">
                  <c:v>22.520883999999999</c:v>
                </c:pt>
                <c:pt idx="72">
                  <c:v>22.438053</c:v>
                </c:pt>
                <c:pt idx="73">
                  <c:v>22.195574000000001</c:v>
                </c:pt>
                <c:pt idx="74">
                  <c:v>21.394157</c:v>
                </c:pt>
                <c:pt idx="75">
                  <c:v>20.438154000000001</c:v>
                </c:pt>
                <c:pt idx="76">
                  <c:v>19.405698999999998</c:v>
                </c:pt>
                <c:pt idx="77">
                  <c:v>18.822970999999999</c:v>
                </c:pt>
                <c:pt idx="78">
                  <c:v>18.686945000000001</c:v>
                </c:pt>
                <c:pt idx="79">
                  <c:v>19.364180000000001</c:v>
                </c:pt>
                <c:pt idx="80">
                  <c:v>20.162375999999998</c:v>
                </c:pt>
                <c:pt idx="81">
                  <c:v>20.945045</c:v>
                </c:pt>
                <c:pt idx="82">
                  <c:v>21.295743999999999</c:v>
                </c:pt>
                <c:pt idx="83">
                  <c:v>21.692592999999999</c:v>
                </c:pt>
                <c:pt idx="84">
                  <c:v>22.308088000000001</c:v>
                </c:pt>
                <c:pt idx="85">
                  <c:v>22.777054</c:v>
                </c:pt>
                <c:pt idx="86">
                  <c:v>23.108727999999999</c:v>
                </c:pt>
                <c:pt idx="87">
                  <c:v>22.527844999999999</c:v>
                </c:pt>
                <c:pt idx="88">
                  <c:v>21.988253</c:v>
                </c:pt>
                <c:pt idx="89">
                  <c:v>21.581045</c:v>
                </c:pt>
                <c:pt idx="90">
                  <c:v>21.785364000000001</c:v>
                </c:pt>
                <c:pt idx="91">
                  <c:v>21.679134000000001</c:v>
                </c:pt>
                <c:pt idx="92">
                  <c:v>21.137962000000002</c:v>
                </c:pt>
                <c:pt idx="93">
                  <c:v>20.418645999999999</c:v>
                </c:pt>
                <c:pt idx="94">
                  <c:v>20.073378000000002</c:v>
                </c:pt>
                <c:pt idx="95">
                  <c:v>19.907093</c:v>
                </c:pt>
                <c:pt idx="96">
                  <c:v>19.674427000000001</c:v>
                </c:pt>
                <c:pt idx="97">
                  <c:v>19.323934999999999</c:v>
                </c:pt>
                <c:pt idx="98">
                  <c:v>19.123199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DA-48F5-BFF9-8B5962EA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'IP3'!$S$5:$S$103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89DA-48F5-BFF9-8B5962EAC0B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'IP3'!$V$5:$V$103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9DA-48F5-BFF9-8B5962EAC0B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'IP3'!$Y$5:$Y$103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903-40B1-AF1F-23513702EFC9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04664162488663"/>
          <c:y val="0.60899460484106149"/>
          <c:w val="0.19632951264612125"/>
          <c:h val="0.1793649752114319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1"/>
          <a:lstStyle/>
          <a:p>
            <a:pPr algn="ctr">
              <a:defRPr/>
            </a:pPr>
            <a:r>
              <a:rPr lang="en-US" sz="1000" baseline="0"/>
              <a:t>Configuration B Input IP3 vs LO Power (dBm)</a:t>
            </a:r>
          </a:p>
        </c:rich>
      </c:tx>
      <c:layout>
        <c:manualLayout>
          <c:xMode val="edge"/>
          <c:yMode val="edge"/>
          <c:x val="0.2477675977556737"/>
          <c:y val="5.070546737213403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8.2591498979294256E-2"/>
          <c:w val="0.76542713682528862"/>
          <c:h val="0.726656095071449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'IP3'!$AJ$5:$AJ$103</c:f>
              <c:numCache>
                <c:formatCode>General</c:formatCode>
                <c:ptCount val="99"/>
                <c:pt idx="0">
                  <c:v>27.652525000000001</c:v>
                </c:pt>
                <c:pt idx="1">
                  <c:v>27.370943</c:v>
                </c:pt>
                <c:pt idx="2">
                  <c:v>28.109966</c:v>
                </c:pt>
                <c:pt idx="3">
                  <c:v>26.742939</c:v>
                </c:pt>
                <c:pt idx="4">
                  <c:v>24.828379000000002</c:v>
                </c:pt>
                <c:pt idx="5">
                  <c:v>21.120981</c:v>
                </c:pt>
                <c:pt idx="6">
                  <c:v>17.623421</c:v>
                </c:pt>
                <c:pt idx="7">
                  <c:v>15.405208999999999</c:v>
                </c:pt>
                <c:pt idx="8">
                  <c:v>14.627029</c:v>
                </c:pt>
                <c:pt idx="9">
                  <c:v>14.793468000000001</c:v>
                </c:pt>
                <c:pt idx="10">
                  <c:v>15.265637</c:v>
                </c:pt>
                <c:pt idx="11">
                  <c:v>16.087396999999999</c:v>
                </c:pt>
                <c:pt idx="12">
                  <c:v>17.283214999999998</c:v>
                </c:pt>
                <c:pt idx="13">
                  <c:v>19.25102</c:v>
                </c:pt>
                <c:pt idx="14">
                  <c:v>21.715536</c:v>
                </c:pt>
                <c:pt idx="15">
                  <c:v>23.345421000000002</c:v>
                </c:pt>
                <c:pt idx="16">
                  <c:v>23.763950000000001</c:v>
                </c:pt>
                <c:pt idx="17">
                  <c:v>22.835778999999999</c:v>
                </c:pt>
                <c:pt idx="18">
                  <c:v>21.930219999999998</c:v>
                </c:pt>
                <c:pt idx="19">
                  <c:v>21.595912999999999</c:v>
                </c:pt>
                <c:pt idx="20">
                  <c:v>21.871704000000001</c:v>
                </c:pt>
                <c:pt idx="21">
                  <c:v>22.301124999999999</c:v>
                </c:pt>
                <c:pt idx="22">
                  <c:v>22.541260000000001</c:v>
                </c:pt>
                <c:pt idx="23">
                  <c:v>22.447790000000001</c:v>
                </c:pt>
                <c:pt idx="24">
                  <c:v>22.132431</c:v>
                </c:pt>
                <c:pt idx="25">
                  <c:v>21.656051999999999</c:v>
                </c:pt>
                <c:pt idx="26">
                  <c:v>22.543303999999999</c:v>
                </c:pt>
                <c:pt idx="27">
                  <c:v>25.018820000000002</c:v>
                </c:pt>
                <c:pt idx="28">
                  <c:v>27.999222</c:v>
                </c:pt>
                <c:pt idx="29">
                  <c:v>29.142894999999999</c:v>
                </c:pt>
                <c:pt idx="30">
                  <c:v>28.676373999999999</c:v>
                </c:pt>
                <c:pt idx="31">
                  <c:v>27.082148</c:v>
                </c:pt>
                <c:pt idx="32">
                  <c:v>25.704927000000001</c:v>
                </c:pt>
                <c:pt idx="33">
                  <c:v>25.038401</c:v>
                </c:pt>
                <c:pt idx="34">
                  <c:v>25.236464999999999</c:v>
                </c:pt>
                <c:pt idx="35">
                  <c:v>26.299427000000001</c:v>
                </c:pt>
                <c:pt idx="36">
                  <c:v>26.977406999999999</c:v>
                </c:pt>
                <c:pt idx="37">
                  <c:v>27.801552000000001</c:v>
                </c:pt>
                <c:pt idx="38">
                  <c:v>27.602063999999999</c:v>
                </c:pt>
                <c:pt idx="39">
                  <c:v>27.127946999999999</c:v>
                </c:pt>
                <c:pt idx="40">
                  <c:v>25.537464</c:v>
                </c:pt>
                <c:pt idx="41">
                  <c:v>24.721025000000001</c:v>
                </c:pt>
                <c:pt idx="42">
                  <c:v>23.777184999999999</c:v>
                </c:pt>
                <c:pt idx="43">
                  <c:v>24.166741999999999</c:v>
                </c:pt>
                <c:pt idx="44">
                  <c:v>24.371998000000001</c:v>
                </c:pt>
                <c:pt idx="45">
                  <c:v>25.404717999999999</c:v>
                </c:pt>
                <c:pt idx="46">
                  <c:v>25.766860999999999</c:v>
                </c:pt>
                <c:pt idx="47">
                  <c:v>25.970452999999999</c:v>
                </c:pt>
                <c:pt idx="48">
                  <c:v>26.006568999999999</c:v>
                </c:pt>
                <c:pt idx="49">
                  <c:v>26.184189</c:v>
                </c:pt>
                <c:pt idx="50">
                  <c:v>26.811654999999998</c:v>
                </c:pt>
                <c:pt idx="51">
                  <c:v>27.702030000000001</c:v>
                </c:pt>
                <c:pt idx="52">
                  <c:v>27.929276999999999</c:v>
                </c:pt>
                <c:pt idx="53">
                  <c:v>28.121386999999999</c:v>
                </c:pt>
                <c:pt idx="54">
                  <c:v>27.884955999999999</c:v>
                </c:pt>
                <c:pt idx="55">
                  <c:v>27.763114999999999</c:v>
                </c:pt>
                <c:pt idx="56">
                  <c:v>26.457889999999999</c:v>
                </c:pt>
                <c:pt idx="57">
                  <c:v>25.034292000000001</c:v>
                </c:pt>
                <c:pt idx="58">
                  <c:v>24.093443000000001</c:v>
                </c:pt>
                <c:pt idx="59">
                  <c:v>24.057206999999998</c:v>
                </c:pt>
                <c:pt idx="60">
                  <c:v>23.929463999999999</c:v>
                </c:pt>
                <c:pt idx="61">
                  <c:v>23.916332000000001</c:v>
                </c:pt>
                <c:pt idx="62">
                  <c:v>23.904022000000001</c:v>
                </c:pt>
                <c:pt idx="63">
                  <c:v>24.013922000000001</c:v>
                </c:pt>
                <c:pt idx="64">
                  <c:v>24.550629000000001</c:v>
                </c:pt>
                <c:pt idx="65">
                  <c:v>24.726675</c:v>
                </c:pt>
                <c:pt idx="66">
                  <c:v>24.956465000000001</c:v>
                </c:pt>
                <c:pt idx="67">
                  <c:v>24.359370999999999</c:v>
                </c:pt>
                <c:pt idx="68">
                  <c:v>23.885265</c:v>
                </c:pt>
                <c:pt idx="69">
                  <c:v>23.182176999999999</c:v>
                </c:pt>
                <c:pt idx="70">
                  <c:v>22.587965000000001</c:v>
                </c:pt>
                <c:pt idx="71">
                  <c:v>22.37396</c:v>
                </c:pt>
                <c:pt idx="72">
                  <c:v>23.08004</c:v>
                </c:pt>
                <c:pt idx="73">
                  <c:v>24.109821</c:v>
                </c:pt>
                <c:pt idx="74">
                  <c:v>24.156815999999999</c:v>
                </c:pt>
                <c:pt idx="75">
                  <c:v>23.721087000000001</c:v>
                </c:pt>
                <c:pt idx="76">
                  <c:v>22.94294</c:v>
                </c:pt>
                <c:pt idx="77">
                  <c:v>22.780359000000001</c:v>
                </c:pt>
                <c:pt idx="78">
                  <c:v>23.160664000000001</c:v>
                </c:pt>
                <c:pt idx="79">
                  <c:v>23.539287999999999</c:v>
                </c:pt>
                <c:pt idx="80">
                  <c:v>23.727727999999999</c:v>
                </c:pt>
                <c:pt idx="81">
                  <c:v>23.158607</c:v>
                </c:pt>
                <c:pt idx="82">
                  <c:v>22.684277000000002</c:v>
                </c:pt>
                <c:pt idx="83">
                  <c:v>22.326988</c:v>
                </c:pt>
                <c:pt idx="84">
                  <c:v>22.171503000000001</c:v>
                </c:pt>
                <c:pt idx="85">
                  <c:v>22.398890999999999</c:v>
                </c:pt>
                <c:pt idx="86">
                  <c:v>22.849943</c:v>
                </c:pt>
                <c:pt idx="87">
                  <c:v>23.071453000000002</c:v>
                </c:pt>
                <c:pt idx="88">
                  <c:v>22.845285000000001</c:v>
                </c:pt>
                <c:pt idx="89">
                  <c:v>22.945868999999998</c:v>
                </c:pt>
                <c:pt idx="90">
                  <c:v>23.270546</c:v>
                </c:pt>
                <c:pt idx="91">
                  <c:v>24.002134000000002</c:v>
                </c:pt>
                <c:pt idx="92">
                  <c:v>25.135449999999999</c:v>
                </c:pt>
                <c:pt idx="93">
                  <c:v>26.305544000000001</c:v>
                </c:pt>
                <c:pt idx="94">
                  <c:v>26.892759000000002</c:v>
                </c:pt>
                <c:pt idx="95">
                  <c:v>27.236013</c:v>
                </c:pt>
                <c:pt idx="96">
                  <c:v>26.960239000000001</c:v>
                </c:pt>
                <c:pt idx="97">
                  <c:v>26.813099000000001</c:v>
                </c:pt>
                <c:pt idx="98">
                  <c:v>26.285834999999999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44-4FCF-B507-FB2C7832E510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'IP3'!$AM$5:$AM$103</c:f>
              <c:numCache>
                <c:formatCode>General</c:formatCode>
                <c:ptCount val="99"/>
                <c:pt idx="0">
                  <c:v>27.921129000000001</c:v>
                </c:pt>
                <c:pt idx="1">
                  <c:v>25.992619999999999</c:v>
                </c:pt>
                <c:pt idx="2">
                  <c:v>25.241116999999999</c:v>
                </c:pt>
                <c:pt idx="3">
                  <c:v>23.929527</c:v>
                </c:pt>
                <c:pt idx="4">
                  <c:v>23.319890999999998</c:v>
                </c:pt>
                <c:pt idx="5">
                  <c:v>20.126315999999999</c:v>
                </c:pt>
                <c:pt idx="6">
                  <c:v>17.287524999999999</c:v>
                </c:pt>
                <c:pt idx="7">
                  <c:v>14.868095</c:v>
                </c:pt>
                <c:pt idx="8">
                  <c:v>13.830819</c:v>
                </c:pt>
                <c:pt idx="9">
                  <c:v>13.900022999999999</c:v>
                </c:pt>
                <c:pt idx="10">
                  <c:v>14.533523000000001</c:v>
                </c:pt>
                <c:pt idx="11">
                  <c:v>15.664426000000001</c:v>
                </c:pt>
                <c:pt idx="12">
                  <c:v>17.316326</c:v>
                </c:pt>
                <c:pt idx="13">
                  <c:v>19.451591000000001</c:v>
                </c:pt>
                <c:pt idx="14">
                  <c:v>21.910578000000001</c:v>
                </c:pt>
                <c:pt idx="15">
                  <c:v>22.895966000000001</c:v>
                </c:pt>
                <c:pt idx="16">
                  <c:v>22.798003999999999</c:v>
                </c:pt>
                <c:pt idx="17">
                  <c:v>21.556889000000002</c:v>
                </c:pt>
                <c:pt idx="18">
                  <c:v>21.112606</c:v>
                </c:pt>
                <c:pt idx="19">
                  <c:v>21.459537999999998</c:v>
                </c:pt>
                <c:pt idx="20">
                  <c:v>22.195913000000001</c:v>
                </c:pt>
                <c:pt idx="21">
                  <c:v>22.306104999999999</c:v>
                </c:pt>
                <c:pt idx="22">
                  <c:v>21.710712000000001</c:v>
                </c:pt>
                <c:pt idx="23">
                  <c:v>20.744143000000001</c:v>
                </c:pt>
                <c:pt idx="24">
                  <c:v>20.060732000000002</c:v>
                </c:pt>
                <c:pt idx="25">
                  <c:v>20.334980000000002</c:v>
                </c:pt>
                <c:pt idx="26">
                  <c:v>22.044205000000002</c:v>
                </c:pt>
                <c:pt idx="27">
                  <c:v>24.422974</c:v>
                </c:pt>
                <c:pt idx="28">
                  <c:v>27.447541999999999</c:v>
                </c:pt>
                <c:pt idx="29">
                  <c:v>29.655360999999999</c:v>
                </c:pt>
                <c:pt idx="30">
                  <c:v>30.638493</c:v>
                </c:pt>
                <c:pt idx="31">
                  <c:v>29.175550000000001</c:v>
                </c:pt>
                <c:pt idx="32">
                  <c:v>26.924669000000002</c:v>
                </c:pt>
                <c:pt idx="33">
                  <c:v>25.593088000000002</c:v>
                </c:pt>
                <c:pt idx="34">
                  <c:v>25.339893</c:v>
                </c:pt>
                <c:pt idx="35">
                  <c:v>26.853559000000001</c:v>
                </c:pt>
                <c:pt idx="36">
                  <c:v>27.498792999999999</c:v>
                </c:pt>
                <c:pt idx="37">
                  <c:v>28.010722999999999</c:v>
                </c:pt>
                <c:pt idx="38">
                  <c:v>27.656445000000001</c:v>
                </c:pt>
                <c:pt idx="39">
                  <c:v>27.229769000000001</c:v>
                </c:pt>
                <c:pt idx="40">
                  <c:v>26.049007</c:v>
                </c:pt>
                <c:pt idx="41">
                  <c:v>24.362031999999999</c:v>
                </c:pt>
                <c:pt idx="42">
                  <c:v>23.382324000000001</c:v>
                </c:pt>
                <c:pt idx="43">
                  <c:v>23.806609999999999</c:v>
                </c:pt>
                <c:pt idx="44">
                  <c:v>24.525787000000001</c:v>
                </c:pt>
                <c:pt idx="45">
                  <c:v>25.328870999999999</c:v>
                </c:pt>
                <c:pt idx="46">
                  <c:v>25.498187999999999</c:v>
                </c:pt>
                <c:pt idx="47">
                  <c:v>25.408263999999999</c:v>
                </c:pt>
                <c:pt idx="48">
                  <c:v>25.239167999999999</c:v>
                </c:pt>
                <c:pt idx="49">
                  <c:v>25.340727000000001</c:v>
                </c:pt>
                <c:pt idx="50">
                  <c:v>25.619872999999998</c:v>
                </c:pt>
                <c:pt idx="51">
                  <c:v>26.312913999999999</c:v>
                </c:pt>
                <c:pt idx="52">
                  <c:v>26.173584000000002</c:v>
                </c:pt>
                <c:pt idx="53">
                  <c:v>26.190228999999999</c:v>
                </c:pt>
                <c:pt idx="54">
                  <c:v>26.480723999999999</c:v>
                </c:pt>
                <c:pt idx="55">
                  <c:v>27.165217999999999</c:v>
                </c:pt>
                <c:pt idx="56">
                  <c:v>26.753868000000001</c:v>
                </c:pt>
                <c:pt idx="57">
                  <c:v>25.564972000000001</c:v>
                </c:pt>
                <c:pt idx="58">
                  <c:v>24.277349000000001</c:v>
                </c:pt>
                <c:pt idx="59">
                  <c:v>24.065147</c:v>
                </c:pt>
                <c:pt idx="60">
                  <c:v>23.945087000000001</c:v>
                </c:pt>
                <c:pt idx="61">
                  <c:v>24.248255</c:v>
                </c:pt>
                <c:pt idx="62">
                  <c:v>24.654392000000001</c:v>
                </c:pt>
                <c:pt idx="63">
                  <c:v>25.176010000000002</c:v>
                </c:pt>
                <c:pt idx="64">
                  <c:v>26.303526000000002</c:v>
                </c:pt>
                <c:pt idx="65">
                  <c:v>26.341229999999999</c:v>
                </c:pt>
                <c:pt idx="66">
                  <c:v>26.554573000000001</c:v>
                </c:pt>
                <c:pt idx="67">
                  <c:v>25.470175000000001</c:v>
                </c:pt>
                <c:pt idx="68">
                  <c:v>24.673622000000002</c:v>
                </c:pt>
                <c:pt idx="69">
                  <c:v>23.713553999999998</c:v>
                </c:pt>
                <c:pt idx="70">
                  <c:v>23.080942</c:v>
                </c:pt>
                <c:pt idx="71">
                  <c:v>22.825140000000001</c:v>
                </c:pt>
                <c:pt idx="72">
                  <c:v>23.260607</c:v>
                </c:pt>
                <c:pt idx="73">
                  <c:v>23.905639999999998</c:v>
                </c:pt>
                <c:pt idx="74">
                  <c:v>23.673991999999998</c:v>
                </c:pt>
                <c:pt idx="75">
                  <c:v>23.161196</c:v>
                </c:pt>
                <c:pt idx="76">
                  <c:v>22.131588000000001</c:v>
                </c:pt>
                <c:pt idx="77">
                  <c:v>21.990646000000002</c:v>
                </c:pt>
                <c:pt idx="78">
                  <c:v>22.218914000000002</c:v>
                </c:pt>
                <c:pt idx="79">
                  <c:v>23.095154000000001</c:v>
                </c:pt>
                <c:pt idx="80">
                  <c:v>23.760031000000001</c:v>
                </c:pt>
                <c:pt idx="81">
                  <c:v>24.032923</c:v>
                </c:pt>
                <c:pt idx="82">
                  <c:v>24.273647</c:v>
                </c:pt>
                <c:pt idx="83">
                  <c:v>24.194154999999999</c:v>
                </c:pt>
                <c:pt idx="84">
                  <c:v>24.090076</c:v>
                </c:pt>
                <c:pt idx="85">
                  <c:v>23.868168000000001</c:v>
                </c:pt>
                <c:pt idx="86">
                  <c:v>24.160872999999999</c:v>
                </c:pt>
                <c:pt idx="87">
                  <c:v>24.000734000000001</c:v>
                </c:pt>
                <c:pt idx="88">
                  <c:v>23.620932</c:v>
                </c:pt>
                <c:pt idx="89">
                  <c:v>23.749475</c:v>
                </c:pt>
                <c:pt idx="90">
                  <c:v>23.875992</c:v>
                </c:pt>
                <c:pt idx="91">
                  <c:v>24.270333999999998</c:v>
                </c:pt>
                <c:pt idx="92">
                  <c:v>24.481075000000001</c:v>
                </c:pt>
                <c:pt idx="93">
                  <c:v>24.888275</c:v>
                </c:pt>
                <c:pt idx="94">
                  <c:v>25.792496</c:v>
                </c:pt>
                <c:pt idx="95">
                  <c:v>26.443113</c:v>
                </c:pt>
                <c:pt idx="96">
                  <c:v>26.838692000000002</c:v>
                </c:pt>
                <c:pt idx="97">
                  <c:v>26.500156</c:v>
                </c:pt>
                <c:pt idx="98">
                  <c:v>26.172678000000001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44-4FCF-B507-FB2C7832E510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'IP3'!$AP$5:$AP$103</c:f>
              <c:numCache>
                <c:formatCode>General</c:formatCode>
                <c:ptCount val="99"/>
                <c:pt idx="0">
                  <c:v>24.440446999999999</c:v>
                </c:pt>
                <c:pt idx="1">
                  <c:v>23.637255</c:v>
                </c:pt>
                <c:pt idx="2">
                  <c:v>23.491434000000002</c:v>
                </c:pt>
                <c:pt idx="3">
                  <c:v>21.026828999999999</c:v>
                </c:pt>
                <c:pt idx="4">
                  <c:v>20.804867000000002</c:v>
                </c:pt>
                <c:pt idx="5">
                  <c:v>19.007211999999999</c:v>
                </c:pt>
                <c:pt idx="6">
                  <c:v>16.459161999999999</c:v>
                </c:pt>
                <c:pt idx="7">
                  <c:v>14.358288999999999</c:v>
                </c:pt>
                <c:pt idx="8">
                  <c:v>13.158241</c:v>
                </c:pt>
                <c:pt idx="9">
                  <c:v>13.223744</c:v>
                </c:pt>
                <c:pt idx="10">
                  <c:v>14.045788999999999</c:v>
                </c:pt>
                <c:pt idx="11">
                  <c:v>15.392986000000001</c:v>
                </c:pt>
                <c:pt idx="12">
                  <c:v>17.115286000000001</c:v>
                </c:pt>
                <c:pt idx="13">
                  <c:v>18.843056000000001</c:v>
                </c:pt>
                <c:pt idx="14">
                  <c:v>20.242702000000001</c:v>
                </c:pt>
                <c:pt idx="15">
                  <c:v>20.486008000000002</c:v>
                </c:pt>
                <c:pt idx="16">
                  <c:v>20.279757</c:v>
                </c:pt>
                <c:pt idx="17">
                  <c:v>19.898302000000001</c:v>
                </c:pt>
                <c:pt idx="18">
                  <c:v>20.375187</c:v>
                </c:pt>
                <c:pt idx="19">
                  <c:v>21.074370999999999</c:v>
                </c:pt>
                <c:pt idx="20">
                  <c:v>21.540576999999999</c:v>
                </c:pt>
                <c:pt idx="21">
                  <c:v>21.246922000000001</c:v>
                </c:pt>
                <c:pt idx="22">
                  <c:v>20.414660999999999</c:v>
                </c:pt>
                <c:pt idx="23">
                  <c:v>19.443804</c:v>
                </c:pt>
                <c:pt idx="24">
                  <c:v>19.181664999999999</c:v>
                </c:pt>
                <c:pt idx="25">
                  <c:v>21.466784000000001</c:v>
                </c:pt>
                <c:pt idx="26">
                  <c:v>23.198927000000001</c:v>
                </c:pt>
                <c:pt idx="27">
                  <c:v>26.786469</c:v>
                </c:pt>
                <c:pt idx="28">
                  <c:v>27.336182000000001</c:v>
                </c:pt>
                <c:pt idx="29">
                  <c:v>28.705286000000001</c:v>
                </c:pt>
                <c:pt idx="30">
                  <c:v>28.563846999999999</c:v>
                </c:pt>
                <c:pt idx="31">
                  <c:v>28.686882000000001</c:v>
                </c:pt>
                <c:pt idx="32">
                  <c:v>28.330947999999999</c:v>
                </c:pt>
                <c:pt idx="33">
                  <c:v>27.553101000000002</c:v>
                </c:pt>
                <c:pt idx="34">
                  <c:v>27.504678999999999</c:v>
                </c:pt>
                <c:pt idx="35">
                  <c:v>28.477654999999999</c:v>
                </c:pt>
                <c:pt idx="36">
                  <c:v>28.653448000000001</c:v>
                </c:pt>
                <c:pt idx="37">
                  <c:v>29.574545000000001</c:v>
                </c:pt>
                <c:pt idx="38">
                  <c:v>28.411997</c:v>
                </c:pt>
                <c:pt idx="39">
                  <c:v>27.004498999999999</c:v>
                </c:pt>
                <c:pt idx="40">
                  <c:v>24.384459</c:v>
                </c:pt>
                <c:pt idx="41">
                  <c:v>23.558420000000002</c:v>
                </c:pt>
                <c:pt idx="42">
                  <c:v>23.694383999999999</c:v>
                </c:pt>
                <c:pt idx="43">
                  <c:v>24.359259000000002</c:v>
                </c:pt>
                <c:pt idx="44">
                  <c:v>24.796475999999998</c:v>
                </c:pt>
                <c:pt idx="45">
                  <c:v>25.096485000000001</c:v>
                </c:pt>
                <c:pt idx="46">
                  <c:v>25.147966</c:v>
                </c:pt>
                <c:pt idx="47">
                  <c:v>25.404530000000001</c:v>
                </c:pt>
                <c:pt idx="48">
                  <c:v>25.706282000000002</c:v>
                </c:pt>
                <c:pt idx="49">
                  <c:v>25.995546000000001</c:v>
                </c:pt>
                <c:pt idx="50">
                  <c:v>25.931474999999999</c:v>
                </c:pt>
                <c:pt idx="51">
                  <c:v>25.249697000000001</c:v>
                </c:pt>
                <c:pt idx="52">
                  <c:v>24.463301000000001</c:v>
                </c:pt>
                <c:pt idx="53">
                  <c:v>23.624904999999998</c:v>
                </c:pt>
                <c:pt idx="54">
                  <c:v>23.909876000000001</c:v>
                </c:pt>
                <c:pt idx="55">
                  <c:v>25.225473000000001</c:v>
                </c:pt>
                <c:pt idx="56">
                  <c:v>27.000536</c:v>
                </c:pt>
                <c:pt idx="57">
                  <c:v>27.578786999999998</c:v>
                </c:pt>
                <c:pt idx="58">
                  <c:v>26.671029999999998</c:v>
                </c:pt>
                <c:pt idx="59">
                  <c:v>25.695371999999999</c:v>
                </c:pt>
                <c:pt idx="60">
                  <c:v>24.900229</c:v>
                </c:pt>
                <c:pt idx="61">
                  <c:v>25.245643999999999</c:v>
                </c:pt>
                <c:pt idx="62">
                  <c:v>26.203941</c:v>
                </c:pt>
                <c:pt idx="63">
                  <c:v>26.918337000000001</c:v>
                </c:pt>
                <c:pt idx="64">
                  <c:v>28.747015000000001</c:v>
                </c:pt>
                <c:pt idx="65">
                  <c:v>28.186235</c:v>
                </c:pt>
                <c:pt idx="66">
                  <c:v>29.738022000000001</c:v>
                </c:pt>
                <c:pt idx="67">
                  <c:v>29.532114</c:v>
                </c:pt>
                <c:pt idx="68">
                  <c:v>29.615713</c:v>
                </c:pt>
                <c:pt idx="69">
                  <c:v>28.265787</c:v>
                </c:pt>
                <c:pt idx="70">
                  <c:v>26.269423</c:v>
                </c:pt>
                <c:pt idx="71">
                  <c:v>25.647141000000001</c:v>
                </c:pt>
                <c:pt idx="72">
                  <c:v>24.962097</c:v>
                </c:pt>
                <c:pt idx="73">
                  <c:v>24.514271000000001</c:v>
                </c:pt>
                <c:pt idx="74">
                  <c:v>22.920500000000001</c:v>
                </c:pt>
                <c:pt idx="75">
                  <c:v>21.407748999999999</c:v>
                </c:pt>
                <c:pt idx="76">
                  <c:v>20.094849</c:v>
                </c:pt>
                <c:pt idx="77">
                  <c:v>19.695477</c:v>
                </c:pt>
                <c:pt idx="78">
                  <c:v>19.894753999999999</c:v>
                </c:pt>
                <c:pt idx="79">
                  <c:v>20.502265999999999</c:v>
                </c:pt>
                <c:pt idx="80">
                  <c:v>21.098894000000001</c:v>
                </c:pt>
                <c:pt idx="81">
                  <c:v>21.588764000000001</c:v>
                </c:pt>
                <c:pt idx="82">
                  <c:v>21.982302000000001</c:v>
                </c:pt>
                <c:pt idx="83">
                  <c:v>22.292227</c:v>
                </c:pt>
                <c:pt idx="84">
                  <c:v>22.336306</c:v>
                </c:pt>
                <c:pt idx="85">
                  <c:v>22.719282</c:v>
                </c:pt>
                <c:pt idx="86">
                  <c:v>23.25132</c:v>
                </c:pt>
                <c:pt idx="87">
                  <c:v>23.141314999999999</c:v>
                </c:pt>
                <c:pt idx="88">
                  <c:v>22.333051999999999</c:v>
                </c:pt>
                <c:pt idx="89">
                  <c:v>22.07901</c:v>
                </c:pt>
                <c:pt idx="90">
                  <c:v>22.245543999999999</c:v>
                </c:pt>
                <c:pt idx="91">
                  <c:v>22.466491999999999</c:v>
                </c:pt>
                <c:pt idx="92">
                  <c:v>22.386457</c:v>
                </c:pt>
                <c:pt idx="93">
                  <c:v>22.190306</c:v>
                </c:pt>
                <c:pt idx="94">
                  <c:v>22.237483999999998</c:v>
                </c:pt>
                <c:pt idx="95">
                  <c:v>21.959986000000001</c:v>
                </c:pt>
                <c:pt idx="96">
                  <c:v>21.789164</c:v>
                </c:pt>
                <c:pt idx="97">
                  <c:v>21.360498</c:v>
                </c:pt>
                <c:pt idx="98">
                  <c:v>21.178498999999999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C44-4FCF-B507-FB2C7832E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'IP3'!$AS$5:$AS$103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5-BC44-4FCF-B507-FB2C7832E51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'IP3'!$AV$5:$AV$103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C44-4FCF-B507-FB2C7832E510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'IP3'!$AY$5:$AY$103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786-4F72-A0E2-E7E0C92C2E0C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35"/>
          <c:min val="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55584282004669"/>
          <c:y val="0.5210258092738409"/>
          <c:w val="0.20393945267819566"/>
          <c:h val="0.25115157480314959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Output IP3 vs LO Power (dBm)</a:t>
            </a:r>
          </a:p>
        </c:rich>
      </c:tx>
      <c:layout>
        <c:manualLayout>
          <c:xMode val="edge"/>
          <c:yMode val="edge"/>
          <c:x val="0.21693191207151147"/>
          <c:y val="9.479717813051145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3229665736227416E-2"/>
          <c:w val="0.76542713682528862"/>
          <c:h val="0.716017789442986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'IP3'!$J$2</c:f>
              <c:strCache>
                <c:ptCount val="1"/>
                <c:pt idx="0">
                  <c:v>+17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'IP3'!$I$5:$I$103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'IP3'!$K$5:$K$103</c:f>
              <c:numCache>
                <c:formatCode>General</c:formatCode>
                <c:ptCount val="99"/>
                <c:pt idx="0">
                  <c:v>-25.562394999999999</c:v>
                </c:pt>
                <c:pt idx="1">
                  <c:v>-17.644401999999999</c:v>
                </c:pt>
                <c:pt idx="2">
                  <c:v>-8.1594104999999999</c:v>
                </c:pt>
                <c:pt idx="3">
                  <c:v>-3.5132031000000001</c:v>
                </c:pt>
                <c:pt idx="4">
                  <c:v>0.98468858000000004</c:v>
                </c:pt>
                <c:pt idx="5">
                  <c:v>3.5749140000000001</c:v>
                </c:pt>
                <c:pt idx="6">
                  <c:v>4.3890672000000004</c:v>
                </c:pt>
                <c:pt idx="7">
                  <c:v>4.5084952999999999</c:v>
                </c:pt>
                <c:pt idx="8">
                  <c:v>5.7623496000000003</c:v>
                </c:pt>
                <c:pt idx="9">
                  <c:v>7.4267038999999997</c:v>
                </c:pt>
                <c:pt idx="10">
                  <c:v>9.2236261000000006</c:v>
                </c:pt>
                <c:pt idx="11">
                  <c:v>10.359481000000001</c:v>
                </c:pt>
                <c:pt idx="12">
                  <c:v>11.394461</c:v>
                </c:pt>
                <c:pt idx="13">
                  <c:v>12.709720000000001</c:v>
                </c:pt>
                <c:pt idx="14">
                  <c:v>14.210442</c:v>
                </c:pt>
                <c:pt idx="15">
                  <c:v>15.506425</c:v>
                </c:pt>
                <c:pt idx="16">
                  <c:v>15.298401</c:v>
                </c:pt>
                <c:pt idx="17">
                  <c:v>14.256729999999999</c:v>
                </c:pt>
                <c:pt idx="18">
                  <c:v>12.789097</c:v>
                </c:pt>
                <c:pt idx="19">
                  <c:v>12.837996</c:v>
                </c:pt>
                <c:pt idx="20">
                  <c:v>13.505375000000001</c:v>
                </c:pt>
                <c:pt idx="21">
                  <c:v>14.523807</c:v>
                </c:pt>
                <c:pt idx="22">
                  <c:v>14.895502</c:v>
                </c:pt>
                <c:pt idx="23">
                  <c:v>15.591694</c:v>
                </c:pt>
                <c:pt idx="24">
                  <c:v>16.375610000000002</c:v>
                </c:pt>
                <c:pt idx="25">
                  <c:v>17.151648999999999</c:v>
                </c:pt>
                <c:pt idx="26">
                  <c:v>18.040482999999998</c:v>
                </c:pt>
                <c:pt idx="27">
                  <c:v>18.877279000000001</c:v>
                </c:pt>
                <c:pt idx="28">
                  <c:v>18.255369000000002</c:v>
                </c:pt>
                <c:pt idx="29">
                  <c:v>16.303795000000001</c:v>
                </c:pt>
                <c:pt idx="30">
                  <c:v>13.761086000000001</c:v>
                </c:pt>
                <c:pt idx="31">
                  <c:v>12.706491</c:v>
                </c:pt>
                <c:pt idx="32">
                  <c:v>12.271076000000001</c:v>
                </c:pt>
                <c:pt idx="33">
                  <c:v>12.386345</c:v>
                </c:pt>
                <c:pt idx="34">
                  <c:v>12.462102</c:v>
                </c:pt>
                <c:pt idx="35">
                  <c:v>12.401319000000001</c:v>
                </c:pt>
                <c:pt idx="36">
                  <c:v>11.848682999999999</c:v>
                </c:pt>
                <c:pt idx="37">
                  <c:v>11.192057999999999</c:v>
                </c:pt>
                <c:pt idx="38">
                  <c:v>10.75577</c:v>
                </c:pt>
                <c:pt idx="39">
                  <c:v>10.844804</c:v>
                </c:pt>
                <c:pt idx="40">
                  <c:v>11.699946000000001</c:v>
                </c:pt>
                <c:pt idx="41">
                  <c:v>13.090754</c:v>
                </c:pt>
                <c:pt idx="42">
                  <c:v>13.582259000000001</c:v>
                </c:pt>
                <c:pt idx="43">
                  <c:v>13.345663999999999</c:v>
                </c:pt>
                <c:pt idx="44">
                  <c:v>12.897119999999999</c:v>
                </c:pt>
                <c:pt idx="45">
                  <c:v>14.217936</c:v>
                </c:pt>
                <c:pt idx="46">
                  <c:v>15.852053</c:v>
                </c:pt>
                <c:pt idx="47">
                  <c:v>17.541022999999999</c:v>
                </c:pt>
                <c:pt idx="48">
                  <c:v>18.323687</c:v>
                </c:pt>
                <c:pt idx="49">
                  <c:v>19.081005000000001</c:v>
                </c:pt>
                <c:pt idx="50">
                  <c:v>19.103119</c:v>
                </c:pt>
                <c:pt idx="51">
                  <c:v>18.870113</c:v>
                </c:pt>
                <c:pt idx="52">
                  <c:v>18.593585999999998</c:v>
                </c:pt>
                <c:pt idx="53">
                  <c:v>18.581254999999999</c:v>
                </c:pt>
                <c:pt idx="54">
                  <c:v>18.899751999999999</c:v>
                </c:pt>
                <c:pt idx="55">
                  <c:v>18.874580000000002</c:v>
                </c:pt>
                <c:pt idx="56">
                  <c:v>18.575711999999999</c:v>
                </c:pt>
                <c:pt idx="57">
                  <c:v>17.556101000000002</c:v>
                </c:pt>
                <c:pt idx="58">
                  <c:v>16.811104</c:v>
                </c:pt>
                <c:pt idx="59">
                  <c:v>16.369658000000001</c:v>
                </c:pt>
                <c:pt idx="60">
                  <c:v>15.994884000000001</c:v>
                </c:pt>
                <c:pt idx="61">
                  <c:v>15.268457</c:v>
                </c:pt>
                <c:pt idx="62">
                  <c:v>14.489614</c:v>
                </c:pt>
                <c:pt idx="63">
                  <c:v>14.156108</c:v>
                </c:pt>
                <c:pt idx="64">
                  <c:v>14.542287</c:v>
                </c:pt>
                <c:pt idx="65">
                  <c:v>16.043751</c:v>
                </c:pt>
                <c:pt idx="66">
                  <c:v>18.919129999999999</c:v>
                </c:pt>
                <c:pt idx="67">
                  <c:v>21.033114999999999</c:v>
                </c:pt>
                <c:pt idx="68">
                  <c:v>21.340219000000001</c:v>
                </c:pt>
                <c:pt idx="69">
                  <c:v>20.347731</c:v>
                </c:pt>
                <c:pt idx="70">
                  <c:v>18.867381999999999</c:v>
                </c:pt>
                <c:pt idx="71">
                  <c:v>18.050833000000001</c:v>
                </c:pt>
                <c:pt idx="72">
                  <c:v>18.438824</c:v>
                </c:pt>
                <c:pt idx="73">
                  <c:v>18.589905000000002</c:v>
                </c:pt>
                <c:pt idx="74">
                  <c:v>17.736979000000002</c:v>
                </c:pt>
                <c:pt idx="75">
                  <c:v>15.604896999999999</c:v>
                </c:pt>
                <c:pt idx="76">
                  <c:v>14.155612</c:v>
                </c:pt>
                <c:pt idx="77">
                  <c:v>14.255177</c:v>
                </c:pt>
                <c:pt idx="78">
                  <c:v>16.015004999999999</c:v>
                </c:pt>
                <c:pt idx="79">
                  <c:v>17.100224999999998</c:v>
                </c:pt>
                <c:pt idx="80">
                  <c:v>17.783014000000001</c:v>
                </c:pt>
                <c:pt idx="81">
                  <c:v>17.19294</c:v>
                </c:pt>
                <c:pt idx="82">
                  <c:v>17.677658000000001</c:v>
                </c:pt>
                <c:pt idx="83">
                  <c:v>17.760007999999999</c:v>
                </c:pt>
                <c:pt idx="84">
                  <c:v>17.894563999999999</c:v>
                </c:pt>
                <c:pt idx="85">
                  <c:v>17.936226000000001</c:v>
                </c:pt>
                <c:pt idx="86">
                  <c:v>18.541573</c:v>
                </c:pt>
                <c:pt idx="87">
                  <c:v>18.014282000000001</c:v>
                </c:pt>
                <c:pt idx="88">
                  <c:v>17.190178</c:v>
                </c:pt>
                <c:pt idx="89">
                  <c:v>16.338612000000001</c:v>
                </c:pt>
                <c:pt idx="90">
                  <c:v>16.096443000000001</c:v>
                </c:pt>
                <c:pt idx="91">
                  <c:v>16.374571</c:v>
                </c:pt>
                <c:pt idx="92">
                  <c:v>16.904237999999999</c:v>
                </c:pt>
                <c:pt idx="93">
                  <c:v>17.676701000000001</c:v>
                </c:pt>
                <c:pt idx="94">
                  <c:v>18.176575</c:v>
                </c:pt>
                <c:pt idx="95">
                  <c:v>18.023416999999998</c:v>
                </c:pt>
                <c:pt idx="96">
                  <c:v>17.455271</c:v>
                </c:pt>
                <c:pt idx="97">
                  <c:v>17.033892000000002</c:v>
                </c:pt>
                <c:pt idx="98">
                  <c:v>16.966949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8D3-46DB-8728-589B19E1958A}"/>
            </c:ext>
          </c:extLst>
        </c:ser>
        <c:ser>
          <c:idx val="1"/>
          <c:order val="1"/>
          <c:tx>
            <c:strRef>
              <c:f>'IP3'!$M$2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'IP3'!$L$5:$L$103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'IP3'!$N$5:$N$103</c:f>
              <c:numCache>
                <c:formatCode>General</c:formatCode>
                <c:ptCount val="99"/>
                <c:pt idx="0">
                  <c:v>-47.016326999999997</c:v>
                </c:pt>
                <c:pt idx="1">
                  <c:v>-34.590457999999998</c:v>
                </c:pt>
                <c:pt idx="2">
                  <c:v>-18.715969000000001</c:v>
                </c:pt>
                <c:pt idx="3">
                  <c:v>-9.3958712000000002</c:v>
                </c:pt>
                <c:pt idx="4">
                  <c:v>-1.8513701</c:v>
                </c:pt>
                <c:pt idx="5">
                  <c:v>2.0179200000000002</c:v>
                </c:pt>
                <c:pt idx="6">
                  <c:v>3.5362260000000001</c:v>
                </c:pt>
                <c:pt idx="7">
                  <c:v>3.8697066000000002</c:v>
                </c:pt>
                <c:pt idx="8">
                  <c:v>5.2032145999999999</c:v>
                </c:pt>
                <c:pt idx="9">
                  <c:v>7.0016613000000003</c:v>
                </c:pt>
                <c:pt idx="10">
                  <c:v>9.0052070999999998</c:v>
                </c:pt>
                <c:pt idx="11">
                  <c:v>10.306145000000001</c:v>
                </c:pt>
                <c:pt idx="12">
                  <c:v>11.498747</c:v>
                </c:pt>
                <c:pt idx="13">
                  <c:v>12.640582</c:v>
                </c:pt>
                <c:pt idx="14">
                  <c:v>14.014654999999999</c:v>
                </c:pt>
                <c:pt idx="15">
                  <c:v>14.508694999999999</c:v>
                </c:pt>
                <c:pt idx="16">
                  <c:v>13.837910000000001</c:v>
                </c:pt>
                <c:pt idx="17">
                  <c:v>12.494669999999999</c:v>
                </c:pt>
                <c:pt idx="18">
                  <c:v>11.482022000000001</c:v>
                </c:pt>
                <c:pt idx="19">
                  <c:v>11.740231</c:v>
                </c:pt>
                <c:pt idx="20">
                  <c:v>12.418665000000001</c:v>
                </c:pt>
                <c:pt idx="21">
                  <c:v>13.032159999999999</c:v>
                </c:pt>
                <c:pt idx="22">
                  <c:v>13.295773000000001</c:v>
                </c:pt>
                <c:pt idx="23">
                  <c:v>14.678471999999999</c:v>
                </c:pt>
                <c:pt idx="24">
                  <c:v>15.710217</c:v>
                </c:pt>
                <c:pt idx="25">
                  <c:v>16.473718999999999</c:v>
                </c:pt>
                <c:pt idx="26">
                  <c:v>16.758483999999999</c:v>
                </c:pt>
                <c:pt idx="27">
                  <c:v>17.348436</c:v>
                </c:pt>
                <c:pt idx="28">
                  <c:v>16.96743</c:v>
                </c:pt>
                <c:pt idx="29">
                  <c:v>15.555693</c:v>
                </c:pt>
                <c:pt idx="30">
                  <c:v>13.763813000000001</c:v>
                </c:pt>
                <c:pt idx="31">
                  <c:v>12.885844000000001</c:v>
                </c:pt>
                <c:pt idx="32">
                  <c:v>12.272845999999999</c:v>
                </c:pt>
                <c:pt idx="33">
                  <c:v>11.854342000000001</c:v>
                </c:pt>
                <c:pt idx="34">
                  <c:v>11.362484</c:v>
                </c:pt>
                <c:pt idx="35">
                  <c:v>10.771338999999999</c:v>
                </c:pt>
                <c:pt idx="36">
                  <c:v>10.328008000000001</c:v>
                </c:pt>
                <c:pt idx="37">
                  <c:v>10.041888</c:v>
                </c:pt>
                <c:pt idx="38">
                  <c:v>10.178368000000001</c:v>
                </c:pt>
                <c:pt idx="39">
                  <c:v>10.755986999999999</c:v>
                </c:pt>
                <c:pt idx="40">
                  <c:v>11.611981</c:v>
                </c:pt>
                <c:pt idx="41">
                  <c:v>12.137969999999999</c:v>
                </c:pt>
                <c:pt idx="42">
                  <c:v>11.816049</c:v>
                </c:pt>
                <c:pt idx="43">
                  <c:v>11.137472000000001</c:v>
                </c:pt>
                <c:pt idx="44">
                  <c:v>10.38273</c:v>
                </c:pt>
                <c:pt idx="45">
                  <c:v>10.378431000000001</c:v>
                </c:pt>
                <c:pt idx="46">
                  <c:v>10.705272000000001</c:v>
                </c:pt>
                <c:pt idx="47">
                  <c:v>12.330541999999999</c:v>
                </c:pt>
                <c:pt idx="48">
                  <c:v>14.263038</c:v>
                </c:pt>
                <c:pt idx="49">
                  <c:v>15.646070999999999</c:v>
                </c:pt>
                <c:pt idx="50">
                  <c:v>15.598542</c:v>
                </c:pt>
                <c:pt idx="51">
                  <c:v>14.877901</c:v>
                </c:pt>
                <c:pt idx="52">
                  <c:v>14.735093000000001</c:v>
                </c:pt>
                <c:pt idx="53">
                  <c:v>15.525019</c:v>
                </c:pt>
                <c:pt idx="54">
                  <c:v>16.903130000000001</c:v>
                </c:pt>
                <c:pt idx="55">
                  <c:v>18.154008999999999</c:v>
                </c:pt>
                <c:pt idx="56">
                  <c:v>17.952259000000002</c:v>
                </c:pt>
                <c:pt idx="57">
                  <c:v>16.884139999999999</c:v>
                </c:pt>
                <c:pt idx="58">
                  <c:v>15.354967</c:v>
                </c:pt>
                <c:pt idx="59">
                  <c:v>14.405386999999999</c:v>
                </c:pt>
                <c:pt idx="60">
                  <c:v>13.683002</c:v>
                </c:pt>
                <c:pt idx="61">
                  <c:v>13.750624999999999</c:v>
                </c:pt>
                <c:pt idx="62">
                  <c:v>15.571065000000001</c:v>
                </c:pt>
                <c:pt idx="63">
                  <c:v>17.272172999999999</c:v>
                </c:pt>
                <c:pt idx="64">
                  <c:v>17.470886</c:v>
                </c:pt>
                <c:pt idx="65">
                  <c:v>15.88546</c:v>
                </c:pt>
                <c:pt idx="66">
                  <c:v>14.545935</c:v>
                </c:pt>
                <c:pt idx="67">
                  <c:v>15.416098</c:v>
                </c:pt>
                <c:pt idx="68">
                  <c:v>17.620978999999998</c:v>
                </c:pt>
                <c:pt idx="69">
                  <c:v>19.313306999999998</c:v>
                </c:pt>
                <c:pt idx="70">
                  <c:v>19.370480000000001</c:v>
                </c:pt>
                <c:pt idx="71">
                  <c:v>18.038754000000001</c:v>
                </c:pt>
                <c:pt idx="72">
                  <c:v>17.348129</c:v>
                </c:pt>
                <c:pt idx="73">
                  <c:v>16.531981999999999</c:v>
                </c:pt>
                <c:pt idx="74">
                  <c:v>15.162050000000001</c:v>
                </c:pt>
                <c:pt idx="75">
                  <c:v>13.70214</c:v>
                </c:pt>
                <c:pt idx="76">
                  <c:v>12.376389</c:v>
                </c:pt>
                <c:pt idx="77">
                  <c:v>12.028181</c:v>
                </c:pt>
                <c:pt idx="78">
                  <c:v>12.75516</c:v>
                </c:pt>
                <c:pt idx="79">
                  <c:v>14.168924000000001</c:v>
                </c:pt>
                <c:pt idx="80">
                  <c:v>15.381694</c:v>
                </c:pt>
                <c:pt idx="81">
                  <c:v>15.566257</c:v>
                </c:pt>
                <c:pt idx="82">
                  <c:v>15.436481000000001</c:v>
                </c:pt>
                <c:pt idx="83">
                  <c:v>15.586228999999999</c:v>
                </c:pt>
                <c:pt idx="84">
                  <c:v>16.27704</c:v>
                </c:pt>
                <c:pt idx="85">
                  <c:v>16.584789000000001</c:v>
                </c:pt>
                <c:pt idx="86">
                  <c:v>16.507449999999999</c:v>
                </c:pt>
                <c:pt idx="87">
                  <c:v>16.003620000000002</c:v>
                </c:pt>
                <c:pt idx="88">
                  <c:v>15.936059</c:v>
                </c:pt>
                <c:pt idx="89">
                  <c:v>16.079771000000001</c:v>
                </c:pt>
                <c:pt idx="90">
                  <c:v>16.048334000000001</c:v>
                </c:pt>
                <c:pt idx="91">
                  <c:v>15.948608</c:v>
                </c:pt>
                <c:pt idx="92">
                  <c:v>15.854241</c:v>
                </c:pt>
                <c:pt idx="93">
                  <c:v>16.091434</c:v>
                </c:pt>
                <c:pt idx="94">
                  <c:v>15.815782</c:v>
                </c:pt>
                <c:pt idx="95">
                  <c:v>14.772243</c:v>
                </c:pt>
                <c:pt idx="96">
                  <c:v>13.431132</c:v>
                </c:pt>
                <c:pt idx="97">
                  <c:v>12.392385000000001</c:v>
                </c:pt>
                <c:pt idx="98">
                  <c:v>12.103065000000001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8D3-46DB-8728-589B19E1958A}"/>
            </c:ext>
          </c:extLst>
        </c:ser>
        <c:ser>
          <c:idx val="2"/>
          <c:order val="2"/>
          <c:tx>
            <c:strRef>
              <c:f>'IP3'!$P$2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'IP3'!$O$5:$O$103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'IP3'!$Q$5:$Q$103</c:f>
              <c:numCache>
                <c:formatCode>General</c:formatCode>
                <c:ptCount val="99"/>
                <c:pt idx="0">
                  <c:v>-62.523601999999997</c:v>
                </c:pt>
                <c:pt idx="1">
                  <c:v>-50.788536000000001</c:v>
                </c:pt>
                <c:pt idx="2">
                  <c:v>-33.917614</c:v>
                </c:pt>
                <c:pt idx="3">
                  <c:v>-20.066296000000001</c:v>
                </c:pt>
                <c:pt idx="4">
                  <c:v>-7.5990070999999997</c:v>
                </c:pt>
                <c:pt idx="5">
                  <c:v>-0.16474915000000001</c:v>
                </c:pt>
                <c:pt idx="6">
                  <c:v>2.5724745000000002</c:v>
                </c:pt>
                <c:pt idx="7">
                  <c:v>3.3240732999999998</c:v>
                </c:pt>
                <c:pt idx="8">
                  <c:v>4.6923680000000001</c:v>
                </c:pt>
                <c:pt idx="9">
                  <c:v>6.4993343000000001</c:v>
                </c:pt>
                <c:pt idx="10">
                  <c:v>8.4845533</c:v>
                </c:pt>
                <c:pt idx="11">
                  <c:v>9.8695459000000003</c:v>
                </c:pt>
                <c:pt idx="12">
                  <c:v>11.072279</c:v>
                </c:pt>
                <c:pt idx="13">
                  <c:v>11.793371</c:v>
                </c:pt>
                <c:pt idx="14">
                  <c:v>12.776116</c:v>
                </c:pt>
                <c:pt idx="15">
                  <c:v>12.679065</c:v>
                </c:pt>
                <c:pt idx="16">
                  <c:v>12.133979</c:v>
                </c:pt>
                <c:pt idx="17">
                  <c:v>10.916512000000001</c:v>
                </c:pt>
                <c:pt idx="18">
                  <c:v>10.240785000000001</c:v>
                </c:pt>
                <c:pt idx="19">
                  <c:v>10.282242999999999</c:v>
                </c:pt>
                <c:pt idx="20">
                  <c:v>10.716989999999999</c:v>
                </c:pt>
                <c:pt idx="21">
                  <c:v>11.50623</c:v>
                </c:pt>
                <c:pt idx="22">
                  <c:v>12.299037</c:v>
                </c:pt>
                <c:pt idx="23">
                  <c:v>13.601094</c:v>
                </c:pt>
                <c:pt idx="24">
                  <c:v>14.096563</c:v>
                </c:pt>
                <c:pt idx="25">
                  <c:v>14.617126000000001</c:v>
                </c:pt>
                <c:pt idx="26">
                  <c:v>15.193057</c:v>
                </c:pt>
                <c:pt idx="27">
                  <c:v>16.701998</c:v>
                </c:pt>
                <c:pt idx="28">
                  <c:v>16.338905</c:v>
                </c:pt>
                <c:pt idx="29">
                  <c:v>14.970594</c:v>
                </c:pt>
                <c:pt idx="30">
                  <c:v>12.574657999999999</c:v>
                </c:pt>
                <c:pt idx="31">
                  <c:v>11.638005</c:v>
                </c:pt>
                <c:pt idx="32">
                  <c:v>10.472638999999999</c:v>
                </c:pt>
                <c:pt idx="33">
                  <c:v>9.3975954000000002</c:v>
                </c:pt>
                <c:pt idx="34">
                  <c:v>8.6400641999999994</c:v>
                </c:pt>
                <c:pt idx="35">
                  <c:v>8.4997225000000007</c:v>
                </c:pt>
                <c:pt idx="36">
                  <c:v>8.7782096999999997</c:v>
                </c:pt>
                <c:pt idx="37">
                  <c:v>9.1207799999999999</c:v>
                </c:pt>
                <c:pt idx="38">
                  <c:v>9.6557864999999996</c:v>
                </c:pt>
                <c:pt idx="39">
                  <c:v>10.281198</c:v>
                </c:pt>
                <c:pt idx="40">
                  <c:v>10.528784999999999</c:v>
                </c:pt>
                <c:pt idx="41">
                  <c:v>10.300886</c:v>
                </c:pt>
                <c:pt idx="42">
                  <c:v>9.7556238000000004</c:v>
                </c:pt>
                <c:pt idx="43">
                  <c:v>9.3698949999999996</c:v>
                </c:pt>
                <c:pt idx="44">
                  <c:v>9.1309661999999996</c:v>
                </c:pt>
                <c:pt idx="45">
                  <c:v>9.1321124999999999</c:v>
                </c:pt>
                <c:pt idx="46">
                  <c:v>8.7626761999999996</c:v>
                </c:pt>
                <c:pt idx="47">
                  <c:v>8.7619895999999997</c:v>
                </c:pt>
                <c:pt idx="48">
                  <c:v>9.1538886999999995</c:v>
                </c:pt>
                <c:pt idx="49">
                  <c:v>9.7986764999999991</c:v>
                </c:pt>
                <c:pt idx="50">
                  <c:v>10.385277</c:v>
                </c:pt>
                <c:pt idx="51">
                  <c:v>11.437568000000001</c:v>
                </c:pt>
                <c:pt idx="52">
                  <c:v>12.915710000000001</c:v>
                </c:pt>
                <c:pt idx="53">
                  <c:v>13.741674</c:v>
                </c:pt>
                <c:pt idx="54">
                  <c:v>13.303547999999999</c:v>
                </c:pt>
                <c:pt idx="55">
                  <c:v>12.635605999999999</c:v>
                </c:pt>
                <c:pt idx="56">
                  <c:v>14.806899</c:v>
                </c:pt>
                <c:pt idx="57">
                  <c:v>15.585815</c:v>
                </c:pt>
                <c:pt idx="58">
                  <c:v>16.108447999999999</c:v>
                </c:pt>
                <c:pt idx="59">
                  <c:v>15.058619999999999</c:v>
                </c:pt>
                <c:pt idx="60">
                  <c:v>16.915579000000001</c:v>
                </c:pt>
                <c:pt idx="61">
                  <c:v>17.186828999999999</c:v>
                </c:pt>
                <c:pt idx="62">
                  <c:v>16.115912999999999</c:v>
                </c:pt>
                <c:pt idx="63">
                  <c:v>14.50445</c:v>
                </c:pt>
                <c:pt idx="64">
                  <c:v>14.212622</c:v>
                </c:pt>
                <c:pt idx="65">
                  <c:v>14.332222</c:v>
                </c:pt>
                <c:pt idx="66">
                  <c:v>14.152583</c:v>
                </c:pt>
                <c:pt idx="67">
                  <c:v>15.488227</c:v>
                </c:pt>
                <c:pt idx="68">
                  <c:v>16.216328000000001</c:v>
                </c:pt>
                <c:pt idx="69">
                  <c:v>15.889571</c:v>
                </c:pt>
                <c:pt idx="70">
                  <c:v>14.299102</c:v>
                </c:pt>
                <c:pt idx="71">
                  <c:v>13.42488</c:v>
                </c:pt>
                <c:pt idx="72">
                  <c:v>13.434725</c:v>
                </c:pt>
                <c:pt idx="73">
                  <c:v>13.126151</c:v>
                </c:pt>
                <c:pt idx="74">
                  <c:v>12.333567</c:v>
                </c:pt>
                <c:pt idx="75">
                  <c:v>11.374224</c:v>
                </c:pt>
                <c:pt idx="76">
                  <c:v>10.443163</c:v>
                </c:pt>
                <c:pt idx="77">
                  <c:v>9.9238548000000009</c:v>
                </c:pt>
                <c:pt idx="78">
                  <c:v>9.9256200999999997</c:v>
                </c:pt>
                <c:pt idx="79">
                  <c:v>10.775539</c:v>
                </c:pt>
                <c:pt idx="80">
                  <c:v>11.613816999999999</c:v>
                </c:pt>
                <c:pt idx="81">
                  <c:v>12.471965000000001</c:v>
                </c:pt>
                <c:pt idx="82">
                  <c:v>12.790079</c:v>
                </c:pt>
                <c:pt idx="83">
                  <c:v>13.163805</c:v>
                </c:pt>
                <c:pt idx="84">
                  <c:v>13.617435</c:v>
                </c:pt>
                <c:pt idx="85">
                  <c:v>14.104687999999999</c:v>
                </c:pt>
                <c:pt idx="86">
                  <c:v>14.485442000000001</c:v>
                </c:pt>
                <c:pt idx="87">
                  <c:v>13.900774</c:v>
                </c:pt>
                <c:pt idx="88">
                  <c:v>13.259767</c:v>
                </c:pt>
                <c:pt idx="89">
                  <c:v>12.744142999999999</c:v>
                </c:pt>
                <c:pt idx="90">
                  <c:v>12.825949</c:v>
                </c:pt>
                <c:pt idx="91">
                  <c:v>12.416003</c:v>
                </c:pt>
                <c:pt idx="92">
                  <c:v>11.551738</c:v>
                </c:pt>
                <c:pt idx="93">
                  <c:v>10.563609</c:v>
                </c:pt>
                <c:pt idx="94">
                  <c:v>9.9348764000000003</c:v>
                </c:pt>
                <c:pt idx="95">
                  <c:v>9.4234076000000009</c:v>
                </c:pt>
                <c:pt idx="96">
                  <c:v>8.8747845000000005</c:v>
                </c:pt>
                <c:pt idx="97">
                  <c:v>8.3517313000000009</c:v>
                </c:pt>
                <c:pt idx="98">
                  <c:v>8.1177588000000007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D3-46DB-8728-589B19E19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'IP3'!$R$5:$R$103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'IP3'!$T$5:$T$103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98D3-46DB-8728-589B19E19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'IP3'!$U$5:$U$104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'IP3'!$W$5:$W$103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8D3-46DB-8728-589B19E19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'IP3'!$X$5:$X$103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'IP3'!$Z$5:$Z$103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A9B-4AD2-ABA7-8C083ED02F3E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285448890097198"/>
          <c:y val="0.57976122776319627"/>
          <c:w val="0.19632951264612125"/>
          <c:h val="0.1871580635753864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Output IP3 vs LO Power (dBm)</a:t>
            </a:r>
          </a:p>
        </c:rich>
      </c:tx>
      <c:layout>
        <c:manualLayout>
          <c:xMode val="edge"/>
          <c:yMode val="edge"/>
          <c:x val="0.22206873159926471"/>
          <c:y val="9.54602896860114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1277340332458434E-2"/>
          <c:w val="0.76542713682528862"/>
          <c:h val="0.7179698891805190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'IP3'!$AJ$2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'IP3'!$AI$5:$AI$103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'IP3'!$AK$5:$AK$103</c:f>
              <c:numCache>
                <c:formatCode>General</c:formatCode>
                <c:ptCount val="99"/>
                <c:pt idx="0">
                  <c:v>6.9985938000000001</c:v>
                </c:pt>
                <c:pt idx="1">
                  <c:v>7.9328408000000001</c:v>
                </c:pt>
                <c:pt idx="2">
                  <c:v>10.546137</c:v>
                </c:pt>
                <c:pt idx="3">
                  <c:v>10.709992</c:v>
                </c:pt>
                <c:pt idx="4">
                  <c:v>10.752208</c:v>
                </c:pt>
                <c:pt idx="5">
                  <c:v>8.9023293999999993</c:v>
                </c:pt>
                <c:pt idx="6">
                  <c:v>6.9633675000000004</c:v>
                </c:pt>
                <c:pt idx="7">
                  <c:v>5.7722053999999998</c:v>
                </c:pt>
                <c:pt idx="8">
                  <c:v>5.5683354999999999</c:v>
                </c:pt>
                <c:pt idx="9">
                  <c:v>6.1751924000000002</c:v>
                </c:pt>
                <c:pt idx="10">
                  <c:v>6.7895054999999997</c:v>
                </c:pt>
                <c:pt idx="11">
                  <c:v>7.6575217000000002</c:v>
                </c:pt>
                <c:pt idx="12">
                  <c:v>8.8390684000000004</c:v>
                </c:pt>
                <c:pt idx="13">
                  <c:v>10.819004</c:v>
                </c:pt>
                <c:pt idx="14">
                  <c:v>13.317266999999999</c:v>
                </c:pt>
                <c:pt idx="15">
                  <c:v>15.028062</c:v>
                </c:pt>
                <c:pt idx="16">
                  <c:v>15.532482</c:v>
                </c:pt>
                <c:pt idx="17">
                  <c:v>14.629142999999999</c:v>
                </c:pt>
                <c:pt idx="18">
                  <c:v>13.771865</c:v>
                </c:pt>
                <c:pt idx="19">
                  <c:v>13.493917</c:v>
                </c:pt>
                <c:pt idx="20">
                  <c:v>13.918528999999999</c:v>
                </c:pt>
                <c:pt idx="21">
                  <c:v>14.473266000000001</c:v>
                </c:pt>
                <c:pt idx="22">
                  <c:v>14.880587999999999</c:v>
                </c:pt>
                <c:pt idx="23">
                  <c:v>14.888503</c:v>
                </c:pt>
                <c:pt idx="24">
                  <c:v>14.624954000000001</c:v>
                </c:pt>
                <c:pt idx="25">
                  <c:v>14.090004</c:v>
                </c:pt>
                <c:pt idx="26">
                  <c:v>14.834179000000001</c:v>
                </c:pt>
                <c:pt idx="27">
                  <c:v>17.055503999999999</c:v>
                </c:pt>
                <c:pt idx="28">
                  <c:v>19.728909999999999</c:v>
                </c:pt>
                <c:pt idx="29">
                  <c:v>20.651588</c:v>
                </c:pt>
                <c:pt idx="30">
                  <c:v>19.943356999999999</c:v>
                </c:pt>
                <c:pt idx="31">
                  <c:v>18.134274000000001</c:v>
                </c:pt>
                <c:pt idx="32">
                  <c:v>16.568172000000001</c:v>
                </c:pt>
                <c:pt idx="33">
                  <c:v>15.771409</c:v>
                </c:pt>
                <c:pt idx="34">
                  <c:v>15.825383</c:v>
                </c:pt>
                <c:pt idx="35">
                  <c:v>16.800557999999999</c:v>
                </c:pt>
                <c:pt idx="36">
                  <c:v>17.541865999999999</c:v>
                </c:pt>
                <c:pt idx="37">
                  <c:v>18.423563000000001</c:v>
                </c:pt>
                <c:pt idx="38">
                  <c:v>18.286438</c:v>
                </c:pt>
                <c:pt idx="39">
                  <c:v>17.816317000000002</c:v>
                </c:pt>
                <c:pt idx="40">
                  <c:v>16.279340999999999</c:v>
                </c:pt>
                <c:pt idx="41">
                  <c:v>15.519814</c:v>
                </c:pt>
                <c:pt idx="42">
                  <c:v>14.628363</c:v>
                </c:pt>
                <c:pt idx="43">
                  <c:v>15.091892</c:v>
                </c:pt>
                <c:pt idx="44">
                  <c:v>15.390615</c:v>
                </c:pt>
                <c:pt idx="45">
                  <c:v>16.622253000000001</c:v>
                </c:pt>
                <c:pt idx="46">
                  <c:v>17.140143999999999</c:v>
                </c:pt>
                <c:pt idx="47">
                  <c:v>17.555599000000001</c:v>
                </c:pt>
                <c:pt idx="48">
                  <c:v>17.710283</c:v>
                </c:pt>
                <c:pt idx="49">
                  <c:v>18.003488999999998</c:v>
                </c:pt>
                <c:pt idx="50">
                  <c:v>18.630410999999999</c:v>
                </c:pt>
                <c:pt idx="51">
                  <c:v>19.511603999999998</c:v>
                </c:pt>
                <c:pt idx="52">
                  <c:v>19.783701000000001</c:v>
                </c:pt>
                <c:pt idx="53">
                  <c:v>19.984848</c:v>
                </c:pt>
                <c:pt idx="54">
                  <c:v>19.688692</c:v>
                </c:pt>
                <c:pt idx="55">
                  <c:v>19.436402999999999</c:v>
                </c:pt>
                <c:pt idx="56">
                  <c:v>17.997924999999999</c:v>
                </c:pt>
                <c:pt idx="57">
                  <c:v>16.465042</c:v>
                </c:pt>
                <c:pt idx="58">
                  <c:v>15.496387</c:v>
                </c:pt>
                <c:pt idx="59">
                  <c:v>15.483356000000001</c:v>
                </c:pt>
                <c:pt idx="60">
                  <c:v>15.306811</c:v>
                </c:pt>
                <c:pt idx="61">
                  <c:v>15.270659</c:v>
                </c:pt>
                <c:pt idx="62">
                  <c:v>15.174783</c:v>
                </c:pt>
                <c:pt idx="63">
                  <c:v>15.340525</c:v>
                </c:pt>
                <c:pt idx="64">
                  <c:v>15.811343000000001</c:v>
                </c:pt>
                <c:pt idx="65">
                  <c:v>15.97048</c:v>
                </c:pt>
                <c:pt idx="66">
                  <c:v>16.137875000000001</c:v>
                </c:pt>
                <c:pt idx="67">
                  <c:v>15.51923</c:v>
                </c:pt>
                <c:pt idx="68">
                  <c:v>14.970181999999999</c:v>
                </c:pt>
                <c:pt idx="69">
                  <c:v>14.233247</c:v>
                </c:pt>
                <c:pt idx="70">
                  <c:v>13.601345999999999</c:v>
                </c:pt>
                <c:pt idx="71">
                  <c:v>13.349807</c:v>
                </c:pt>
                <c:pt idx="72">
                  <c:v>14.057848</c:v>
                </c:pt>
                <c:pt idx="73">
                  <c:v>15.136798000000001</c:v>
                </c:pt>
                <c:pt idx="74">
                  <c:v>15.250337999999999</c:v>
                </c:pt>
                <c:pt idx="75">
                  <c:v>14.849861000000001</c:v>
                </c:pt>
                <c:pt idx="76">
                  <c:v>14.148326000000001</c:v>
                </c:pt>
                <c:pt idx="77">
                  <c:v>14.037727</c:v>
                </c:pt>
                <c:pt idx="78">
                  <c:v>14.457637999999999</c:v>
                </c:pt>
                <c:pt idx="79">
                  <c:v>14.846092000000001</c:v>
                </c:pt>
                <c:pt idx="80">
                  <c:v>15.050481</c:v>
                </c:pt>
                <c:pt idx="81">
                  <c:v>14.494256</c:v>
                </c:pt>
                <c:pt idx="82">
                  <c:v>14.000297</c:v>
                </c:pt>
                <c:pt idx="83">
                  <c:v>13.580522999999999</c:v>
                </c:pt>
                <c:pt idx="84">
                  <c:v>13.346384</c:v>
                </c:pt>
                <c:pt idx="85">
                  <c:v>13.530627000000001</c:v>
                </c:pt>
                <c:pt idx="86">
                  <c:v>13.898225999999999</c:v>
                </c:pt>
                <c:pt idx="87">
                  <c:v>13.968571000000001</c:v>
                </c:pt>
                <c:pt idx="88">
                  <c:v>13.657887000000001</c:v>
                </c:pt>
                <c:pt idx="89">
                  <c:v>13.692225000000001</c:v>
                </c:pt>
                <c:pt idx="90">
                  <c:v>13.947357999999999</c:v>
                </c:pt>
                <c:pt idx="91">
                  <c:v>14.480254</c:v>
                </c:pt>
                <c:pt idx="92">
                  <c:v>15.452977000000001</c:v>
                </c:pt>
                <c:pt idx="93">
                  <c:v>16.515598000000001</c:v>
                </c:pt>
                <c:pt idx="94">
                  <c:v>16.861383</c:v>
                </c:pt>
                <c:pt idx="95">
                  <c:v>16.874237000000001</c:v>
                </c:pt>
                <c:pt idx="96">
                  <c:v>16.229831999999998</c:v>
                </c:pt>
                <c:pt idx="97">
                  <c:v>15.959875</c:v>
                </c:pt>
                <c:pt idx="98">
                  <c:v>15.42639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D86-4067-8F4A-57082C0A6423}"/>
            </c:ext>
          </c:extLst>
        </c:ser>
        <c:ser>
          <c:idx val="1"/>
          <c:order val="1"/>
          <c:tx>
            <c:strRef>
              <c:f>'IP3'!$AM$2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'IP3'!$AL$5:$AL$103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'IP3'!$AN$5:$AN$103</c:f>
              <c:numCache>
                <c:formatCode>General</c:formatCode>
                <c:ptCount val="99"/>
                <c:pt idx="0">
                  <c:v>6.2285199000000002</c:v>
                </c:pt>
                <c:pt idx="1">
                  <c:v>5.5252923999999997</c:v>
                </c:pt>
                <c:pt idx="2">
                  <c:v>6.8030609999999996</c:v>
                </c:pt>
                <c:pt idx="3">
                  <c:v>7.0813189000000003</c:v>
                </c:pt>
                <c:pt idx="4">
                  <c:v>8.6816387000000006</c:v>
                </c:pt>
                <c:pt idx="5">
                  <c:v>7.5247102000000003</c:v>
                </c:pt>
                <c:pt idx="6">
                  <c:v>6.4070663000000003</c:v>
                </c:pt>
                <c:pt idx="7">
                  <c:v>5.1140318000000002</c:v>
                </c:pt>
                <c:pt idx="8">
                  <c:v>4.6665716000000002</c:v>
                </c:pt>
                <c:pt idx="9">
                  <c:v>5.1602907</c:v>
                </c:pt>
                <c:pt idx="10">
                  <c:v>5.9031843999999998</c:v>
                </c:pt>
                <c:pt idx="11">
                  <c:v>7.0629840000000002</c:v>
                </c:pt>
                <c:pt idx="12">
                  <c:v>8.7061709999999994</c:v>
                </c:pt>
                <c:pt idx="13">
                  <c:v>10.879614</c:v>
                </c:pt>
                <c:pt idx="14">
                  <c:v>13.404757</c:v>
                </c:pt>
                <c:pt idx="15">
                  <c:v>14.49718</c:v>
                </c:pt>
                <c:pt idx="16">
                  <c:v>14.497108000000001</c:v>
                </c:pt>
                <c:pt idx="17">
                  <c:v>13.284272</c:v>
                </c:pt>
                <c:pt idx="18">
                  <c:v>12.888363999999999</c:v>
                </c:pt>
                <c:pt idx="19">
                  <c:v>13.303877</c:v>
                </c:pt>
                <c:pt idx="20">
                  <c:v>14.197215</c:v>
                </c:pt>
                <c:pt idx="21">
                  <c:v>14.432183999999999</c:v>
                </c:pt>
                <c:pt idx="22">
                  <c:v>13.994854999999999</c:v>
                </c:pt>
                <c:pt idx="23">
                  <c:v>13.125203000000001</c:v>
                </c:pt>
                <c:pt idx="24">
                  <c:v>12.499988999999999</c:v>
                </c:pt>
                <c:pt idx="25">
                  <c:v>12.702734</c:v>
                </c:pt>
                <c:pt idx="26">
                  <c:v>14.239160999999999</c:v>
                </c:pt>
                <c:pt idx="27">
                  <c:v>16.304922000000001</c:v>
                </c:pt>
                <c:pt idx="28">
                  <c:v>18.974777</c:v>
                </c:pt>
                <c:pt idx="29">
                  <c:v>20.932507999999999</c:v>
                </c:pt>
                <c:pt idx="30">
                  <c:v>21.661842</c:v>
                </c:pt>
                <c:pt idx="31">
                  <c:v>19.976815999999999</c:v>
                </c:pt>
                <c:pt idx="32">
                  <c:v>17.540286999999999</c:v>
                </c:pt>
                <c:pt idx="33">
                  <c:v>16.097252000000001</c:v>
                </c:pt>
                <c:pt idx="34">
                  <c:v>15.722897</c:v>
                </c:pt>
                <c:pt idx="35">
                  <c:v>17.162243</c:v>
                </c:pt>
                <c:pt idx="36">
                  <c:v>17.880524000000001</c:v>
                </c:pt>
                <c:pt idx="37">
                  <c:v>18.464162999999999</c:v>
                </c:pt>
                <c:pt idx="38">
                  <c:v>18.175160999999999</c:v>
                </c:pt>
                <c:pt idx="39">
                  <c:v>17.753713999999999</c:v>
                </c:pt>
                <c:pt idx="40">
                  <c:v>16.625008000000001</c:v>
                </c:pt>
                <c:pt idx="41">
                  <c:v>15.006568</c:v>
                </c:pt>
                <c:pt idx="42">
                  <c:v>14.095343</c:v>
                </c:pt>
                <c:pt idx="43">
                  <c:v>14.60642</c:v>
                </c:pt>
                <c:pt idx="44">
                  <c:v>15.429641999999999</c:v>
                </c:pt>
                <c:pt idx="45">
                  <c:v>16.444718999999999</c:v>
                </c:pt>
                <c:pt idx="46">
                  <c:v>16.78256</c:v>
                </c:pt>
                <c:pt idx="47">
                  <c:v>16.914045000000002</c:v>
                </c:pt>
                <c:pt idx="48">
                  <c:v>16.856964000000001</c:v>
                </c:pt>
                <c:pt idx="49">
                  <c:v>17.051779</c:v>
                </c:pt>
                <c:pt idx="50">
                  <c:v>17.311395999999998</c:v>
                </c:pt>
                <c:pt idx="51">
                  <c:v>17.979258000000002</c:v>
                </c:pt>
                <c:pt idx="52">
                  <c:v>17.889866000000001</c:v>
                </c:pt>
                <c:pt idx="53">
                  <c:v>17.914507</c:v>
                </c:pt>
                <c:pt idx="54">
                  <c:v>18.126587000000001</c:v>
                </c:pt>
                <c:pt idx="55">
                  <c:v>18.652339999999999</c:v>
                </c:pt>
                <c:pt idx="56">
                  <c:v>18.087123999999999</c:v>
                </c:pt>
                <c:pt idx="57">
                  <c:v>16.779330999999999</c:v>
                </c:pt>
                <c:pt idx="58">
                  <c:v>15.47448</c:v>
                </c:pt>
                <c:pt idx="59">
                  <c:v>15.310416999999999</c:v>
                </c:pt>
                <c:pt idx="60">
                  <c:v>15.173845999999999</c:v>
                </c:pt>
                <c:pt idx="61">
                  <c:v>15.461836</c:v>
                </c:pt>
                <c:pt idx="62">
                  <c:v>15.777108</c:v>
                </c:pt>
                <c:pt idx="63">
                  <c:v>16.358253000000001</c:v>
                </c:pt>
                <c:pt idx="64">
                  <c:v>17.417921</c:v>
                </c:pt>
                <c:pt idx="65">
                  <c:v>17.437918</c:v>
                </c:pt>
                <c:pt idx="66">
                  <c:v>17.567011000000001</c:v>
                </c:pt>
                <c:pt idx="67">
                  <c:v>16.446425999999999</c:v>
                </c:pt>
                <c:pt idx="68">
                  <c:v>15.552818</c:v>
                </c:pt>
                <c:pt idx="69">
                  <c:v>14.548000999999999</c:v>
                </c:pt>
                <c:pt idx="70">
                  <c:v>13.867228000000001</c:v>
                </c:pt>
                <c:pt idx="71">
                  <c:v>13.554822</c:v>
                </c:pt>
                <c:pt idx="72">
                  <c:v>13.979773</c:v>
                </c:pt>
                <c:pt idx="73">
                  <c:v>14.664720000000001</c:v>
                </c:pt>
                <c:pt idx="74">
                  <c:v>14.505538</c:v>
                </c:pt>
                <c:pt idx="75">
                  <c:v>14.030153</c:v>
                </c:pt>
                <c:pt idx="76">
                  <c:v>13.098901</c:v>
                </c:pt>
                <c:pt idx="77">
                  <c:v>13.034891999999999</c:v>
                </c:pt>
                <c:pt idx="78">
                  <c:v>13.332886</c:v>
                </c:pt>
                <c:pt idx="79">
                  <c:v>14.237902</c:v>
                </c:pt>
                <c:pt idx="80">
                  <c:v>14.945045</c:v>
                </c:pt>
                <c:pt idx="81">
                  <c:v>15.250268</c:v>
                </c:pt>
                <c:pt idx="82">
                  <c:v>15.499354</c:v>
                </c:pt>
                <c:pt idx="83">
                  <c:v>15.384524000000001</c:v>
                </c:pt>
                <c:pt idx="84">
                  <c:v>15.217896</c:v>
                </c:pt>
                <c:pt idx="85">
                  <c:v>14.961183999999999</c:v>
                </c:pt>
                <c:pt idx="86">
                  <c:v>15.177277999999999</c:v>
                </c:pt>
                <c:pt idx="87">
                  <c:v>14.878712</c:v>
                </c:pt>
                <c:pt idx="88">
                  <c:v>14.412998</c:v>
                </c:pt>
                <c:pt idx="89">
                  <c:v>14.471189000000001</c:v>
                </c:pt>
                <c:pt idx="90">
                  <c:v>14.510824</c:v>
                </c:pt>
                <c:pt idx="91">
                  <c:v>14.676748</c:v>
                </c:pt>
                <c:pt idx="92">
                  <c:v>14.676144000000001</c:v>
                </c:pt>
                <c:pt idx="93">
                  <c:v>14.929907999999999</c:v>
                </c:pt>
                <c:pt idx="94">
                  <c:v>15.564437</c:v>
                </c:pt>
                <c:pt idx="95">
                  <c:v>15.861558</c:v>
                </c:pt>
                <c:pt idx="96">
                  <c:v>15.873606000000001</c:v>
                </c:pt>
                <c:pt idx="97">
                  <c:v>15.39433</c:v>
                </c:pt>
                <c:pt idx="98">
                  <c:v>15.051506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D86-4067-8F4A-57082C0A6423}"/>
            </c:ext>
          </c:extLst>
        </c:ser>
        <c:ser>
          <c:idx val="2"/>
          <c:order val="2"/>
          <c:tx>
            <c:strRef>
              <c:f>'IP3'!$AP$2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'IP3'!$AO$5:$AO$103</c:f>
              <c:numCache>
                <c:formatCode>General</c:formatCode>
                <c:ptCount val="99"/>
                <c:pt idx="0">
                  <c:v>6</c:v>
                </c:pt>
                <c:pt idx="1">
                  <c:v>6.2959183673468999</c:v>
                </c:pt>
                <c:pt idx="2">
                  <c:v>6.5918367346939002</c:v>
                </c:pt>
                <c:pt idx="3">
                  <c:v>6.8877551020408001</c:v>
                </c:pt>
                <c:pt idx="4">
                  <c:v>7.1836734693878004</c:v>
                </c:pt>
                <c:pt idx="5">
                  <c:v>7.4795918367347003</c:v>
                </c:pt>
                <c:pt idx="6">
                  <c:v>7.7755102040816002</c:v>
                </c:pt>
                <c:pt idx="7">
                  <c:v>8.0714285714285996</c:v>
                </c:pt>
                <c:pt idx="8">
                  <c:v>8.3673469387754995</c:v>
                </c:pt>
                <c:pt idx="9">
                  <c:v>8.6632653061223994</c:v>
                </c:pt>
                <c:pt idx="10">
                  <c:v>8.9591836734694006</c:v>
                </c:pt>
                <c:pt idx="11">
                  <c:v>9.2551020408162987</c:v>
                </c:pt>
                <c:pt idx="12">
                  <c:v>9.5510204081632999</c:v>
                </c:pt>
                <c:pt idx="13">
                  <c:v>9.8469387755101998</c:v>
                </c:pt>
                <c:pt idx="14">
                  <c:v>10.142857142857</c:v>
                </c:pt>
                <c:pt idx="15">
                  <c:v>10.438775510204</c:v>
                </c:pt>
                <c:pt idx="16">
                  <c:v>10.734693877551001</c:v>
                </c:pt>
                <c:pt idx="17">
                  <c:v>11.030612244898</c:v>
                </c:pt>
                <c:pt idx="18">
                  <c:v>11.326530612245001</c:v>
                </c:pt>
                <c:pt idx="19">
                  <c:v>11.622448979591999</c:v>
                </c:pt>
                <c:pt idx="20">
                  <c:v>11.918367346938998</c:v>
                </c:pt>
                <c:pt idx="21">
                  <c:v>12.214285714286</c:v>
                </c:pt>
                <c:pt idx="22">
                  <c:v>12.510204081632999</c:v>
                </c:pt>
                <c:pt idx="23">
                  <c:v>12.80612244898</c:v>
                </c:pt>
                <c:pt idx="24">
                  <c:v>13.102040816326999</c:v>
                </c:pt>
                <c:pt idx="25">
                  <c:v>13.397959183673001</c:v>
                </c:pt>
                <c:pt idx="26">
                  <c:v>13.69387755102</c:v>
                </c:pt>
                <c:pt idx="27">
                  <c:v>13.989795918367001</c:v>
                </c:pt>
                <c:pt idx="28">
                  <c:v>14.285714285714</c:v>
                </c:pt>
                <c:pt idx="29">
                  <c:v>14.581632653061002</c:v>
                </c:pt>
                <c:pt idx="30">
                  <c:v>14.877551020408001</c:v>
                </c:pt>
                <c:pt idx="31">
                  <c:v>15.173469387754999</c:v>
                </c:pt>
                <c:pt idx="32">
                  <c:v>15.469387755102</c:v>
                </c:pt>
                <c:pt idx="33">
                  <c:v>15.765306122448999</c:v>
                </c:pt>
                <c:pt idx="34">
                  <c:v>16.061224489796</c:v>
                </c:pt>
                <c:pt idx="35">
                  <c:v>16.357142857143</c:v>
                </c:pt>
                <c:pt idx="36">
                  <c:v>16.653061224489999</c:v>
                </c:pt>
                <c:pt idx="37">
                  <c:v>16.948979591836999</c:v>
                </c:pt>
                <c:pt idx="38">
                  <c:v>17.244897959183998</c:v>
                </c:pt>
                <c:pt idx="39">
                  <c:v>17.540816326530997</c:v>
                </c:pt>
                <c:pt idx="40">
                  <c:v>17.836734693877997</c:v>
                </c:pt>
                <c:pt idx="41">
                  <c:v>18.132653061223998</c:v>
                </c:pt>
                <c:pt idx="42">
                  <c:v>18.428571428571001</c:v>
                </c:pt>
                <c:pt idx="43">
                  <c:v>18.724489795918</c:v>
                </c:pt>
                <c:pt idx="44">
                  <c:v>19.020408163265</c:v>
                </c:pt>
                <c:pt idx="45">
                  <c:v>19.316326530611999</c:v>
                </c:pt>
                <c:pt idx="46">
                  <c:v>19.612244897958998</c:v>
                </c:pt>
                <c:pt idx="47">
                  <c:v>19.908163265306001</c:v>
                </c:pt>
                <c:pt idx="48">
                  <c:v>20.204081632653001</c:v>
                </c:pt>
                <c:pt idx="49">
                  <c:v>20.5</c:v>
                </c:pt>
                <c:pt idx="50">
                  <c:v>20.795918367346999</c:v>
                </c:pt>
                <c:pt idx="51">
                  <c:v>21.091836734693999</c:v>
                </c:pt>
                <c:pt idx="52">
                  <c:v>21.387755102041002</c:v>
                </c:pt>
                <c:pt idx="53">
                  <c:v>21.683673469388001</c:v>
                </c:pt>
                <c:pt idx="54">
                  <c:v>21.979591836735</c:v>
                </c:pt>
                <c:pt idx="55">
                  <c:v>22.275510204082</c:v>
                </c:pt>
                <c:pt idx="56">
                  <c:v>22.571428571428999</c:v>
                </c:pt>
                <c:pt idx="57">
                  <c:v>22.867346938776002</c:v>
                </c:pt>
                <c:pt idx="58">
                  <c:v>23.163265306122003</c:v>
                </c:pt>
                <c:pt idx="59">
                  <c:v>23.459183673469003</c:v>
                </c:pt>
                <c:pt idx="60">
                  <c:v>23.755102040816002</c:v>
                </c:pt>
                <c:pt idx="61">
                  <c:v>24.051020408162998</c:v>
                </c:pt>
                <c:pt idx="62">
                  <c:v>24.346938775509997</c:v>
                </c:pt>
                <c:pt idx="63">
                  <c:v>24.642857142856997</c:v>
                </c:pt>
                <c:pt idx="64">
                  <c:v>24.938775510204</c:v>
                </c:pt>
                <c:pt idx="65">
                  <c:v>25.234693877550999</c:v>
                </c:pt>
                <c:pt idx="66">
                  <c:v>25.530612244897998</c:v>
                </c:pt>
                <c:pt idx="67">
                  <c:v>25.826530612244998</c:v>
                </c:pt>
                <c:pt idx="68">
                  <c:v>26.122448979592001</c:v>
                </c:pt>
                <c:pt idx="69">
                  <c:v>26.418367346939</c:v>
                </c:pt>
                <c:pt idx="70">
                  <c:v>26.714285714286</c:v>
                </c:pt>
                <c:pt idx="71">
                  <c:v>27.010204081632999</c:v>
                </c:pt>
                <c:pt idx="72">
                  <c:v>27.306122448979998</c:v>
                </c:pt>
                <c:pt idx="73">
                  <c:v>27.602040816327001</c:v>
                </c:pt>
                <c:pt idx="74">
                  <c:v>27.897959183672999</c:v>
                </c:pt>
                <c:pt idx="75">
                  <c:v>28.193877551020002</c:v>
                </c:pt>
                <c:pt idx="76">
                  <c:v>28.489795918367001</c:v>
                </c:pt>
                <c:pt idx="77">
                  <c:v>28.785714285714</c:v>
                </c:pt>
                <c:pt idx="78">
                  <c:v>29.081632653061</c:v>
                </c:pt>
                <c:pt idx="79">
                  <c:v>29.377551020407999</c:v>
                </c:pt>
                <c:pt idx="80">
                  <c:v>29.673469387755002</c:v>
                </c:pt>
                <c:pt idx="81">
                  <c:v>29.969387755102002</c:v>
                </c:pt>
                <c:pt idx="82">
                  <c:v>30.265306122449001</c:v>
                </c:pt>
                <c:pt idx="83">
                  <c:v>30.561224489796</c:v>
                </c:pt>
                <c:pt idx="84">
                  <c:v>30.857142857143003</c:v>
                </c:pt>
                <c:pt idx="85">
                  <c:v>31.153061224490003</c:v>
                </c:pt>
                <c:pt idx="86">
                  <c:v>31.448979591837002</c:v>
                </c:pt>
                <c:pt idx="87">
                  <c:v>31.744897959183998</c:v>
                </c:pt>
                <c:pt idx="88">
                  <c:v>32.040816326531001</c:v>
                </c:pt>
                <c:pt idx="89">
                  <c:v>32.336734693878</c:v>
                </c:pt>
                <c:pt idx="90">
                  <c:v>32.632653061223998</c:v>
                </c:pt>
                <c:pt idx="91">
                  <c:v>32.928571428570997</c:v>
                </c:pt>
                <c:pt idx="92">
                  <c:v>33.224489795917997</c:v>
                </c:pt>
                <c:pt idx="93">
                  <c:v>33.520408163264996</c:v>
                </c:pt>
                <c:pt idx="94">
                  <c:v>33.816326530612002</c:v>
                </c:pt>
                <c:pt idx="95">
                  <c:v>34.112244897959002</c:v>
                </c:pt>
                <c:pt idx="96">
                  <c:v>34.408163265306001</c:v>
                </c:pt>
                <c:pt idx="97">
                  <c:v>34.704081632653001</c:v>
                </c:pt>
                <c:pt idx="98">
                  <c:v>35</c:v>
                </c:pt>
              </c:numCache>
            </c:numRef>
          </c:xVal>
          <c:yVal>
            <c:numRef>
              <c:f>'IP3'!$AQ$5:$AQ$103</c:f>
              <c:numCache>
                <c:formatCode>General</c:formatCode>
                <c:ptCount val="99"/>
                <c:pt idx="0">
                  <c:v>0.96084243000000003</c:v>
                </c:pt>
                <c:pt idx="1">
                  <c:v>1.4836058999999999</c:v>
                </c:pt>
                <c:pt idx="2">
                  <c:v>3.6599278000000002</c:v>
                </c:pt>
                <c:pt idx="3">
                  <c:v>3.0123305</c:v>
                </c:pt>
                <c:pt idx="4">
                  <c:v>5.3548470000000004</c:v>
                </c:pt>
                <c:pt idx="5">
                  <c:v>5.8496680000000003</c:v>
                </c:pt>
                <c:pt idx="6">
                  <c:v>5.2312101999999996</c:v>
                </c:pt>
                <c:pt idx="7">
                  <c:v>4.4074344999999999</c:v>
                </c:pt>
                <c:pt idx="8">
                  <c:v>3.8401206000000001</c:v>
                </c:pt>
                <c:pt idx="9">
                  <c:v>4.3274936999999998</c:v>
                </c:pt>
                <c:pt idx="10">
                  <c:v>5.2365912999999997</c:v>
                </c:pt>
                <c:pt idx="11">
                  <c:v>6.6071596000000001</c:v>
                </c:pt>
                <c:pt idx="12">
                  <c:v>8.3344526000000005</c:v>
                </c:pt>
                <c:pt idx="13">
                  <c:v>10.130348</c:v>
                </c:pt>
                <c:pt idx="14">
                  <c:v>11.624639999999999</c:v>
                </c:pt>
                <c:pt idx="15">
                  <c:v>11.99911</c:v>
                </c:pt>
                <c:pt idx="16">
                  <c:v>11.889802</c:v>
                </c:pt>
                <c:pt idx="17">
                  <c:v>11.529204999999999</c:v>
                </c:pt>
                <c:pt idx="18">
                  <c:v>12.038064</c:v>
                </c:pt>
                <c:pt idx="19">
                  <c:v>12.804149000000001</c:v>
                </c:pt>
                <c:pt idx="20">
                  <c:v>13.425025</c:v>
                </c:pt>
                <c:pt idx="21">
                  <c:v>13.25164</c:v>
                </c:pt>
                <c:pt idx="22">
                  <c:v>12.562922</c:v>
                </c:pt>
                <c:pt idx="23">
                  <c:v>11.677928</c:v>
                </c:pt>
                <c:pt idx="24">
                  <c:v>11.467542999999999</c:v>
                </c:pt>
                <c:pt idx="25">
                  <c:v>13.650179</c:v>
                </c:pt>
                <c:pt idx="26">
                  <c:v>15.172147000000001</c:v>
                </c:pt>
                <c:pt idx="27">
                  <c:v>18.377286999999999</c:v>
                </c:pt>
                <c:pt idx="28">
                  <c:v>18.524570000000001</c:v>
                </c:pt>
                <c:pt idx="29">
                  <c:v>19.616085000000002</c:v>
                </c:pt>
                <c:pt idx="30">
                  <c:v>19.219183000000001</c:v>
                </c:pt>
                <c:pt idx="31">
                  <c:v>19.132363999999999</c:v>
                </c:pt>
                <c:pt idx="32">
                  <c:v>18.604379999999999</c:v>
                </c:pt>
                <c:pt idx="33">
                  <c:v>17.739847000000001</c:v>
                </c:pt>
                <c:pt idx="34">
                  <c:v>17.590122000000001</c:v>
                </c:pt>
                <c:pt idx="35">
                  <c:v>18.493573999999999</c:v>
                </c:pt>
                <c:pt idx="36">
                  <c:v>18.746158999999999</c:v>
                </c:pt>
                <c:pt idx="37">
                  <c:v>19.745121000000001</c:v>
                </c:pt>
                <c:pt idx="38">
                  <c:v>18.646560999999998</c:v>
                </c:pt>
                <c:pt idx="39">
                  <c:v>17.252746999999999</c:v>
                </c:pt>
                <c:pt idx="40">
                  <c:v>14.694969</c:v>
                </c:pt>
                <c:pt idx="41">
                  <c:v>13.966934999999999</c:v>
                </c:pt>
                <c:pt idx="42">
                  <c:v>14.196574999999999</c:v>
                </c:pt>
                <c:pt idx="43">
                  <c:v>14.961643</c:v>
                </c:pt>
                <c:pt idx="44">
                  <c:v>15.506831999999999</c:v>
                </c:pt>
                <c:pt idx="45">
                  <c:v>16.022290999999999</c:v>
                </c:pt>
                <c:pt idx="46">
                  <c:v>16.256433000000001</c:v>
                </c:pt>
                <c:pt idx="47">
                  <c:v>16.740601000000002</c:v>
                </c:pt>
                <c:pt idx="48">
                  <c:v>17.133407999999999</c:v>
                </c:pt>
                <c:pt idx="49">
                  <c:v>17.481918</c:v>
                </c:pt>
                <c:pt idx="50">
                  <c:v>17.375499999999999</c:v>
                </c:pt>
                <c:pt idx="51">
                  <c:v>16.661750999999999</c:v>
                </c:pt>
                <c:pt idx="52">
                  <c:v>15.939800999999999</c:v>
                </c:pt>
                <c:pt idx="53">
                  <c:v>15.106864</c:v>
                </c:pt>
                <c:pt idx="54">
                  <c:v>15.286182999999999</c:v>
                </c:pt>
                <c:pt idx="55">
                  <c:v>16.406255999999999</c:v>
                </c:pt>
                <c:pt idx="56">
                  <c:v>17.992408999999999</c:v>
                </c:pt>
                <c:pt idx="57">
                  <c:v>18.419891</c:v>
                </c:pt>
                <c:pt idx="58">
                  <c:v>17.48901</c:v>
                </c:pt>
                <c:pt idx="59">
                  <c:v>16.586994000000001</c:v>
                </c:pt>
                <c:pt idx="60">
                  <c:v>15.817532999999999</c:v>
                </c:pt>
                <c:pt idx="61">
                  <c:v>16.165405</c:v>
                </c:pt>
                <c:pt idx="62">
                  <c:v>17.033162999999998</c:v>
                </c:pt>
                <c:pt idx="63">
                  <c:v>17.820364000000001</c:v>
                </c:pt>
                <c:pt idx="64">
                  <c:v>19.590330000000002</c:v>
                </c:pt>
                <c:pt idx="65">
                  <c:v>19.009253000000001</c:v>
                </c:pt>
                <c:pt idx="66">
                  <c:v>20.453644000000001</c:v>
                </c:pt>
                <c:pt idx="67">
                  <c:v>20.188223000000001</c:v>
                </c:pt>
                <c:pt idx="68">
                  <c:v>20.146618</c:v>
                </c:pt>
                <c:pt idx="69">
                  <c:v>18.741147999999999</c:v>
                </c:pt>
                <c:pt idx="70">
                  <c:v>16.68</c:v>
                </c:pt>
                <c:pt idx="71">
                  <c:v>15.969468000000001</c:v>
                </c:pt>
                <c:pt idx="72">
                  <c:v>15.255852000000001</c:v>
                </c:pt>
                <c:pt idx="73">
                  <c:v>14.839226</c:v>
                </c:pt>
                <c:pt idx="74">
                  <c:v>13.329534000000001</c:v>
                </c:pt>
                <c:pt idx="75">
                  <c:v>11.857238000000001</c:v>
                </c:pt>
                <c:pt idx="76">
                  <c:v>10.661918</c:v>
                </c:pt>
                <c:pt idx="77">
                  <c:v>10.37443</c:v>
                </c:pt>
                <c:pt idx="78">
                  <c:v>10.688326</c:v>
                </c:pt>
                <c:pt idx="79">
                  <c:v>11.348604999999999</c:v>
                </c:pt>
                <c:pt idx="80">
                  <c:v>12.006594</c:v>
                </c:pt>
                <c:pt idx="81">
                  <c:v>12.537172999999999</c:v>
                </c:pt>
                <c:pt idx="82">
                  <c:v>12.970389000000001</c:v>
                </c:pt>
                <c:pt idx="83">
                  <c:v>13.277785</c:v>
                </c:pt>
                <c:pt idx="84">
                  <c:v>13.277929</c:v>
                </c:pt>
                <c:pt idx="85">
                  <c:v>13.637745000000001</c:v>
                </c:pt>
                <c:pt idx="86">
                  <c:v>14.10956</c:v>
                </c:pt>
                <c:pt idx="87">
                  <c:v>13.880419</c:v>
                </c:pt>
                <c:pt idx="88">
                  <c:v>12.976182</c:v>
                </c:pt>
                <c:pt idx="89">
                  <c:v>12.624432000000001</c:v>
                </c:pt>
                <c:pt idx="90">
                  <c:v>12.664094</c:v>
                </c:pt>
                <c:pt idx="91">
                  <c:v>12.602833</c:v>
                </c:pt>
                <c:pt idx="92">
                  <c:v>12.25107</c:v>
                </c:pt>
                <c:pt idx="93">
                  <c:v>11.835891999999999</c:v>
                </c:pt>
                <c:pt idx="94">
                  <c:v>11.56414</c:v>
                </c:pt>
                <c:pt idx="95">
                  <c:v>10.876619</c:v>
                </c:pt>
                <c:pt idx="96">
                  <c:v>10.276121</c:v>
                </c:pt>
                <c:pt idx="97">
                  <c:v>9.6589346000000003</c:v>
                </c:pt>
                <c:pt idx="98">
                  <c:v>9.4372176999999997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D86-4067-8F4A-57082C0A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26496"/>
        <c:axId val="1116573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'IP3'!$AS$2</c15:sqref>
                        </c15:formulaRef>
                      </c:ext>
                    </c:extLst>
                    <c:strCache>
                      <c:ptCount val="1"/>
                      <c:pt idx="0">
                        <c:v>+9dBm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'IP3'!$AR$5:$AR$103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'IP3'!$AT$5:$AT$103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3D86-4067-8F4A-57082C0A64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'IP3'!$AV$2</c15:sqref>
                        </c15:formulaRef>
                      </c:ext>
                    </c:extLst>
                    <c:strCache>
                      <c:ptCount val="1"/>
                      <c:pt idx="0">
                        <c:v>+7dBm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'IP3'!$AU$5:$AU$103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6</c:v>
                      </c:pt>
                      <c:pt idx="1">
                        <c:v>6.2959183673468999</c:v>
                      </c:pt>
                      <c:pt idx="2">
                        <c:v>6.5918367346939002</c:v>
                      </c:pt>
                      <c:pt idx="3">
                        <c:v>6.8877551020408001</c:v>
                      </c:pt>
                      <c:pt idx="4">
                        <c:v>7.1836734693878004</c:v>
                      </c:pt>
                      <c:pt idx="5">
                        <c:v>7.4795918367347003</c:v>
                      </c:pt>
                      <c:pt idx="6">
                        <c:v>7.7755102040816002</c:v>
                      </c:pt>
                      <c:pt idx="7">
                        <c:v>8.0714285714285996</c:v>
                      </c:pt>
                      <c:pt idx="8">
                        <c:v>8.3673469387754995</c:v>
                      </c:pt>
                      <c:pt idx="9">
                        <c:v>8.6632653061223994</c:v>
                      </c:pt>
                      <c:pt idx="10">
                        <c:v>8.9591836734694006</c:v>
                      </c:pt>
                      <c:pt idx="11">
                        <c:v>9.2551020408162987</c:v>
                      </c:pt>
                      <c:pt idx="12">
                        <c:v>9.5510204081632999</c:v>
                      </c:pt>
                      <c:pt idx="13">
                        <c:v>9.8469387755101998</c:v>
                      </c:pt>
                      <c:pt idx="14">
                        <c:v>10.142857142857</c:v>
                      </c:pt>
                      <c:pt idx="15">
                        <c:v>10.438775510204</c:v>
                      </c:pt>
                      <c:pt idx="16">
                        <c:v>10.734693877551001</c:v>
                      </c:pt>
                      <c:pt idx="17">
                        <c:v>11.030612244898</c:v>
                      </c:pt>
                      <c:pt idx="18">
                        <c:v>11.326530612245001</c:v>
                      </c:pt>
                      <c:pt idx="19">
                        <c:v>11.622448979591999</c:v>
                      </c:pt>
                      <c:pt idx="20">
                        <c:v>11.918367346938998</c:v>
                      </c:pt>
                      <c:pt idx="21">
                        <c:v>12.214285714286</c:v>
                      </c:pt>
                      <c:pt idx="22">
                        <c:v>12.510204081632999</c:v>
                      </c:pt>
                      <c:pt idx="23">
                        <c:v>12.80612244898</c:v>
                      </c:pt>
                      <c:pt idx="24">
                        <c:v>13.102040816326999</c:v>
                      </c:pt>
                      <c:pt idx="25">
                        <c:v>13.397959183673001</c:v>
                      </c:pt>
                      <c:pt idx="26">
                        <c:v>13.69387755102</c:v>
                      </c:pt>
                      <c:pt idx="27">
                        <c:v>13.989795918367001</c:v>
                      </c:pt>
                      <c:pt idx="28">
                        <c:v>14.285714285714</c:v>
                      </c:pt>
                      <c:pt idx="29">
                        <c:v>14.581632653061002</c:v>
                      </c:pt>
                      <c:pt idx="30">
                        <c:v>14.877551020408001</c:v>
                      </c:pt>
                      <c:pt idx="31">
                        <c:v>15.173469387754999</c:v>
                      </c:pt>
                      <c:pt idx="32">
                        <c:v>15.469387755102</c:v>
                      </c:pt>
                      <c:pt idx="33">
                        <c:v>15.765306122448999</c:v>
                      </c:pt>
                      <c:pt idx="34">
                        <c:v>16.061224489796</c:v>
                      </c:pt>
                      <c:pt idx="35">
                        <c:v>16.357142857143</c:v>
                      </c:pt>
                      <c:pt idx="36">
                        <c:v>16.653061224489999</c:v>
                      </c:pt>
                      <c:pt idx="37">
                        <c:v>16.948979591836999</c:v>
                      </c:pt>
                      <c:pt idx="38">
                        <c:v>17.244897959183998</c:v>
                      </c:pt>
                      <c:pt idx="39">
                        <c:v>17.540816326530997</c:v>
                      </c:pt>
                      <c:pt idx="40">
                        <c:v>17.836734693877997</c:v>
                      </c:pt>
                      <c:pt idx="41">
                        <c:v>18.132653061223998</c:v>
                      </c:pt>
                      <c:pt idx="42">
                        <c:v>18.428571428571001</c:v>
                      </c:pt>
                      <c:pt idx="43">
                        <c:v>18.724489795918</c:v>
                      </c:pt>
                      <c:pt idx="44">
                        <c:v>19.020408163265</c:v>
                      </c:pt>
                      <c:pt idx="45">
                        <c:v>19.316326530611999</c:v>
                      </c:pt>
                      <c:pt idx="46">
                        <c:v>19.612244897958998</c:v>
                      </c:pt>
                      <c:pt idx="47">
                        <c:v>19.908163265306001</c:v>
                      </c:pt>
                      <c:pt idx="48">
                        <c:v>20.204081632653001</c:v>
                      </c:pt>
                      <c:pt idx="49">
                        <c:v>20.5</c:v>
                      </c:pt>
                      <c:pt idx="50">
                        <c:v>20.795918367346999</c:v>
                      </c:pt>
                      <c:pt idx="51">
                        <c:v>21.091836734693999</c:v>
                      </c:pt>
                      <c:pt idx="52">
                        <c:v>21.387755102041002</c:v>
                      </c:pt>
                      <c:pt idx="53">
                        <c:v>21.683673469388001</c:v>
                      </c:pt>
                      <c:pt idx="54">
                        <c:v>21.979591836735</c:v>
                      </c:pt>
                      <c:pt idx="55">
                        <c:v>22.275510204082</c:v>
                      </c:pt>
                      <c:pt idx="56">
                        <c:v>22.571428571428999</c:v>
                      </c:pt>
                      <c:pt idx="57">
                        <c:v>22.867346938776002</c:v>
                      </c:pt>
                      <c:pt idx="58">
                        <c:v>23.163265306122003</c:v>
                      </c:pt>
                      <c:pt idx="59">
                        <c:v>23.459183673469003</c:v>
                      </c:pt>
                      <c:pt idx="60">
                        <c:v>23.755102040816002</c:v>
                      </c:pt>
                      <c:pt idx="61">
                        <c:v>24.051020408162998</c:v>
                      </c:pt>
                      <c:pt idx="62">
                        <c:v>24.346938775509997</c:v>
                      </c:pt>
                      <c:pt idx="63">
                        <c:v>24.642857142856997</c:v>
                      </c:pt>
                      <c:pt idx="64">
                        <c:v>24.938775510204</c:v>
                      </c:pt>
                      <c:pt idx="65">
                        <c:v>25.234693877550999</c:v>
                      </c:pt>
                      <c:pt idx="66">
                        <c:v>25.530612244897998</c:v>
                      </c:pt>
                      <c:pt idx="67">
                        <c:v>25.826530612244998</c:v>
                      </c:pt>
                      <c:pt idx="68">
                        <c:v>26.122448979592001</c:v>
                      </c:pt>
                      <c:pt idx="69">
                        <c:v>26.418367346939</c:v>
                      </c:pt>
                      <c:pt idx="70">
                        <c:v>26.714285714286</c:v>
                      </c:pt>
                      <c:pt idx="71">
                        <c:v>27.010204081632999</c:v>
                      </c:pt>
                      <c:pt idx="72">
                        <c:v>27.306122448979998</c:v>
                      </c:pt>
                      <c:pt idx="73">
                        <c:v>27.602040816327001</c:v>
                      </c:pt>
                      <c:pt idx="74">
                        <c:v>27.897959183672999</c:v>
                      </c:pt>
                      <c:pt idx="75">
                        <c:v>28.193877551020002</c:v>
                      </c:pt>
                      <c:pt idx="76">
                        <c:v>28.489795918367001</c:v>
                      </c:pt>
                      <c:pt idx="77">
                        <c:v>28.785714285714</c:v>
                      </c:pt>
                      <c:pt idx="78">
                        <c:v>29.081632653061</c:v>
                      </c:pt>
                      <c:pt idx="79">
                        <c:v>29.377551020407999</c:v>
                      </c:pt>
                      <c:pt idx="80">
                        <c:v>29.673469387755002</c:v>
                      </c:pt>
                      <c:pt idx="81">
                        <c:v>29.969387755102002</c:v>
                      </c:pt>
                      <c:pt idx="82">
                        <c:v>30.265306122449001</c:v>
                      </c:pt>
                      <c:pt idx="83">
                        <c:v>30.561224489796</c:v>
                      </c:pt>
                      <c:pt idx="84">
                        <c:v>30.857142857143003</c:v>
                      </c:pt>
                      <c:pt idx="85">
                        <c:v>31.153061224490003</c:v>
                      </c:pt>
                      <c:pt idx="86">
                        <c:v>31.448979591837002</c:v>
                      </c:pt>
                      <c:pt idx="87">
                        <c:v>31.744897959183998</c:v>
                      </c:pt>
                      <c:pt idx="88">
                        <c:v>32.040816326531001</c:v>
                      </c:pt>
                      <c:pt idx="89">
                        <c:v>32.336734693878</c:v>
                      </c:pt>
                      <c:pt idx="90">
                        <c:v>32.632653061223998</c:v>
                      </c:pt>
                      <c:pt idx="91">
                        <c:v>32.928571428570997</c:v>
                      </c:pt>
                      <c:pt idx="92">
                        <c:v>33.224489795917997</c:v>
                      </c:pt>
                      <c:pt idx="93">
                        <c:v>33.520408163264996</c:v>
                      </c:pt>
                      <c:pt idx="94">
                        <c:v>33.816326530612002</c:v>
                      </c:pt>
                      <c:pt idx="95">
                        <c:v>34.112244897959002</c:v>
                      </c:pt>
                      <c:pt idx="96">
                        <c:v>34.408163265306001</c:v>
                      </c:pt>
                      <c:pt idx="97">
                        <c:v>34.704081632653001</c:v>
                      </c:pt>
                      <c:pt idx="98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'IP3'!$AW$5:$AW$103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86-4067-8F4A-57082C0A642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'IP3'!$AY$2</c15:sqref>
                        </c15:formulaRef>
                      </c:ext>
                    </c:extLst>
                    <c:strCache>
                      <c:ptCount val="1"/>
                      <c:pt idx="0">
                        <c:v>+5dBm</c:v>
                      </c:pt>
                    </c:strCache>
                  </c:strRef>
                </c:tx>
                <c:spPr>
                  <a:ln cap="sq" cmpd="dbl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'IP3'!$AX$5:$AX$103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'IP3'!$AZ$5:$AZ$103</c15:sqref>
                        </c15:formulaRef>
                      </c:ext>
                    </c:extLst>
                    <c:numCache>
                      <c:formatCode>General</c:formatCode>
                      <c:ptCount val="9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9FF-4C26-A20E-6B2F44B5EF17}"/>
                  </c:ext>
                </c:extLst>
              </c15:ser>
            </c15:filteredScatterSeries>
          </c:ext>
        </c:extLst>
      </c:scatterChart>
      <c:valAx>
        <c:axId val="11162649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9724459709066495"/>
              <c:y val="0.915717410323726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657344"/>
        <c:crosses val="autoZero"/>
        <c:crossBetween val="midCat"/>
        <c:majorUnit val="5"/>
      </c:valAx>
      <c:valAx>
        <c:axId val="111657344"/>
        <c:scaling>
          <c:orientation val="minMax"/>
          <c:max val="25"/>
          <c:min val="-1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626496"/>
        <c:crosses val="autoZero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41538445418873532"/>
          <c:y val="0.57866834354039087"/>
          <c:w val="0.19613892388633922"/>
          <c:h val="0.1862762467191601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CL vs. LO Power: 1 GHz IF, 5 GHz RF 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862620057783909"/>
          <c:y val="3.106142629324828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683926209688815"/>
          <c:w val="0.76542713682528862"/>
          <c:h val="0.6724082670598625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CL'!$F$5:$F$205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A-44BF-96F8-CFD3113CC2D7}"/>
            </c:ext>
          </c:extLst>
        </c:ser>
        <c:ser>
          <c:idx val="2"/>
          <c:order val="1"/>
          <c:tx>
            <c:strRef>
              <c:f>'P1dB CL'!$G$2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CL'!$G$5:$G$205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3A-44BF-96F8-CFD3113CC2D7}"/>
            </c:ext>
          </c:extLst>
        </c:ser>
        <c:ser>
          <c:idx val="0"/>
          <c:order val="2"/>
          <c:tx>
            <c:strRef>
              <c:f>'P1dB CL'!$H$2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CL'!$H$5:$H$205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3A-44BF-96F8-CFD3113CC2D7}"/>
            </c:ext>
          </c:extLst>
        </c:ser>
        <c:ser>
          <c:idx val="3"/>
          <c:order val="3"/>
          <c:tx>
            <c:strRef>
              <c:f>'P1dB CL'!$I$2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CL'!$I$5:$I$205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3A-44BF-96F8-CFD3113CC2D7}"/>
            </c:ext>
          </c:extLst>
        </c:ser>
        <c:ser>
          <c:idx val="4"/>
          <c:order val="4"/>
          <c:tx>
            <c:strRef>
              <c:f>'P1dB CL'!$J$2</c:f>
              <c:strCache>
                <c:ptCount val="1"/>
                <c:pt idx="0">
                  <c:v>+9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CL'!$J$5:$J$205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5-D73A-44BF-96F8-CFD3113CC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'P1dB CL'!$K$2</c15:sqref>
                        </c15:formulaRef>
                      </c:ext>
                    </c:extLst>
                    <c:strCache>
                      <c:ptCount val="1"/>
                      <c:pt idx="0">
                        <c:v>+7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CL'!$E$5:$E$205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CL'!$K$5:$K$205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D73A-44BF-96F8-CFD3113CC2D7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aseline="0">
                    <a:latin typeface="+mn-lt"/>
                    <a:cs typeface="Arial" pitchFamily="34" charset="0"/>
                  </a:rPr>
                  <a:t>Input Power (dBm)</a:t>
                </a:r>
                <a:endParaRPr lang="en-US" sz="1000">
                  <a:latin typeface="+mn-lt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6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29364123419186278"/>
          <c:y val="0.45067050053117552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CL vs. LO Power: 1 GHz IF, 5 GHz RF(dB)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7634716885575011"/>
          <c:y val="4.047288416218174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3251356209133627"/>
          <c:w val="0.76542713682528862"/>
          <c:h val="0.67673396706541444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CL'!$Y$2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CL'!$Y$5:$Y$205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3D-4AED-A01A-7163109407CF}"/>
            </c:ext>
          </c:extLst>
        </c:ser>
        <c:ser>
          <c:idx val="2"/>
          <c:order val="1"/>
          <c:tx>
            <c:strRef>
              <c:f>'P1dB CL'!$Z$2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CL'!$Z$5:$Z$205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3D-4AED-A01A-7163109407CF}"/>
            </c:ext>
          </c:extLst>
        </c:ser>
        <c:ser>
          <c:idx val="3"/>
          <c:order val="2"/>
          <c:tx>
            <c:strRef>
              <c:f>'P1dB CL'!$AA$2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CL'!$AA$5:$AA$205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3D-4AED-A01A-7163109407CF}"/>
            </c:ext>
          </c:extLst>
        </c:ser>
        <c:ser>
          <c:idx val="5"/>
          <c:order val="3"/>
          <c:tx>
            <c:strRef>
              <c:f>'P1dB CL'!$AB$2</c:f>
              <c:strCache>
                <c:ptCount val="1"/>
                <c:pt idx="0">
                  <c:v>+11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CL'!$AB$5:$AB$205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3D-4AED-A01A-7163109407CF}"/>
            </c:ext>
          </c:extLst>
        </c:ser>
        <c:ser>
          <c:idx val="0"/>
          <c:order val="4"/>
          <c:tx>
            <c:strRef>
              <c:f>'P1dB CL'!$AC$2</c:f>
              <c:strCache>
                <c:ptCount val="1"/>
                <c:pt idx="0">
                  <c:v>+9 dBm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'P1dB CL'!$E$5:$E$205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xVal>
          <c:yVal>
            <c:numRef>
              <c:f>'P1dB CL'!$AC$5:$AC$205</c:f>
              <c:numCache>
                <c:formatCode>General</c:formatCode>
                <c:ptCount val="2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43D-4AED-A01A-716310940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</c:scatterChart>
      <c:valAx>
        <c:axId val="116069888"/>
        <c:scaling>
          <c:orientation val="minMax"/>
          <c:max val="25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Input Power(dBm)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5"/>
      </c:valAx>
      <c:valAx>
        <c:axId val="116071808"/>
        <c:scaling>
          <c:orientation val="minMax"/>
          <c:max val="-7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1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1515652940578542"/>
          <c:y val="0.44657675341568515"/>
          <c:w val="0.20378989579248014"/>
          <c:h val="0.3493748682279378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Input 1 dB Compression Point : 1 GHz IF, LO(dB)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20179405032336145"/>
          <c:y val="2.704117199299048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069981208749504"/>
          <c:w val="0.76542713682528862"/>
          <c:h val="0.70854763357702388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Pt'!$D$7:$I$7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EF-411E-9583-7DB9C1D52C37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Pt'!$U$7:$Z$7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EF-411E-9583-7DB9C1D52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Pt'!$L$7:$P$7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BEF-411E-9583-7DB9C1D52C37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Pt'!$AC$7:$AG$7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EF-411E-9583-7DB9C1D52C37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15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9289826820448173"/>
          <c:y val="0.67899059492563429"/>
          <c:w val="0.47850974538478003"/>
          <c:h val="0.12596420239136774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Output 1 dB Compression Point : 1 GHz IF, 5 GHz LOL(dB)</a:t>
            </a:r>
            <a:r>
              <a:rPr lang="en-US" sz="1000" baseline="30000"/>
              <a:t>1-5</a:t>
            </a:r>
          </a:p>
        </c:rich>
      </c:tx>
      <c:layout>
        <c:manualLayout>
          <c:xMode val="edge"/>
          <c:yMode val="edge"/>
          <c:x val="0.16592173490771733"/>
          <c:y val="2.258497340280242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6588023454453109E-2"/>
          <c:w val="0.76542713682528862"/>
          <c:h val="0.7126593355934401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'P1dB Pt'!$D$1:$I$1</c:f>
              <c:strCache>
                <c:ptCount val="6"/>
                <c:pt idx="0">
                  <c:v>Configuration A - Sine Wave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Pt'!$D$6:$I$6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8-4C4D-97A0-5F6DB46FAEC9}"/>
            </c:ext>
          </c:extLst>
        </c:ser>
        <c:ser>
          <c:idx val="3"/>
          <c:order val="2"/>
          <c:tx>
            <c:strRef>
              <c:f>'P1dB Pt'!$U$1:$Z$1</c:f>
              <c:strCache>
                <c:ptCount val="6"/>
                <c:pt idx="0">
                  <c:v> Configuration B - Sine Wave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'P1dB Pt'!$D$2:$I$2</c:f>
              <c:numCache>
                <c:formatCode>General</c:formatCode>
                <c:ptCount val="6"/>
                <c:pt idx="0">
                  <c:v>17</c:v>
                </c:pt>
                <c:pt idx="1">
                  <c:v>15</c:v>
                </c:pt>
                <c:pt idx="2">
                  <c:v>13</c:v>
                </c:pt>
                <c:pt idx="3">
                  <c:v>11</c:v>
                </c:pt>
                <c:pt idx="4">
                  <c:v>9</c:v>
                </c:pt>
                <c:pt idx="5">
                  <c:v>7</c:v>
                </c:pt>
              </c:numCache>
            </c:numRef>
          </c:xVal>
          <c:yVal>
            <c:numRef>
              <c:f>'P1dB Pt'!$U$6:$Z$6</c:f>
              <c:numCache>
                <c:formatCode>General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D8-4C4D-97A0-5F6DB46F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9888"/>
        <c:axId val="1160718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'P1dB Pt'!$L$1:$Q$1</c15:sqref>
                        </c15:formulaRef>
                      </c:ext>
                    </c:extLst>
                    <c:strCache>
                      <c:ptCount val="6"/>
                      <c:pt idx="0">
                        <c:v>Configuration A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olid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'P1dB Pt'!$L$6:$P$6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C3D8-4C4D-97A0-5F6DB46FAEC9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Pt'!$AC$1:$AH$1</c15:sqref>
                        </c15:formulaRef>
                      </c:ext>
                    </c:extLst>
                    <c:strCache>
                      <c:ptCount val="6"/>
                      <c:pt idx="0">
                        <c:v>Configuration B - Square Wave</c:v>
                      </c:pt>
                    </c:strCache>
                  </c:strRef>
                </c:tx>
                <c:spPr>
                  <a:ln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Pt'!$L$2:$P$2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25</c:v>
                      </c:pt>
                      <c:pt idx="1">
                        <c:v>22</c:v>
                      </c:pt>
                      <c:pt idx="2">
                        <c:v>19</c:v>
                      </c:pt>
                      <c:pt idx="3">
                        <c:v>16</c:v>
                      </c:pt>
                      <c:pt idx="4">
                        <c:v>13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'P1dB Pt'!$AC$6:$AG$6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D8-4C4D-97A0-5F6DB46FAEC9}"/>
                  </c:ext>
                </c:extLst>
              </c15:ser>
            </c15:filteredScatterSeries>
          </c:ext>
        </c:extLst>
      </c:scatterChart>
      <c:valAx>
        <c:axId val="116069888"/>
        <c:scaling>
          <c:orientation val="minMax"/>
          <c:max val="17"/>
          <c:min val="7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LO Power (dBm)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6071808"/>
        <c:crosses val="autoZero"/>
        <c:crossBetween val="midCat"/>
        <c:majorUnit val="2"/>
      </c:valAx>
      <c:valAx>
        <c:axId val="116071808"/>
        <c:scaling>
          <c:orientation val="minMax"/>
          <c:max val="5"/>
          <c:min val="-30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6069888"/>
        <c:crossesAt val="-15"/>
        <c:crossBetween val="midCat"/>
        <c:majorUnit val="5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27070547712444631"/>
          <c:y val="0.64988735783027118"/>
          <c:w val="0.45091565660351524"/>
          <c:h val="0.136139545056867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Conversion Loss: 2 GHz IF, HSLO (dB)</a:t>
            </a:r>
            <a:endParaRPr lang="en-US" sz="1000" baseline="30000"/>
          </a:p>
        </c:rich>
      </c:tx>
      <c:layout>
        <c:manualLayout>
          <c:xMode val="edge"/>
          <c:yMode val="edge"/>
          <c:x val="0.2956205096034338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0.10223372428097705"/>
          <c:w val="0.76542713682528862"/>
          <c:h val="0.70701370662000584"/>
        </c:manualLayout>
      </c:layout>
      <c:scatterChart>
        <c:scatterStyle val="smoothMarker"/>
        <c:varyColors val="0"/>
        <c:ser>
          <c:idx val="1"/>
          <c:order val="0"/>
          <c:tx>
            <c:v>Configuration A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IF'!$G$5:$G$205</c:f>
              <c:numCache>
                <c:formatCode>General</c:formatCode>
                <c:ptCount val="201"/>
                <c:pt idx="0">
                  <c:v>-16.574193999999999</c:v>
                </c:pt>
                <c:pt idx="1">
                  <c:v>-15.684423000000001</c:v>
                </c:pt>
                <c:pt idx="2">
                  <c:v>-14.540049</c:v>
                </c:pt>
                <c:pt idx="3">
                  <c:v>-13.020573000000001</c:v>
                </c:pt>
                <c:pt idx="4">
                  <c:v>-11.824503</c:v>
                </c:pt>
                <c:pt idx="5">
                  <c:v>-10.471228</c:v>
                </c:pt>
                <c:pt idx="6">
                  <c:v>-9.5518608</c:v>
                </c:pt>
                <c:pt idx="7">
                  <c:v>-8.6889009000000001</c:v>
                </c:pt>
                <c:pt idx="8">
                  <c:v>-7.9909534000000004</c:v>
                </c:pt>
                <c:pt idx="9">
                  <c:v>-7.4181885999999997</c:v>
                </c:pt>
                <c:pt idx="10">
                  <c:v>-6.9135723000000002</c:v>
                </c:pt>
                <c:pt idx="11">
                  <c:v>-6.6217674999999998</c:v>
                </c:pt>
                <c:pt idx="12">
                  <c:v>-6.3462075999999996</c:v>
                </c:pt>
                <c:pt idx="13">
                  <c:v>-6.2254471999999996</c:v>
                </c:pt>
                <c:pt idx="14">
                  <c:v>-6.1020836999999997</c:v>
                </c:pt>
                <c:pt idx="15">
                  <c:v>-6.0909180999999997</c:v>
                </c:pt>
                <c:pt idx="16">
                  <c:v>-6.1001754000000004</c:v>
                </c:pt>
                <c:pt idx="17">
                  <c:v>-6.1278768000000001</c:v>
                </c:pt>
                <c:pt idx="18">
                  <c:v>-6.0745272999999997</c:v>
                </c:pt>
                <c:pt idx="19">
                  <c:v>-6.0371379999999997</c:v>
                </c:pt>
                <c:pt idx="20">
                  <c:v>-6.0504661000000004</c:v>
                </c:pt>
                <c:pt idx="21">
                  <c:v>-6.1254758999999996</c:v>
                </c:pt>
                <c:pt idx="22">
                  <c:v>-6.2290315999999999</c:v>
                </c:pt>
                <c:pt idx="23">
                  <c:v>-6.3291773999999998</c:v>
                </c:pt>
                <c:pt idx="24">
                  <c:v>-6.4677892000000003</c:v>
                </c:pt>
                <c:pt idx="25">
                  <c:v>-6.5984696999999999</c:v>
                </c:pt>
                <c:pt idx="26">
                  <c:v>-6.7321400999999996</c:v>
                </c:pt>
                <c:pt idx="27">
                  <c:v>-6.8118005000000004</c:v>
                </c:pt>
                <c:pt idx="28">
                  <c:v>-6.8633337000000001</c:v>
                </c:pt>
                <c:pt idx="29">
                  <c:v>-6.9203973000000003</c:v>
                </c:pt>
                <c:pt idx="30">
                  <c:v>-6.9772305000000001</c:v>
                </c:pt>
                <c:pt idx="31">
                  <c:v>-7.0429091000000001</c:v>
                </c:pt>
                <c:pt idx="32">
                  <c:v>-7.0512867000000004</c:v>
                </c:pt>
                <c:pt idx="33">
                  <c:v>-7.0283480000000003</c:v>
                </c:pt>
                <c:pt idx="34">
                  <c:v>-6.9425974000000004</c:v>
                </c:pt>
                <c:pt idx="35">
                  <c:v>-6.8305620999999999</c:v>
                </c:pt>
                <c:pt idx="36">
                  <c:v>-6.7356132999999998</c:v>
                </c:pt>
                <c:pt idx="37">
                  <c:v>-6.6924915</c:v>
                </c:pt>
                <c:pt idx="38">
                  <c:v>-6.6670889999999998</c:v>
                </c:pt>
                <c:pt idx="39">
                  <c:v>-6.6615476999999998</c:v>
                </c:pt>
                <c:pt idx="40">
                  <c:v>-6.6384553999999998</c:v>
                </c:pt>
                <c:pt idx="41">
                  <c:v>-6.6504750000000001</c:v>
                </c:pt>
                <c:pt idx="42">
                  <c:v>-6.6480036</c:v>
                </c:pt>
                <c:pt idx="43">
                  <c:v>-6.6440992000000003</c:v>
                </c:pt>
                <c:pt idx="44">
                  <c:v>-6.6371869999999999</c:v>
                </c:pt>
                <c:pt idx="45">
                  <c:v>-6.6724572000000002</c:v>
                </c:pt>
                <c:pt idx="46">
                  <c:v>-6.7450614</c:v>
                </c:pt>
                <c:pt idx="47">
                  <c:v>-6.9002976</c:v>
                </c:pt>
                <c:pt idx="48">
                  <c:v>-7.0639658000000001</c:v>
                </c:pt>
                <c:pt idx="49">
                  <c:v>-7.3167834000000003</c:v>
                </c:pt>
                <c:pt idx="50">
                  <c:v>-7.5858053999999999</c:v>
                </c:pt>
                <c:pt idx="51">
                  <c:v>-7.8412309000000002</c:v>
                </c:pt>
                <c:pt idx="52">
                  <c:v>-8.0655745999999997</c:v>
                </c:pt>
                <c:pt idx="53">
                  <c:v>-8.2543343999999994</c:v>
                </c:pt>
                <c:pt idx="54">
                  <c:v>-8.4089193000000009</c:v>
                </c:pt>
                <c:pt idx="55">
                  <c:v>-8.5116157999999995</c:v>
                </c:pt>
                <c:pt idx="56">
                  <c:v>-8.5360107000000003</c:v>
                </c:pt>
                <c:pt idx="57">
                  <c:v>-8.5565900999999993</c:v>
                </c:pt>
                <c:pt idx="58">
                  <c:v>-8.5361366000000007</c:v>
                </c:pt>
                <c:pt idx="59">
                  <c:v>-8.5349053999999995</c:v>
                </c:pt>
                <c:pt idx="60">
                  <c:v>-8.4808397000000006</c:v>
                </c:pt>
                <c:pt idx="61">
                  <c:v>-8.4046000999999997</c:v>
                </c:pt>
                <c:pt idx="62">
                  <c:v>-8.2969989999999996</c:v>
                </c:pt>
                <c:pt idx="63">
                  <c:v>-8.1738271999999998</c:v>
                </c:pt>
                <c:pt idx="64">
                  <c:v>-8.0391264000000007</c:v>
                </c:pt>
                <c:pt idx="65">
                  <c:v>-7.913538</c:v>
                </c:pt>
                <c:pt idx="66">
                  <c:v>-7.8166485000000003</c:v>
                </c:pt>
                <c:pt idx="67">
                  <c:v>-7.7659644999999999</c:v>
                </c:pt>
                <c:pt idx="68">
                  <c:v>-7.7106260999999998</c:v>
                </c:pt>
                <c:pt idx="69">
                  <c:v>-7.6411208999999998</c:v>
                </c:pt>
                <c:pt idx="70">
                  <c:v>-7.5778708000000004</c:v>
                </c:pt>
                <c:pt idx="71">
                  <c:v>-7.5228862999999997</c:v>
                </c:pt>
                <c:pt idx="72">
                  <c:v>-7.5046225</c:v>
                </c:pt>
                <c:pt idx="73">
                  <c:v>-7.4686583999999998</c:v>
                </c:pt>
                <c:pt idx="74">
                  <c:v>-7.4842668000000003</c:v>
                </c:pt>
                <c:pt idx="75">
                  <c:v>-7.5379424000000004</c:v>
                </c:pt>
                <c:pt idx="76">
                  <c:v>-7.5924230000000001</c:v>
                </c:pt>
                <c:pt idx="77">
                  <c:v>-7.6128640000000001</c:v>
                </c:pt>
                <c:pt idx="78">
                  <c:v>-7.5927471999999998</c:v>
                </c:pt>
                <c:pt idx="79">
                  <c:v>-7.5859623000000003</c:v>
                </c:pt>
                <c:pt idx="80">
                  <c:v>-7.5749760000000004</c:v>
                </c:pt>
                <c:pt idx="81">
                  <c:v>-7.5635319000000001</c:v>
                </c:pt>
                <c:pt idx="82">
                  <c:v>-7.5433192</c:v>
                </c:pt>
                <c:pt idx="83">
                  <c:v>-7.4776772999999999</c:v>
                </c:pt>
                <c:pt idx="84">
                  <c:v>-7.4030471000000002</c:v>
                </c:pt>
                <c:pt idx="85">
                  <c:v>-7.2986364000000004</c:v>
                </c:pt>
                <c:pt idx="86">
                  <c:v>-7.2345509999999997</c:v>
                </c:pt>
                <c:pt idx="87">
                  <c:v>-7.2227569000000003</c:v>
                </c:pt>
                <c:pt idx="88">
                  <c:v>-7.2536297000000003</c:v>
                </c:pt>
                <c:pt idx="89">
                  <c:v>-7.2692398999999996</c:v>
                </c:pt>
                <c:pt idx="90">
                  <c:v>-7.2530212000000001</c:v>
                </c:pt>
                <c:pt idx="91">
                  <c:v>-7.1895107999999999</c:v>
                </c:pt>
                <c:pt idx="92">
                  <c:v>-7.1124796999999997</c:v>
                </c:pt>
                <c:pt idx="93">
                  <c:v>-7.0118264999999997</c:v>
                </c:pt>
                <c:pt idx="94">
                  <c:v>-6.9233165000000003</c:v>
                </c:pt>
                <c:pt idx="95">
                  <c:v>-6.8649554000000004</c:v>
                </c:pt>
                <c:pt idx="96">
                  <c:v>-6.8518147000000003</c:v>
                </c:pt>
                <c:pt idx="97">
                  <c:v>-6.8760386000000002</c:v>
                </c:pt>
                <c:pt idx="98">
                  <c:v>-6.9368242999999996</c:v>
                </c:pt>
                <c:pt idx="99">
                  <c:v>-7.0583453</c:v>
                </c:pt>
                <c:pt idx="100">
                  <c:v>-7.2392015000000001</c:v>
                </c:pt>
                <c:pt idx="101">
                  <c:v>-7.3658980999999999</c:v>
                </c:pt>
                <c:pt idx="102">
                  <c:v>-7.3963251000000003</c:v>
                </c:pt>
                <c:pt idx="103">
                  <c:v>-7.3558135</c:v>
                </c:pt>
                <c:pt idx="104">
                  <c:v>-7.3663664000000004</c:v>
                </c:pt>
                <c:pt idx="105">
                  <c:v>-7.4760527999999997</c:v>
                </c:pt>
                <c:pt idx="106">
                  <c:v>-7.6189733000000004</c:v>
                </c:pt>
                <c:pt idx="107">
                  <c:v>-7.8153557999999999</c:v>
                </c:pt>
                <c:pt idx="108">
                  <c:v>-8.0624924</c:v>
                </c:pt>
                <c:pt idx="109">
                  <c:v>-8.3139868000000003</c:v>
                </c:pt>
                <c:pt idx="110">
                  <c:v>-8.4892520999999999</c:v>
                </c:pt>
                <c:pt idx="111">
                  <c:v>-8.4807939999999995</c:v>
                </c:pt>
                <c:pt idx="112">
                  <c:v>-8.4252319</c:v>
                </c:pt>
                <c:pt idx="113">
                  <c:v>-8.2948512999999995</c:v>
                </c:pt>
                <c:pt idx="114">
                  <c:v>-8.1913643</c:v>
                </c:pt>
                <c:pt idx="115">
                  <c:v>-8.0778809000000003</c:v>
                </c:pt>
                <c:pt idx="116">
                  <c:v>-7.9970498000000001</c:v>
                </c:pt>
                <c:pt idx="117">
                  <c:v>-7.9504485000000003</c:v>
                </c:pt>
                <c:pt idx="118">
                  <c:v>-7.8932981</c:v>
                </c:pt>
                <c:pt idx="119">
                  <c:v>-7.8488597999999996</c:v>
                </c:pt>
                <c:pt idx="120">
                  <c:v>-7.8274951000000001</c:v>
                </c:pt>
                <c:pt idx="121">
                  <c:v>-7.8525457000000003</c:v>
                </c:pt>
                <c:pt idx="122">
                  <c:v>-7.9040369999999998</c:v>
                </c:pt>
                <c:pt idx="123">
                  <c:v>-7.9691625000000004</c:v>
                </c:pt>
                <c:pt idx="124">
                  <c:v>-8.0588636000000005</c:v>
                </c:pt>
                <c:pt idx="125">
                  <c:v>-8.1514834999999994</c:v>
                </c:pt>
                <c:pt idx="126">
                  <c:v>-8.2191466999999996</c:v>
                </c:pt>
                <c:pt idx="127">
                  <c:v>-8.2789515999999992</c:v>
                </c:pt>
                <c:pt idx="128">
                  <c:v>-8.3940487000000008</c:v>
                </c:pt>
                <c:pt idx="129">
                  <c:v>-8.5411043000000006</c:v>
                </c:pt>
                <c:pt idx="130">
                  <c:v>-8.7452784000000001</c:v>
                </c:pt>
                <c:pt idx="131">
                  <c:v>-8.9069041999999996</c:v>
                </c:pt>
                <c:pt idx="132">
                  <c:v>-9.0893917000000002</c:v>
                </c:pt>
                <c:pt idx="133">
                  <c:v>-9.1899833999999991</c:v>
                </c:pt>
                <c:pt idx="134">
                  <c:v>-9.2597132000000002</c:v>
                </c:pt>
                <c:pt idx="135">
                  <c:v>-9.2362956999999994</c:v>
                </c:pt>
                <c:pt idx="136">
                  <c:v>-9.2130852000000001</c:v>
                </c:pt>
                <c:pt idx="137">
                  <c:v>-9.1860160999999998</c:v>
                </c:pt>
                <c:pt idx="138">
                  <c:v>-9.1428642</c:v>
                </c:pt>
                <c:pt idx="139">
                  <c:v>-9.0405215999999999</c:v>
                </c:pt>
                <c:pt idx="140">
                  <c:v>-8.9372825999999996</c:v>
                </c:pt>
                <c:pt idx="141">
                  <c:v>-8.8752308000000006</c:v>
                </c:pt>
                <c:pt idx="142">
                  <c:v>-8.8490447999999997</c:v>
                </c:pt>
                <c:pt idx="143">
                  <c:v>-8.8287420000000001</c:v>
                </c:pt>
                <c:pt idx="144">
                  <c:v>-8.8070526000000005</c:v>
                </c:pt>
                <c:pt idx="145">
                  <c:v>-8.8017120000000002</c:v>
                </c:pt>
                <c:pt idx="146">
                  <c:v>-8.7958373999999999</c:v>
                </c:pt>
                <c:pt idx="147">
                  <c:v>-8.7894076999999999</c:v>
                </c:pt>
                <c:pt idx="148">
                  <c:v>-8.7813148000000005</c:v>
                </c:pt>
                <c:pt idx="149">
                  <c:v>-8.8151025999999995</c:v>
                </c:pt>
                <c:pt idx="150">
                  <c:v>-8.8710536999999992</c:v>
                </c:pt>
                <c:pt idx="151">
                  <c:v>-8.9135685000000002</c:v>
                </c:pt>
                <c:pt idx="152">
                  <c:v>-8.9403582000000004</c:v>
                </c:pt>
                <c:pt idx="153">
                  <c:v>-8.9393349000000004</c:v>
                </c:pt>
                <c:pt idx="154">
                  <c:v>-8.9488363</c:v>
                </c:pt>
                <c:pt idx="155">
                  <c:v>-8.9106131000000008</c:v>
                </c:pt>
                <c:pt idx="156">
                  <c:v>-8.8589468</c:v>
                </c:pt>
                <c:pt idx="157">
                  <c:v>-8.7926921999999994</c:v>
                </c:pt>
                <c:pt idx="158">
                  <c:v>-8.7385558999999997</c:v>
                </c:pt>
                <c:pt idx="159">
                  <c:v>-8.6721047999999996</c:v>
                </c:pt>
                <c:pt idx="160">
                  <c:v>-8.5949936000000005</c:v>
                </c:pt>
                <c:pt idx="161">
                  <c:v>-8.5190152999999995</c:v>
                </c:pt>
                <c:pt idx="162">
                  <c:v>-8.4656239000000006</c:v>
                </c:pt>
                <c:pt idx="163">
                  <c:v>-8.3925467000000005</c:v>
                </c:pt>
                <c:pt idx="164">
                  <c:v>-8.3041315000000004</c:v>
                </c:pt>
                <c:pt idx="165">
                  <c:v>-8.2116337000000001</c:v>
                </c:pt>
                <c:pt idx="166">
                  <c:v>-8.1575623000000004</c:v>
                </c:pt>
                <c:pt idx="167">
                  <c:v>-8.1326655999999993</c:v>
                </c:pt>
                <c:pt idx="168">
                  <c:v>-8.1315498000000002</c:v>
                </c:pt>
                <c:pt idx="169">
                  <c:v>-8.1563157999999998</c:v>
                </c:pt>
                <c:pt idx="170">
                  <c:v>-8.2087097</c:v>
                </c:pt>
                <c:pt idx="171">
                  <c:v>-8.2831916999999997</c:v>
                </c:pt>
                <c:pt idx="172">
                  <c:v>-8.3814554000000001</c:v>
                </c:pt>
                <c:pt idx="173">
                  <c:v>-8.5025329999999997</c:v>
                </c:pt>
                <c:pt idx="174">
                  <c:v>-8.6495742999999994</c:v>
                </c:pt>
                <c:pt idx="175">
                  <c:v>-8.8342399999999994</c:v>
                </c:pt>
                <c:pt idx="176">
                  <c:v>-8.9928969999999993</c:v>
                </c:pt>
                <c:pt idx="177">
                  <c:v>-9.1777104999999999</c:v>
                </c:pt>
                <c:pt idx="178">
                  <c:v>-9.3167419000000002</c:v>
                </c:pt>
                <c:pt idx="179">
                  <c:v>-9.4768410000000003</c:v>
                </c:pt>
                <c:pt idx="180">
                  <c:v>-9.5829629999999995</c:v>
                </c:pt>
                <c:pt idx="181">
                  <c:v>-9.6571379000000004</c:v>
                </c:pt>
                <c:pt idx="182">
                  <c:v>-9.6946095999999997</c:v>
                </c:pt>
                <c:pt idx="183">
                  <c:v>-9.6815146999999993</c:v>
                </c:pt>
                <c:pt idx="184">
                  <c:v>-9.6458712000000002</c:v>
                </c:pt>
                <c:pt idx="185">
                  <c:v>-9.5511540999999998</c:v>
                </c:pt>
                <c:pt idx="186">
                  <c:v>-9.5082836000000004</c:v>
                </c:pt>
                <c:pt idx="187">
                  <c:v>-9.4400224999999995</c:v>
                </c:pt>
                <c:pt idx="188">
                  <c:v>-9.4282827000000005</c:v>
                </c:pt>
                <c:pt idx="189">
                  <c:v>-9.4208288000000007</c:v>
                </c:pt>
                <c:pt idx="190">
                  <c:v>-9.4674634999999991</c:v>
                </c:pt>
                <c:pt idx="191">
                  <c:v>-9.5805968999999997</c:v>
                </c:pt>
                <c:pt idx="192">
                  <c:v>-9.759366</c:v>
                </c:pt>
                <c:pt idx="193">
                  <c:v>-9.9811583000000006</c:v>
                </c:pt>
                <c:pt idx="194">
                  <c:v>-10.230032</c:v>
                </c:pt>
                <c:pt idx="195">
                  <c:v>-10.476082999999999</c:v>
                </c:pt>
                <c:pt idx="196">
                  <c:v>-10.761024000000001</c:v>
                </c:pt>
                <c:pt idx="197">
                  <c:v>-11.018048</c:v>
                </c:pt>
                <c:pt idx="198">
                  <c:v>-11.256899000000001</c:v>
                </c:pt>
                <c:pt idx="199">
                  <c:v>-11.458879</c:v>
                </c:pt>
                <c:pt idx="200">
                  <c:v>-11.591303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408-4739-B6B8-254BBBA38D8B}"/>
            </c:ext>
          </c:extLst>
        </c:ser>
        <c:ser>
          <c:idx val="2"/>
          <c:order val="1"/>
          <c:tx>
            <c:v>Configuration B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IF'!$S$5:$S$205</c:f>
              <c:numCache>
                <c:formatCode>General</c:formatCode>
                <c:ptCount val="201"/>
                <c:pt idx="0">
                  <c:v>-23.653763000000001</c:v>
                </c:pt>
                <c:pt idx="1">
                  <c:v>-22.647362000000001</c:v>
                </c:pt>
                <c:pt idx="2">
                  <c:v>-21.370166999999999</c:v>
                </c:pt>
                <c:pt idx="3">
                  <c:v>-20.018063000000001</c:v>
                </c:pt>
                <c:pt idx="4">
                  <c:v>-18.850254</c:v>
                </c:pt>
                <c:pt idx="5">
                  <c:v>-17.60895</c:v>
                </c:pt>
                <c:pt idx="6">
                  <c:v>-16.477986999999999</c:v>
                </c:pt>
                <c:pt idx="7">
                  <c:v>-15.471867</c:v>
                </c:pt>
                <c:pt idx="8">
                  <c:v>-14.440887999999999</c:v>
                </c:pt>
                <c:pt idx="9">
                  <c:v>-13.537608000000001</c:v>
                </c:pt>
                <c:pt idx="10">
                  <c:v>-12.620623999999999</c:v>
                </c:pt>
                <c:pt idx="11">
                  <c:v>-11.857333000000001</c:v>
                </c:pt>
                <c:pt idx="12">
                  <c:v>-11.129391999999999</c:v>
                </c:pt>
                <c:pt idx="13">
                  <c:v>-10.516816</c:v>
                </c:pt>
                <c:pt idx="14">
                  <c:v>-9.9706144000000005</c:v>
                </c:pt>
                <c:pt idx="15">
                  <c:v>-9.5448302999999992</c:v>
                </c:pt>
                <c:pt idx="16">
                  <c:v>-9.2332257999999996</c:v>
                </c:pt>
                <c:pt idx="17">
                  <c:v>-9.0055838000000001</c:v>
                </c:pt>
                <c:pt idx="18">
                  <c:v>-8.8542500000000004</c:v>
                </c:pt>
                <c:pt idx="19">
                  <c:v>-8.7251691999999998</c:v>
                </c:pt>
                <c:pt idx="20">
                  <c:v>-8.6743735999999991</c:v>
                </c:pt>
                <c:pt idx="21">
                  <c:v>-8.6115723000000006</c:v>
                </c:pt>
                <c:pt idx="22">
                  <c:v>-8.6163483000000003</c:v>
                </c:pt>
                <c:pt idx="23">
                  <c:v>-8.5824555999999994</c:v>
                </c:pt>
                <c:pt idx="24">
                  <c:v>-8.6083850999999996</c:v>
                </c:pt>
                <c:pt idx="25">
                  <c:v>-8.5857220000000005</c:v>
                </c:pt>
                <c:pt idx="26">
                  <c:v>-8.6061478000000005</c:v>
                </c:pt>
                <c:pt idx="27">
                  <c:v>-8.5848054999999999</c:v>
                </c:pt>
                <c:pt idx="28">
                  <c:v>-8.5622024999999997</c:v>
                </c:pt>
                <c:pt idx="29">
                  <c:v>-8.5001984000000004</c:v>
                </c:pt>
                <c:pt idx="30">
                  <c:v>-8.4471302000000001</c:v>
                </c:pt>
                <c:pt idx="31">
                  <c:v>-8.3700275000000008</c:v>
                </c:pt>
                <c:pt idx="32">
                  <c:v>-8.297739</c:v>
                </c:pt>
                <c:pt idx="33">
                  <c:v>-8.1906280999999996</c:v>
                </c:pt>
                <c:pt idx="34">
                  <c:v>-8.1087790000000002</c:v>
                </c:pt>
                <c:pt idx="35">
                  <c:v>-7.9971532999999999</c:v>
                </c:pt>
                <c:pt idx="36">
                  <c:v>-7.9037212999999999</c:v>
                </c:pt>
                <c:pt idx="37">
                  <c:v>-7.7911577000000003</c:v>
                </c:pt>
                <c:pt idx="38">
                  <c:v>-7.6780929999999996</c:v>
                </c:pt>
                <c:pt idx="39">
                  <c:v>-7.5646234000000003</c:v>
                </c:pt>
                <c:pt idx="40">
                  <c:v>-7.4626222000000002</c:v>
                </c:pt>
                <c:pt idx="41">
                  <c:v>-7.3838800999999998</c:v>
                </c:pt>
                <c:pt idx="42">
                  <c:v>-7.3442683000000004</c:v>
                </c:pt>
                <c:pt idx="43">
                  <c:v>-7.3472710000000001</c:v>
                </c:pt>
                <c:pt idx="44">
                  <c:v>-7.3952869999999997</c:v>
                </c:pt>
                <c:pt idx="45">
                  <c:v>-7.4346433000000003</c:v>
                </c:pt>
                <c:pt idx="46">
                  <c:v>-7.5044084</c:v>
                </c:pt>
                <c:pt idx="47">
                  <c:v>-7.5738687999999996</c:v>
                </c:pt>
                <c:pt idx="48">
                  <c:v>-7.6890893</c:v>
                </c:pt>
                <c:pt idx="49">
                  <c:v>-7.8247293999999998</c:v>
                </c:pt>
                <c:pt idx="50">
                  <c:v>-8.0108356000000001</c:v>
                </c:pt>
                <c:pt idx="51">
                  <c:v>-8.2105540999999995</c:v>
                </c:pt>
                <c:pt idx="52">
                  <c:v>-8.4135837999999996</c:v>
                </c:pt>
                <c:pt idx="53">
                  <c:v>-8.5679435999999995</c:v>
                </c:pt>
                <c:pt idx="54">
                  <c:v>-8.6897316</c:v>
                </c:pt>
                <c:pt idx="55">
                  <c:v>-8.7567758999999992</c:v>
                </c:pt>
                <c:pt idx="56">
                  <c:v>-8.8364735000000003</c:v>
                </c:pt>
                <c:pt idx="57">
                  <c:v>-8.8964938999999994</c:v>
                </c:pt>
                <c:pt idx="58">
                  <c:v>-8.9541397000000007</c:v>
                </c:pt>
                <c:pt idx="59">
                  <c:v>-8.9976748999999998</c:v>
                </c:pt>
                <c:pt idx="60">
                  <c:v>-9.0300083000000004</c:v>
                </c:pt>
                <c:pt idx="61">
                  <c:v>-9.0719232999999999</c:v>
                </c:pt>
                <c:pt idx="62">
                  <c:v>-9.1143044999999994</c:v>
                </c:pt>
                <c:pt idx="63">
                  <c:v>-9.1748723999999999</c:v>
                </c:pt>
                <c:pt idx="64">
                  <c:v>-9.2497530000000001</c:v>
                </c:pt>
                <c:pt idx="65">
                  <c:v>-9.3265227999999993</c:v>
                </c:pt>
                <c:pt idx="66">
                  <c:v>-9.3926525000000005</c:v>
                </c:pt>
                <c:pt idx="67">
                  <c:v>-9.4357471000000004</c:v>
                </c:pt>
                <c:pt idx="68">
                  <c:v>-9.4908552000000004</c:v>
                </c:pt>
                <c:pt idx="69">
                  <c:v>-9.5551443000000003</c:v>
                </c:pt>
                <c:pt idx="70">
                  <c:v>-9.6127453000000003</c:v>
                </c:pt>
                <c:pt idx="71">
                  <c:v>-9.613842</c:v>
                </c:pt>
                <c:pt idx="72">
                  <c:v>-9.5909758000000007</c:v>
                </c:pt>
                <c:pt idx="73">
                  <c:v>-9.5671215000000007</c:v>
                </c:pt>
                <c:pt idx="74">
                  <c:v>-9.5545682999999997</c:v>
                </c:pt>
                <c:pt idx="75">
                  <c:v>-9.5286969999999993</c:v>
                </c:pt>
                <c:pt idx="76">
                  <c:v>-9.4743852999999998</c:v>
                </c:pt>
                <c:pt idx="77">
                  <c:v>-9.4123087000000005</c:v>
                </c:pt>
                <c:pt idx="78">
                  <c:v>-9.3532504999999997</c:v>
                </c:pt>
                <c:pt idx="79">
                  <c:v>-9.2757749999999994</c:v>
                </c:pt>
                <c:pt idx="80">
                  <c:v>-9.2080316999999994</c:v>
                </c:pt>
                <c:pt idx="81">
                  <c:v>-9.1525326000000007</c:v>
                </c:pt>
                <c:pt idx="82">
                  <c:v>-9.1181555000000003</c:v>
                </c:pt>
                <c:pt idx="83">
                  <c:v>-9.0667247999999994</c:v>
                </c:pt>
                <c:pt idx="84">
                  <c:v>-9.0148448999999999</c:v>
                </c:pt>
                <c:pt idx="85">
                  <c:v>-8.9457731000000003</c:v>
                </c:pt>
                <c:pt idx="86">
                  <c:v>-8.8701725000000007</c:v>
                </c:pt>
                <c:pt idx="87">
                  <c:v>-8.7915410999999999</c:v>
                </c:pt>
                <c:pt idx="88">
                  <c:v>-8.7191171999999995</c:v>
                </c:pt>
                <c:pt idx="89">
                  <c:v>-8.6435776000000004</c:v>
                </c:pt>
                <c:pt idx="90">
                  <c:v>-8.5769290999999992</c:v>
                </c:pt>
                <c:pt idx="91">
                  <c:v>-8.5380067999999998</c:v>
                </c:pt>
                <c:pt idx="92">
                  <c:v>-8.4840508000000003</c:v>
                </c:pt>
                <c:pt idx="93">
                  <c:v>-8.4104614000000009</c:v>
                </c:pt>
                <c:pt idx="94">
                  <c:v>-8.3440446999999995</c:v>
                </c:pt>
                <c:pt idx="95">
                  <c:v>-8.2757301000000005</c:v>
                </c:pt>
                <c:pt idx="96">
                  <c:v>-8.2148789999999998</c:v>
                </c:pt>
                <c:pt idx="97">
                  <c:v>-8.1595458999999995</c:v>
                </c:pt>
                <c:pt idx="98">
                  <c:v>-8.1552819999999997</c:v>
                </c:pt>
                <c:pt idx="99">
                  <c:v>-8.1700257999999994</c:v>
                </c:pt>
                <c:pt idx="100">
                  <c:v>-8.2157955000000005</c:v>
                </c:pt>
                <c:pt idx="101">
                  <c:v>-8.2910842999999996</c:v>
                </c:pt>
                <c:pt idx="102">
                  <c:v>-8.3305044000000006</c:v>
                </c:pt>
                <c:pt idx="103">
                  <c:v>-8.3909140000000004</c:v>
                </c:pt>
                <c:pt idx="104">
                  <c:v>-8.4476385000000001</c:v>
                </c:pt>
                <c:pt idx="105">
                  <c:v>-8.5511332000000007</c:v>
                </c:pt>
                <c:pt idx="106">
                  <c:v>-8.6602906999999991</c:v>
                </c:pt>
                <c:pt idx="107">
                  <c:v>-8.8017100999999993</c:v>
                </c:pt>
                <c:pt idx="108">
                  <c:v>-8.9826765000000002</c:v>
                </c:pt>
                <c:pt idx="109">
                  <c:v>-9.1067514000000003</c:v>
                </c:pt>
                <c:pt idx="110">
                  <c:v>-9.1741513999999995</c:v>
                </c:pt>
                <c:pt idx="111">
                  <c:v>-9.1899356999999995</c:v>
                </c:pt>
                <c:pt idx="112">
                  <c:v>-9.1720790999999995</c:v>
                </c:pt>
                <c:pt idx="113">
                  <c:v>-9.1507521000000001</c:v>
                </c:pt>
                <c:pt idx="114">
                  <c:v>-9.0913009999999996</c:v>
                </c:pt>
                <c:pt idx="115">
                  <c:v>-9.0335540999999999</c:v>
                </c:pt>
                <c:pt idx="116">
                  <c:v>-8.9615965000000006</c:v>
                </c:pt>
                <c:pt idx="117">
                  <c:v>-8.8884162999999994</c:v>
                </c:pt>
                <c:pt idx="118">
                  <c:v>-8.8288422000000004</c:v>
                </c:pt>
                <c:pt idx="119">
                  <c:v>-8.7777852999999997</c:v>
                </c:pt>
                <c:pt idx="120">
                  <c:v>-8.7318610999999997</c:v>
                </c:pt>
                <c:pt idx="121">
                  <c:v>-8.7076539999999998</c:v>
                </c:pt>
                <c:pt idx="122">
                  <c:v>-8.7043456999999993</c:v>
                </c:pt>
                <c:pt idx="123">
                  <c:v>-8.7195348999999993</c:v>
                </c:pt>
                <c:pt idx="124">
                  <c:v>-8.7210196999999994</c:v>
                </c:pt>
                <c:pt idx="125">
                  <c:v>-8.7356300000000005</c:v>
                </c:pt>
                <c:pt idx="126">
                  <c:v>-8.7705994</c:v>
                </c:pt>
                <c:pt idx="127">
                  <c:v>-8.8309174000000006</c:v>
                </c:pt>
                <c:pt idx="128">
                  <c:v>-8.8622025999999998</c:v>
                </c:pt>
                <c:pt idx="129">
                  <c:v>-8.9177856000000002</c:v>
                </c:pt>
                <c:pt idx="130">
                  <c:v>-8.9762363000000001</c:v>
                </c:pt>
                <c:pt idx="131">
                  <c:v>-9.0531644999999994</c:v>
                </c:pt>
                <c:pt idx="132">
                  <c:v>-9.1256208000000001</c:v>
                </c:pt>
                <c:pt idx="133">
                  <c:v>-9.2004708999999991</c:v>
                </c:pt>
                <c:pt idx="134">
                  <c:v>-9.2810202000000004</c:v>
                </c:pt>
                <c:pt idx="135">
                  <c:v>-9.3595667000000002</c:v>
                </c:pt>
                <c:pt idx="136">
                  <c:v>-9.4350576000000004</c:v>
                </c:pt>
                <c:pt idx="137">
                  <c:v>-9.5121974999999992</c:v>
                </c:pt>
                <c:pt idx="138">
                  <c:v>-9.5724382000000006</c:v>
                </c:pt>
                <c:pt idx="139">
                  <c:v>-9.6470860999999992</c:v>
                </c:pt>
                <c:pt idx="140">
                  <c:v>-9.7077712999999992</c:v>
                </c:pt>
                <c:pt idx="141">
                  <c:v>-9.7698392999999992</c:v>
                </c:pt>
                <c:pt idx="142">
                  <c:v>-9.7831430000000008</c:v>
                </c:pt>
                <c:pt idx="143">
                  <c:v>-9.7630681999999993</c:v>
                </c:pt>
                <c:pt idx="144">
                  <c:v>-9.7284001999999994</c:v>
                </c:pt>
                <c:pt idx="145">
                  <c:v>-9.6954087999999992</c:v>
                </c:pt>
                <c:pt idx="146">
                  <c:v>-9.6670399000000007</c:v>
                </c:pt>
                <c:pt idx="147">
                  <c:v>-9.6259508</c:v>
                </c:pt>
                <c:pt idx="148">
                  <c:v>-9.5771875000000009</c:v>
                </c:pt>
                <c:pt idx="149">
                  <c:v>-9.5250377999999998</c:v>
                </c:pt>
                <c:pt idx="150">
                  <c:v>-9.4733839</c:v>
                </c:pt>
                <c:pt idx="151">
                  <c:v>-9.4150466999999995</c:v>
                </c:pt>
                <c:pt idx="152">
                  <c:v>-9.3805838000000001</c:v>
                </c:pt>
                <c:pt idx="153">
                  <c:v>-9.3464804000000008</c:v>
                </c:pt>
                <c:pt idx="154">
                  <c:v>-9.3289966999999994</c:v>
                </c:pt>
                <c:pt idx="155">
                  <c:v>-9.2958899000000006</c:v>
                </c:pt>
                <c:pt idx="156">
                  <c:v>-9.2639341000000002</c:v>
                </c:pt>
                <c:pt idx="157">
                  <c:v>-9.2173795999999992</c:v>
                </c:pt>
                <c:pt idx="158">
                  <c:v>-9.1829280999999998</c:v>
                </c:pt>
                <c:pt idx="159">
                  <c:v>-9.1367226000000006</c:v>
                </c:pt>
                <c:pt idx="160">
                  <c:v>-9.1055708000000006</c:v>
                </c:pt>
                <c:pt idx="161">
                  <c:v>-9.0809716999999992</c:v>
                </c:pt>
                <c:pt idx="162">
                  <c:v>-9.0953616999999998</c:v>
                </c:pt>
                <c:pt idx="163">
                  <c:v>-9.1130600000000008</c:v>
                </c:pt>
                <c:pt idx="164">
                  <c:v>-9.1305332000000003</c:v>
                </c:pt>
                <c:pt idx="165">
                  <c:v>-9.1335478000000005</c:v>
                </c:pt>
                <c:pt idx="166">
                  <c:v>-9.1356219999999997</c:v>
                </c:pt>
                <c:pt idx="167">
                  <c:v>-9.1362714999999994</c:v>
                </c:pt>
                <c:pt idx="168">
                  <c:v>-9.1302976999999998</c:v>
                </c:pt>
                <c:pt idx="169">
                  <c:v>-9.1296625000000002</c:v>
                </c:pt>
                <c:pt idx="170">
                  <c:v>-9.1232165999999992</c:v>
                </c:pt>
                <c:pt idx="171">
                  <c:v>-9.1169319000000009</c:v>
                </c:pt>
                <c:pt idx="172">
                  <c:v>-9.1036158</c:v>
                </c:pt>
                <c:pt idx="173">
                  <c:v>-9.0997458000000009</c:v>
                </c:pt>
                <c:pt idx="174">
                  <c:v>-9.1082458000000006</c:v>
                </c:pt>
                <c:pt idx="175">
                  <c:v>-9.1469746000000001</c:v>
                </c:pt>
                <c:pt idx="176">
                  <c:v>-9.1862764000000006</c:v>
                </c:pt>
                <c:pt idx="177">
                  <c:v>-9.2416315000000004</c:v>
                </c:pt>
                <c:pt idx="178">
                  <c:v>-9.3019476000000001</c:v>
                </c:pt>
                <c:pt idx="179">
                  <c:v>-9.3973703000000004</c:v>
                </c:pt>
                <c:pt idx="180">
                  <c:v>-9.5079946999999994</c:v>
                </c:pt>
                <c:pt idx="181">
                  <c:v>-9.6250085999999992</c:v>
                </c:pt>
                <c:pt idx="182">
                  <c:v>-9.7525624999999998</c:v>
                </c:pt>
                <c:pt idx="183">
                  <c:v>-9.8757056999999993</c:v>
                </c:pt>
                <c:pt idx="184">
                  <c:v>-10.02549</c:v>
                </c:pt>
                <c:pt idx="185">
                  <c:v>-10.148325</c:v>
                </c:pt>
                <c:pt idx="186">
                  <c:v>-10.317925000000001</c:v>
                </c:pt>
                <c:pt idx="187">
                  <c:v>-10.478921</c:v>
                </c:pt>
                <c:pt idx="188">
                  <c:v>-10.650933</c:v>
                </c:pt>
                <c:pt idx="189">
                  <c:v>-10.809043000000001</c:v>
                </c:pt>
                <c:pt idx="190">
                  <c:v>-10.966544000000001</c:v>
                </c:pt>
                <c:pt idx="191">
                  <c:v>-11.174814</c:v>
                </c:pt>
                <c:pt idx="192">
                  <c:v>-11.414745999999999</c:v>
                </c:pt>
                <c:pt idx="193">
                  <c:v>-11.655452</c:v>
                </c:pt>
                <c:pt idx="194">
                  <c:v>-11.880063</c:v>
                </c:pt>
                <c:pt idx="195">
                  <c:v>-12.139663000000001</c:v>
                </c:pt>
                <c:pt idx="196">
                  <c:v>-12.408918</c:v>
                </c:pt>
                <c:pt idx="197">
                  <c:v>-12.719322999999999</c:v>
                </c:pt>
                <c:pt idx="198">
                  <c:v>-12.994977</c:v>
                </c:pt>
                <c:pt idx="199">
                  <c:v>-13.256936</c:v>
                </c:pt>
                <c:pt idx="200">
                  <c:v>-13.407323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408-4739-B6B8-254BBBA38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54240"/>
        <c:axId val="111356160"/>
      </c:scatterChart>
      <c:valAx>
        <c:axId val="111354240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1356160"/>
        <c:crosses val="autoZero"/>
        <c:crossBetween val="midCat"/>
        <c:majorUnit val="5"/>
      </c:valAx>
      <c:valAx>
        <c:axId val="111356160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1354240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36527921537277303"/>
          <c:y val="0.65970706261624024"/>
          <c:w val="0.29674586190826119"/>
          <c:h val="0.12614202698993909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A Conversion Loss vs. LO Power: 2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2GHz IF'!$F$2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IF'!$F$5:$F$205</c:f>
              <c:numCache>
                <c:formatCode>General</c:formatCode>
                <c:ptCount val="201"/>
                <c:pt idx="0">
                  <c:v>-15.1793</c:v>
                </c:pt>
                <c:pt idx="1">
                  <c:v>-14.586558999999999</c:v>
                </c:pt>
                <c:pt idx="2">
                  <c:v>-13.606987</c:v>
                </c:pt>
                <c:pt idx="3">
                  <c:v>-12.465961</c:v>
                </c:pt>
                <c:pt idx="4">
                  <c:v>-11.224048</c:v>
                </c:pt>
                <c:pt idx="5">
                  <c:v>-10.218821999999999</c:v>
                </c:pt>
                <c:pt idx="6">
                  <c:v>-9.1854849000000005</c:v>
                </c:pt>
                <c:pt idx="7">
                  <c:v>-8.4062795999999995</c:v>
                </c:pt>
                <c:pt idx="8">
                  <c:v>-7.7448791999999997</c:v>
                </c:pt>
                <c:pt idx="9">
                  <c:v>-7.2272366999999997</c:v>
                </c:pt>
                <c:pt idx="10">
                  <c:v>-6.8078526999999998</c:v>
                </c:pt>
                <c:pt idx="11">
                  <c:v>-6.4865469999999998</c:v>
                </c:pt>
                <c:pt idx="12">
                  <c:v>-6.2868079999999997</c:v>
                </c:pt>
                <c:pt idx="13">
                  <c:v>-6.1115183999999996</c:v>
                </c:pt>
                <c:pt idx="14">
                  <c:v>-6.0510029999999997</c:v>
                </c:pt>
                <c:pt idx="15">
                  <c:v>-6.0178203999999997</c:v>
                </c:pt>
                <c:pt idx="16">
                  <c:v>-6.0179672000000002</c:v>
                </c:pt>
                <c:pt idx="17">
                  <c:v>-6.0074395999999997</c:v>
                </c:pt>
                <c:pt idx="18">
                  <c:v>-6.0266175000000004</c:v>
                </c:pt>
                <c:pt idx="19">
                  <c:v>-6.0389371000000001</c:v>
                </c:pt>
                <c:pt idx="20">
                  <c:v>-6.0534644000000002</c:v>
                </c:pt>
                <c:pt idx="21">
                  <c:v>-6.1047010000000004</c:v>
                </c:pt>
                <c:pt idx="22">
                  <c:v>-6.2025566000000003</c:v>
                </c:pt>
                <c:pt idx="23">
                  <c:v>-6.3264728000000003</c:v>
                </c:pt>
                <c:pt idx="24">
                  <c:v>-6.4612021000000004</c:v>
                </c:pt>
                <c:pt idx="25">
                  <c:v>-6.6082143999999996</c:v>
                </c:pt>
                <c:pt idx="26">
                  <c:v>-6.7276416000000001</c:v>
                </c:pt>
                <c:pt idx="27">
                  <c:v>-6.8264246000000002</c:v>
                </c:pt>
                <c:pt idx="28">
                  <c:v>-6.9106464000000001</c:v>
                </c:pt>
                <c:pt idx="29">
                  <c:v>-6.9701595000000003</c:v>
                </c:pt>
                <c:pt idx="30">
                  <c:v>-7.0213270000000003</c:v>
                </c:pt>
                <c:pt idx="31">
                  <c:v>-7.0536899999999996</c:v>
                </c:pt>
                <c:pt idx="32">
                  <c:v>-7.0649804999999999</c:v>
                </c:pt>
                <c:pt idx="33">
                  <c:v>-7.0288567999999998</c:v>
                </c:pt>
                <c:pt idx="34">
                  <c:v>-6.9514027</c:v>
                </c:pt>
                <c:pt idx="35">
                  <c:v>-6.8462981999999997</c:v>
                </c:pt>
                <c:pt idx="36">
                  <c:v>-6.7566328000000002</c:v>
                </c:pt>
                <c:pt idx="37">
                  <c:v>-6.6667513999999999</c:v>
                </c:pt>
                <c:pt idx="38">
                  <c:v>-6.6034459999999999</c:v>
                </c:pt>
                <c:pt idx="39">
                  <c:v>-6.5661367999999998</c:v>
                </c:pt>
                <c:pt idx="40">
                  <c:v>-6.5429206000000004</c:v>
                </c:pt>
                <c:pt idx="41">
                  <c:v>-6.5124291999999997</c:v>
                </c:pt>
                <c:pt idx="42">
                  <c:v>-6.4969187000000002</c:v>
                </c:pt>
                <c:pt idx="43">
                  <c:v>-6.4834385000000001</c:v>
                </c:pt>
                <c:pt idx="44">
                  <c:v>-6.4945984000000001</c:v>
                </c:pt>
                <c:pt idx="45">
                  <c:v>-6.5209346000000004</c:v>
                </c:pt>
                <c:pt idx="46">
                  <c:v>-6.5843558</c:v>
                </c:pt>
                <c:pt idx="47">
                  <c:v>-6.6754965999999998</c:v>
                </c:pt>
                <c:pt idx="48">
                  <c:v>-6.8122214999999997</c:v>
                </c:pt>
                <c:pt idx="49">
                  <c:v>-6.9856777000000001</c:v>
                </c:pt>
                <c:pt idx="50">
                  <c:v>-7.1683187000000004</c:v>
                </c:pt>
                <c:pt idx="51">
                  <c:v>-7.3643470000000004</c:v>
                </c:pt>
                <c:pt idx="52">
                  <c:v>-7.5696992999999999</c:v>
                </c:pt>
                <c:pt idx="53">
                  <c:v>-7.7387290000000002</c:v>
                </c:pt>
                <c:pt idx="54">
                  <c:v>-7.8803802000000003</c:v>
                </c:pt>
                <c:pt idx="55">
                  <c:v>-7.9936881</c:v>
                </c:pt>
                <c:pt idx="56">
                  <c:v>-8.0641890000000007</c:v>
                </c:pt>
                <c:pt idx="57">
                  <c:v>-8.0973921000000004</c:v>
                </c:pt>
                <c:pt idx="58">
                  <c:v>-8.1161747000000002</c:v>
                </c:pt>
                <c:pt idx="59">
                  <c:v>-8.0922070000000001</c:v>
                </c:pt>
                <c:pt idx="60">
                  <c:v>-8.0561685999999995</c:v>
                </c:pt>
                <c:pt idx="61">
                  <c:v>-8.0004454000000003</c:v>
                </c:pt>
                <c:pt idx="62">
                  <c:v>-7.9149580000000004</c:v>
                </c:pt>
                <c:pt idx="63">
                  <c:v>-7.8059706999999996</c:v>
                </c:pt>
                <c:pt idx="64">
                  <c:v>-7.7022532999999997</c:v>
                </c:pt>
                <c:pt idx="65">
                  <c:v>-7.5960336000000002</c:v>
                </c:pt>
                <c:pt idx="66">
                  <c:v>-7.5057998000000001</c:v>
                </c:pt>
                <c:pt idx="67">
                  <c:v>-7.4399480999999996</c:v>
                </c:pt>
                <c:pt idx="68">
                  <c:v>-7.3835068000000001</c:v>
                </c:pt>
                <c:pt idx="69">
                  <c:v>-7.3449039000000003</c:v>
                </c:pt>
                <c:pt idx="70">
                  <c:v>-7.3258567000000001</c:v>
                </c:pt>
                <c:pt idx="71">
                  <c:v>-7.2949066</c:v>
                </c:pt>
                <c:pt idx="72">
                  <c:v>-7.2638059000000004</c:v>
                </c:pt>
                <c:pt idx="73">
                  <c:v>-7.2620544000000002</c:v>
                </c:pt>
                <c:pt idx="74">
                  <c:v>-7.2655086999999998</c:v>
                </c:pt>
                <c:pt idx="75">
                  <c:v>-7.2669873000000003</c:v>
                </c:pt>
                <c:pt idx="76">
                  <c:v>-7.2796649999999996</c:v>
                </c:pt>
                <c:pt idx="77">
                  <c:v>-7.2990456000000004</c:v>
                </c:pt>
                <c:pt idx="78">
                  <c:v>-7.3073224999999997</c:v>
                </c:pt>
                <c:pt idx="79">
                  <c:v>-7.3042021000000004</c:v>
                </c:pt>
                <c:pt idx="80">
                  <c:v>-7.2988067000000001</c:v>
                </c:pt>
                <c:pt idx="81">
                  <c:v>-7.2993126000000004</c:v>
                </c:pt>
                <c:pt idx="82">
                  <c:v>-7.2868456999999998</c:v>
                </c:pt>
                <c:pt idx="83">
                  <c:v>-7.2599115000000003</c:v>
                </c:pt>
                <c:pt idx="84">
                  <c:v>-7.2195558999999996</c:v>
                </c:pt>
                <c:pt idx="85">
                  <c:v>-7.1722403000000003</c:v>
                </c:pt>
                <c:pt idx="86">
                  <c:v>-7.1290822</c:v>
                </c:pt>
                <c:pt idx="87">
                  <c:v>-7.1088342999999998</c:v>
                </c:pt>
                <c:pt idx="88">
                  <c:v>-7.0970287000000001</c:v>
                </c:pt>
                <c:pt idx="89">
                  <c:v>-7.1045856000000001</c:v>
                </c:pt>
                <c:pt idx="90">
                  <c:v>-7.1084318</c:v>
                </c:pt>
                <c:pt idx="91">
                  <c:v>-7.0946540999999996</c:v>
                </c:pt>
                <c:pt idx="92">
                  <c:v>-7.0575742999999997</c:v>
                </c:pt>
                <c:pt idx="93">
                  <c:v>-7.0162902000000003</c:v>
                </c:pt>
                <c:pt idx="94">
                  <c:v>-6.9724731000000002</c:v>
                </c:pt>
                <c:pt idx="95">
                  <c:v>-6.9443520999999997</c:v>
                </c:pt>
                <c:pt idx="96">
                  <c:v>-6.9268308000000003</c:v>
                </c:pt>
                <c:pt idx="97">
                  <c:v>-6.9397187000000002</c:v>
                </c:pt>
                <c:pt idx="98">
                  <c:v>-6.9967508</c:v>
                </c:pt>
                <c:pt idx="99">
                  <c:v>-7.0860949</c:v>
                </c:pt>
                <c:pt idx="100">
                  <c:v>-7.1731033000000002</c:v>
                </c:pt>
                <c:pt idx="101">
                  <c:v>-7.2453026999999999</c:v>
                </c:pt>
                <c:pt idx="102">
                  <c:v>-7.2928351999999999</c:v>
                </c:pt>
                <c:pt idx="103">
                  <c:v>-7.3147731</c:v>
                </c:pt>
                <c:pt idx="104">
                  <c:v>-7.3323606999999997</c:v>
                </c:pt>
                <c:pt idx="105">
                  <c:v>-7.3614902000000004</c:v>
                </c:pt>
                <c:pt idx="106">
                  <c:v>-7.4427475999999997</c:v>
                </c:pt>
                <c:pt idx="107">
                  <c:v>-7.5862527000000002</c:v>
                </c:pt>
                <c:pt idx="108">
                  <c:v>-7.7415018</c:v>
                </c:pt>
                <c:pt idx="109">
                  <c:v>-7.8712911999999999</c:v>
                </c:pt>
                <c:pt idx="110">
                  <c:v>-7.9653516</c:v>
                </c:pt>
                <c:pt idx="111">
                  <c:v>-8.0095749000000005</c:v>
                </c:pt>
                <c:pt idx="112">
                  <c:v>-7.9753141000000003</c:v>
                </c:pt>
                <c:pt idx="113">
                  <c:v>-7.9034060999999998</c:v>
                </c:pt>
                <c:pt idx="114">
                  <c:v>-7.8137483999999997</c:v>
                </c:pt>
                <c:pt idx="115">
                  <c:v>-7.7385758999999998</c:v>
                </c:pt>
                <c:pt idx="116">
                  <c:v>-7.6673694000000001</c:v>
                </c:pt>
                <c:pt idx="117">
                  <c:v>-7.6109533000000003</c:v>
                </c:pt>
                <c:pt idx="118">
                  <c:v>-7.5669088000000002</c:v>
                </c:pt>
                <c:pt idx="119">
                  <c:v>-7.5452614000000002</c:v>
                </c:pt>
                <c:pt idx="120">
                  <c:v>-7.5486879</c:v>
                </c:pt>
                <c:pt idx="121">
                  <c:v>-7.5736780000000001</c:v>
                </c:pt>
                <c:pt idx="122">
                  <c:v>-7.6310434000000003</c:v>
                </c:pt>
                <c:pt idx="123">
                  <c:v>-7.7163053000000001</c:v>
                </c:pt>
                <c:pt idx="124">
                  <c:v>-7.8028516999999997</c:v>
                </c:pt>
                <c:pt idx="125">
                  <c:v>-7.8828215999999998</c:v>
                </c:pt>
                <c:pt idx="126">
                  <c:v>-7.9668530999999998</c:v>
                </c:pt>
                <c:pt idx="127">
                  <c:v>-8.0602970000000003</c:v>
                </c:pt>
                <c:pt idx="128">
                  <c:v>-8.1551018000000006</c:v>
                </c:pt>
                <c:pt idx="129">
                  <c:v>-8.2861241999999997</c:v>
                </c:pt>
                <c:pt idx="130">
                  <c:v>-8.4242305999999996</c:v>
                </c:pt>
                <c:pt idx="131">
                  <c:v>-8.5786370999999999</c:v>
                </c:pt>
                <c:pt idx="132">
                  <c:v>-8.7082472000000006</c:v>
                </c:pt>
                <c:pt idx="133">
                  <c:v>-8.8115939999999995</c:v>
                </c:pt>
                <c:pt idx="134">
                  <c:v>-8.8519992999999992</c:v>
                </c:pt>
                <c:pt idx="135">
                  <c:v>-8.8837270999999998</c:v>
                </c:pt>
                <c:pt idx="136">
                  <c:v>-8.8729476999999992</c:v>
                </c:pt>
                <c:pt idx="137">
                  <c:v>-8.8323593000000002</c:v>
                </c:pt>
                <c:pt idx="138">
                  <c:v>-8.7657098999999992</c:v>
                </c:pt>
                <c:pt idx="139">
                  <c:v>-8.7100019</c:v>
                </c:pt>
                <c:pt idx="140">
                  <c:v>-8.6441421999999992</c:v>
                </c:pt>
                <c:pt idx="141">
                  <c:v>-8.5823622000000004</c:v>
                </c:pt>
                <c:pt idx="142">
                  <c:v>-8.5356445000000001</c:v>
                </c:pt>
                <c:pt idx="143">
                  <c:v>-8.5165100000000002</c:v>
                </c:pt>
                <c:pt idx="144">
                  <c:v>-8.5088080999999995</c:v>
                </c:pt>
                <c:pt idx="145">
                  <c:v>-8.5006418000000004</c:v>
                </c:pt>
                <c:pt idx="146">
                  <c:v>-8.5014420000000008</c:v>
                </c:pt>
                <c:pt idx="147">
                  <c:v>-8.5185727999999994</c:v>
                </c:pt>
                <c:pt idx="148">
                  <c:v>-8.5545568000000003</c:v>
                </c:pt>
                <c:pt idx="149">
                  <c:v>-8.6017379999999992</c:v>
                </c:pt>
                <c:pt idx="150">
                  <c:v>-8.6485337999999992</c:v>
                </c:pt>
                <c:pt idx="151">
                  <c:v>-8.6980418999999998</c:v>
                </c:pt>
                <c:pt idx="152">
                  <c:v>-8.7396393000000003</c:v>
                </c:pt>
                <c:pt idx="153">
                  <c:v>-8.7578782999999998</c:v>
                </c:pt>
                <c:pt idx="154">
                  <c:v>-8.7469129999999993</c:v>
                </c:pt>
                <c:pt idx="155">
                  <c:v>-8.7278737999999993</c:v>
                </c:pt>
                <c:pt idx="156">
                  <c:v>-8.6882915000000001</c:v>
                </c:pt>
                <c:pt idx="157">
                  <c:v>-8.6355286000000007</c:v>
                </c:pt>
                <c:pt idx="158">
                  <c:v>-8.5636949999999992</c:v>
                </c:pt>
                <c:pt idx="159">
                  <c:v>-8.4915476000000005</c:v>
                </c:pt>
                <c:pt idx="160">
                  <c:v>-8.4198465000000002</c:v>
                </c:pt>
                <c:pt idx="161">
                  <c:v>-8.3528632999999992</c:v>
                </c:pt>
                <c:pt idx="162">
                  <c:v>-8.2822466000000006</c:v>
                </c:pt>
                <c:pt idx="163">
                  <c:v>-8.2228364999999997</c:v>
                </c:pt>
                <c:pt idx="164">
                  <c:v>-8.1734247</c:v>
                </c:pt>
                <c:pt idx="165">
                  <c:v>-8.1375761000000004</c:v>
                </c:pt>
                <c:pt idx="166">
                  <c:v>-8.1178922999999994</c:v>
                </c:pt>
                <c:pt idx="167">
                  <c:v>-8.1262445000000003</c:v>
                </c:pt>
                <c:pt idx="168">
                  <c:v>-8.1556215000000005</c:v>
                </c:pt>
                <c:pt idx="169">
                  <c:v>-8.2085408999999991</c:v>
                </c:pt>
                <c:pt idx="170">
                  <c:v>-8.2737245999999995</c:v>
                </c:pt>
                <c:pt idx="171">
                  <c:v>-8.3401546</c:v>
                </c:pt>
                <c:pt idx="172">
                  <c:v>-8.4174910000000001</c:v>
                </c:pt>
                <c:pt idx="173">
                  <c:v>-8.5019960000000001</c:v>
                </c:pt>
                <c:pt idx="174">
                  <c:v>-8.5925063999999995</c:v>
                </c:pt>
                <c:pt idx="175">
                  <c:v>-8.6834793000000001</c:v>
                </c:pt>
                <c:pt idx="176">
                  <c:v>-8.7862481999999993</c:v>
                </c:pt>
                <c:pt idx="177">
                  <c:v>-8.8848342999999996</c:v>
                </c:pt>
                <c:pt idx="178">
                  <c:v>-8.9805411999999993</c:v>
                </c:pt>
                <c:pt idx="179">
                  <c:v>-9.0648240999999992</c:v>
                </c:pt>
                <c:pt idx="180">
                  <c:v>-9.1308918000000006</c:v>
                </c:pt>
                <c:pt idx="181">
                  <c:v>-9.1839484999999996</c:v>
                </c:pt>
                <c:pt idx="182">
                  <c:v>-9.2060165000000005</c:v>
                </c:pt>
                <c:pt idx="183">
                  <c:v>-9.2122898000000006</c:v>
                </c:pt>
                <c:pt idx="184">
                  <c:v>-9.1730050999999992</c:v>
                </c:pt>
                <c:pt idx="185">
                  <c:v>-9.1537866999999995</c:v>
                </c:pt>
                <c:pt idx="186">
                  <c:v>-9.1183996</c:v>
                </c:pt>
                <c:pt idx="187">
                  <c:v>-9.0987691999999996</c:v>
                </c:pt>
                <c:pt idx="188">
                  <c:v>-9.0943480000000001</c:v>
                </c:pt>
                <c:pt idx="189">
                  <c:v>-9.1406936999999999</c:v>
                </c:pt>
                <c:pt idx="190">
                  <c:v>-9.2170161999999998</c:v>
                </c:pt>
                <c:pt idx="191">
                  <c:v>-9.3519048999999992</c:v>
                </c:pt>
                <c:pt idx="192">
                  <c:v>-9.5225305999999996</c:v>
                </c:pt>
                <c:pt idx="193">
                  <c:v>-9.7309617999999993</c:v>
                </c:pt>
                <c:pt idx="194">
                  <c:v>-9.9751635000000007</c:v>
                </c:pt>
                <c:pt idx="195">
                  <c:v>-10.225595</c:v>
                </c:pt>
                <c:pt idx="196">
                  <c:v>-10.472407</c:v>
                </c:pt>
                <c:pt idx="197">
                  <c:v>-10.719257000000001</c:v>
                </c:pt>
                <c:pt idx="198">
                  <c:v>-10.955883999999999</c:v>
                </c:pt>
                <c:pt idx="199">
                  <c:v>-11.136312</c:v>
                </c:pt>
                <c:pt idx="200">
                  <c:v>-11.264112000000001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56-4AB0-A5E5-98B85A893FCA}"/>
            </c:ext>
          </c:extLst>
        </c:ser>
        <c:ser>
          <c:idx val="2"/>
          <c:order val="1"/>
          <c:tx>
            <c:strRef>
              <c:f>'CLvsLO 2GHz IF'!$G$2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IF'!$G$5:$G$205</c:f>
              <c:numCache>
                <c:formatCode>General</c:formatCode>
                <c:ptCount val="201"/>
                <c:pt idx="0">
                  <c:v>-16.574193999999999</c:v>
                </c:pt>
                <c:pt idx="1">
                  <c:v>-15.684423000000001</c:v>
                </c:pt>
                <c:pt idx="2">
                  <c:v>-14.540049</c:v>
                </c:pt>
                <c:pt idx="3">
                  <c:v>-13.020573000000001</c:v>
                </c:pt>
                <c:pt idx="4">
                  <c:v>-11.824503</c:v>
                </c:pt>
                <c:pt idx="5">
                  <c:v>-10.471228</c:v>
                </c:pt>
                <c:pt idx="6">
                  <c:v>-9.5518608</c:v>
                </c:pt>
                <c:pt idx="7">
                  <c:v>-8.6889009000000001</c:v>
                </c:pt>
                <c:pt idx="8">
                  <c:v>-7.9909534000000004</c:v>
                </c:pt>
                <c:pt idx="9">
                  <c:v>-7.4181885999999997</c:v>
                </c:pt>
                <c:pt idx="10">
                  <c:v>-6.9135723000000002</c:v>
                </c:pt>
                <c:pt idx="11">
                  <c:v>-6.6217674999999998</c:v>
                </c:pt>
                <c:pt idx="12">
                  <c:v>-6.3462075999999996</c:v>
                </c:pt>
                <c:pt idx="13">
                  <c:v>-6.2254471999999996</c:v>
                </c:pt>
                <c:pt idx="14">
                  <c:v>-6.1020836999999997</c:v>
                </c:pt>
                <c:pt idx="15">
                  <c:v>-6.0909180999999997</c:v>
                </c:pt>
                <c:pt idx="16">
                  <c:v>-6.1001754000000004</c:v>
                </c:pt>
                <c:pt idx="17">
                  <c:v>-6.1278768000000001</c:v>
                </c:pt>
                <c:pt idx="18">
                  <c:v>-6.0745272999999997</c:v>
                </c:pt>
                <c:pt idx="19">
                  <c:v>-6.0371379999999997</c:v>
                </c:pt>
                <c:pt idx="20">
                  <c:v>-6.0504661000000004</c:v>
                </c:pt>
                <c:pt idx="21">
                  <c:v>-6.1254758999999996</c:v>
                </c:pt>
                <c:pt idx="22">
                  <c:v>-6.2290315999999999</c:v>
                </c:pt>
                <c:pt idx="23">
                  <c:v>-6.3291773999999998</c:v>
                </c:pt>
                <c:pt idx="24">
                  <c:v>-6.4677892000000003</c:v>
                </c:pt>
                <c:pt idx="25">
                  <c:v>-6.5984696999999999</c:v>
                </c:pt>
                <c:pt idx="26">
                  <c:v>-6.7321400999999996</c:v>
                </c:pt>
                <c:pt idx="27">
                  <c:v>-6.8118005000000004</c:v>
                </c:pt>
                <c:pt idx="28">
                  <c:v>-6.8633337000000001</c:v>
                </c:pt>
                <c:pt idx="29">
                  <c:v>-6.9203973000000003</c:v>
                </c:pt>
                <c:pt idx="30">
                  <c:v>-6.9772305000000001</c:v>
                </c:pt>
                <c:pt idx="31">
                  <c:v>-7.0429091000000001</c:v>
                </c:pt>
                <c:pt idx="32">
                  <c:v>-7.0512867000000004</c:v>
                </c:pt>
                <c:pt idx="33">
                  <c:v>-7.0283480000000003</c:v>
                </c:pt>
                <c:pt idx="34">
                  <c:v>-6.9425974000000004</c:v>
                </c:pt>
                <c:pt idx="35">
                  <c:v>-6.8305620999999999</c:v>
                </c:pt>
                <c:pt idx="36">
                  <c:v>-6.7356132999999998</c:v>
                </c:pt>
                <c:pt idx="37">
                  <c:v>-6.6924915</c:v>
                </c:pt>
                <c:pt idx="38">
                  <c:v>-6.6670889999999998</c:v>
                </c:pt>
                <c:pt idx="39">
                  <c:v>-6.6615476999999998</c:v>
                </c:pt>
                <c:pt idx="40">
                  <c:v>-6.6384553999999998</c:v>
                </c:pt>
                <c:pt idx="41">
                  <c:v>-6.6504750000000001</c:v>
                </c:pt>
                <c:pt idx="42">
                  <c:v>-6.6480036</c:v>
                </c:pt>
                <c:pt idx="43">
                  <c:v>-6.6440992000000003</c:v>
                </c:pt>
                <c:pt idx="44">
                  <c:v>-6.6371869999999999</c:v>
                </c:pt>
                <c:pt idx="45">
                  <c:v>-6.6724572000000002</c:v>
                </c:pt>
                <c:pt idx="46">
                  <c:v>-6.7450614</c:v>
                </c:pt>
                <c:pt idx="47">
                  <c:v>-6.9002976</c:v>
                </c:pt>
                <c:pt idx="48">
                  <c:v>-7.0639658000000001</c:v>
                </c:pt>
                <c:pt idx="49">
                  <c:v>-7.3167834000000003</c:v>
                </c:pt>
                <c:pt idx="50">
                  <c:v>-7.5858053999999999</c:v>
                </c:pt>
                <c:pt idx="51">
                  <c:v>-7.8412309000000002</c:v>
                </c:pt>
                <c:pt idx="52">
                  <c:v>-8.0655745999999997</c:v>
                </c:pt>
                <c:pt idx="53">
                  <c:v>-8.2543343999999994</c:v>
                </c:pt>
                <c:pt idx="54">
                  <c:v>-8.4089193000000009</c:v>
                </c:pt>
                <c:pt idx="55">
                  <c:v>-8.5116157999999995</c:v>
                </c:pt>
                <c:pt idx="56">
                  <c:v>-8.5360107000000003</c:v>
                </c:pt>
                <c:pt idx="57">
                  <c:v>-8.5565900999999993</c:v>
                </c:pt>
                <c:pt idx="58">
                  <c:v>-8.5361366000000007</c:v>
                </c:pt>
                <c:pt idx="59">
                  <c:v>-8.5349053999999995</c:v>
                </c:pt>
                <c:pt idx="60">
                  <c:v>-8.4808397000000006</c:v>
                </c:pt>
                <c:pt idx="61">
                  <c:v>-8.4046000999999997</c:v>
                </c:pt>
                <c:pt idx="62">
                  <c:v>-8.2969989999999996</c:v>
                </c:pt>
                <c:pt idx="63">
                  <c:v>-8.1738271999999998</c:v>
                </c:pt>
                <c:pt idx="64">
                  <c:v>-8.0391264000000007</c:v>
                </c:pt>
                <c:pt idx="65">
                  <c:v>-7.913538</c:v>
                </c:pt>
                <c:pt idx="66">
                  <c:v>-7.8166485000000003</c:v>
                </c:pt>
                <c:pt idx="67">
                  <c:v>-7.7659644999999999</c:v>
                </c:pt>
                <c:pt idx="68">
                  <c:v>-7.7106260999999998</c:v>
                </c:pt>
                <c:pt idx="69">
                  <c:v>-7.6411208999999998</c:v>
                </c:pt>
                <c:pt idx="70">
                  <c:v>-7.5778708000000004</c:v>
                </c:pt>
                <c:pt idx="71">
                  <c:v>-7.5228862999999997</c:v>
                </c:pt>
                <c:pt idx="72">
                  <c:v>-7.5046225</c:v>
                </c:pt>
                <c:pt idx="73">
                  <c:v>-7.4686583999999998</c:v>
                </c:pt>
                <c:pt idx="74">
                  <c:v>-7.4842668000000003</c:v>
                </c:pt>
                <c:pt idx="75">
                  <c:v>-7.5379424000000004</c:v>
                </c:pt>
                <c:pt idx="76">
                  <c:v>-7.5924230000000001</c:v>
                </c:pt>
                <c:pt idx="77">
                  <c:v>-7.6128640000000001</c:v>
                </c:pt>
                <c:pt idx="78">
                  <c:v>-7.5927471999999998</c:v>
                </c:pt>
                <c:pt idx="79">
                  <c:v>-7.5859623000000003</c:v>
                </c:pt>
                <c:pt idx="80">
                  <c:v>-7.5749760000000004</c:v>
                </c:pt>
                <c:pt idx="81">
                  <c:v>-7.5635319000000001</c:v>
                </c:pt>
                <c:pt idx="82">
                  <c:v>-7.5433192</c:v>
                </c:pt>
                <c:pt idx="83">
                  <c:v>-7.4776772999999999</c:v>
                </c:pt>
                <c:pt idx="84">
                  <c:v>-7.4030471000000002</c:v>
                </c:pt>
                <c:pt idx="85">
                  <c:v>-7.2986364000000004</c:v>
                </c:pt>
                <c:pt idx="86">
                  <c:v>-7.2345509999999997</c:v>
                </c:pt>
                <c:pt idx="87">
                  <c:v>-7.2227569000000003</c:v>
                </c:pt>
                <c:pt idx="88">
                  <c:v>-7.2536297000000003</c:v>
                </c:pt>
                <c:pt idx="89">
                  <c:v>-7.2692398999999996</c:v>
                </c:pt>
                <c:pt idx="90">
                  <c:v>-7.2530212000000001</c:v>
                </c:pt>
                <c:pt idx="91">
                  <c:v>-7.1895107999999999</c:v>
                </c:pt>
                <c:pt idx="92">
                  <c:v>-7.1124796999999997</c:v>
                </c:pt>
                <c:pt idx="93">
                  <c:v>-7.0118264999999997</c:v>
                </c:pt>
                <c:pt idx="94">
                  <c:v>-6.9233165000000003</c:v>
                </c:pt>
                <c:pt idx="95">
                  <c:v>-6.8649554000000004</c:v>
                </c:pt>
                <c:pt idx="96">
                  <c:v>-6.8518147000000003</c:v>
                </c:pt>
                <c:pt idx="97">
                  <c:v>-6.8760386000000002</c:v>
                </c:pt>
                <c:pt idx="98">
                  <c:v>-6.9368242999999996</c:v>
                </c:pt>
                <c:pt idx="99">
                  <c:v>-7.0583453</c:v>
                </c:pt>
                <c:pt idx="100">
                  <c:v>-7.2392015000000001</c:v>
                </c:pt>
                <c:pt idx="101">
                  <c:v>-7.3658980999999999</c:v>
                </c:pt>
                <c:pt idx="102">
                  <c:v>-7.3963251000000003</c:v>
                </c:pt>
                <c:pt idx="103">
                  <c:v>-7.3558135</c:v>
                </c:pt>
                <c:pt idx="104">
                  <c:v>-7.3663664000000004</c:v>
                </c:pt>
                <c:pt idx="105">
                  <c:v>-7.4760527999999997</c:v>
                </c:pt>
                <c:pt idx="106">
                  <c:v>-7.6189733000000004</c:v>
                </c:pt>
                <c:pt idx="107">
                  <c:v>-7.8153557999999999</c:v>
                </c:pt>
                <c:pt idx="108">
                  <c:v>-8.0624924</c:v>
                </c:pt>
                <c:pt idx="109">
                  <c:v>-8.3139868000000003</c:v>
                </c:pt>
                <c:pt idx="110">
                  <c:v>-8.4892520999999999</c:v>
                </c:pt>
                <c:pt idx="111">
                  <c:v>-8.4807939999999995</c:v>
                </c:pt>
                <c:pt idx="112">
                  <c:v>-8.4252319</c:v>
                </c:pt>
                <c:pt idx="113">
                  <c:v>-8.2948512999999995</c:v>
                </c:pt>
                <c:pt idx="114">
                  <c:v>-8.1913643</c:v>
                </c:pt>
                <c:pt idx="115">
                  <c:v>-8.0778809000000003</c:v>
                </c:pt>
                <c:pt idx="116">
                  <c:v>-7.9970498000000001</c:v>
                </c:pt>
                <c:pt idx="117">
                  <c:v>-7.9504485000000003</c:v>
                </c:pt>
                <c:pt idx="118">
                  <c:v>-7.8932981</c:v>
                </c:pt>
                <c:pt idx="119">
                  <c:v>-7.8488597999999996</c:v>
                </c:pt>
                <c:pt idx="120">
                  <c:v>-7.8274951000000001</c:v>
                </c:pt>
                <c:pt idx="121">
                  <c:v>-7.8525457000000003</c:v>
                </c:pt>
                <c:pt idx="122">
                  <c:v>-7.9040369999999998</c:v>
                </c:pt>
                <c:pt idx="123">
                  <c:v>-7.9691625000000004</c:v>
                </c:pt>
                <c:pt idx="124">
                  <c:v>-8.0588636000000005</c:v>
                </c:pt>
                <c:pt idx="125">
                  <c:v>-8.1514834999999994</c:v>
                </c:pt>
                <c:pt idx="126">
                  <c:v>-8.2191466999999996</c:v>
                </c:pt>
                <c:pt idx="127">
                  <c:v>-8.2789515999999992</c:v>
                </c:pt>
                <c:pt idx="128">
                  <c:v>-8.3940487000000008</c:v>
                </c:pt>
                <c:pt idx="129">
                  <c:v>-8.5411043000000006</c:v>
                </c:pt>
                <c:pt idx="130">
                  <c:v>-8.7452784000000001</c:v>
                </c:pt>
                <c:pt idx="131">
                  <c:v>-8.9069041999999996</c:v>
                </c:pt>
                <c:pt idx="132">
                  <c:v>-9.0893917000000002</c:v>
                </c:pt>
                <c:pt idx="133">
                  <c:v>-9.1899833999999991</c:v>
                </c:pt>
                <c:pt idx="134">
                  <c:v>-9.2597132000000002</c:v>
                </c:pt>
                <c:pt idx="135">
                  <c:v>-9.2362956999999994</c:v>
                </c:pt>
                <c:pt idx="136">
                  <c:v>-9.2130852000000001</c:v>
                </c:pt>
                <c:pt idx="137">
                  <c:v>-9.1860160999999998</c:v>
                </c:pt>
                <c:pt idx="138">
                  <c:v>-9.1428642</c:v>
                </c:pt>
                <c:pt idx="139">
                  <c:v>-9.0405215999999999</c:v>
                </c:pt>
                <c:pt idx="140">
                  <c:v>-8.9372825999999996</c:v>
                </c:pt>
                <c:pt idx="141">
                  <c:v>-8.8752308000000006</c:v>
                </c:pt>
                <c:pt idx="142">
                  <c:v>-8.8490447999999997</c:v>
                </c:pt>
                <c:pt idx="143">
                  <c:v>-8.8287420000000001</c:v>
                </c:pt>
                <c:pt idx="144">
                  <c:v>-8.8070526000000005</c:v>
                </c:pt>
                <c:pt idx="145">
                  <c:v>-8.8017120000000002</c:v>
                </c:pt>
                <c:pt idx="146">
                  <c:v>-8.7958373999999999</c:v>
                </c:pt>
                <c:pt idx="147">
                  <c:v>-8.7894076999999999</c:v>
                </c:pt>
                <c:pt idx="148">
                  <c:v>-8.7813148000000005</c:v>
                </c:pt>
                <c:pt idx="149">
                  <c:v>-8.8151025999999995</c:v>
                </c:pt>
                <c:pt idx="150">
                  <c:v>-8.8710536999999992</c:v>
                </c:pt>
                <c:pt idx="151">
                  <c:v>-8.9135685000000002</c:v>
                </c:pt>
                <c:pt idx="152">
                  <c:v>-8.9403582000000004</c:v>
                </c:pt>
                <c:pt idx="153">
                  <c:v>-8.9393349000000004</c:v>
                </c:pt>
                <c:pt idx="154">
                  <c:v>-8.9488363</c:v>
                </c:pt>
                <c:pt idx="155">
                  <c:v>-8.9106131000000008</c:v>
                </c:pt>
                <c:pt idx="156">
                  <c:v>-8.8589468</c:v>
                </c:pt>
                <c:pt idx="157">
                  <c:v>-8.7926921999999994</c:v>
                </c:pt>
                <c:pt idx="158">
                  <c:v>-8.7385558999999997</c:v>
                </c:pt>
                <c:pt idx="159">
                  <c:v>-8.6721047999999996</c:v>
                </c:pt>
                <c:pt idx="160">
                  <c:v>-8.5949936000000005</c:v>
                </c:pt>
                <c:pt idx="161">
                  <c:v>-8.5190152999999995</c:v>
                </c:pt>
                <c:pt idx="162">
                  <c:v>-8.4656239000000006</c:v>
                </c:pt>
                <c:pt idx="163">
                  <c:v>-8.3925467000000005</c:v>
                </c:pt>
                <c:pt idx="164">
                  <c:v>-8.3041315000000004</c:v>
                </c:pt>
                <c:pt idx="165">
                  <c:v>-8.2116337000000001</c:v>
                </c:pt>
                <c:pt idx="166">
                  <c:v>-8.1575623000000004</c:v>
                </c:pt>
                <c:pt idx="167">
                  <c:v>-8.1326655999999993</c:v>
                </c:pt>
                <c:pt idx="168">
                  <c:v>-8.1315498000000002</c:v>
                </c:pt>
                <c:pt idx="169">
                  <c:v>-8.1563157999999998</c:v>
                </c:pt>
                <c:pt idx="170">
                  <c:v>-8.2087097</c:v>
                </c:pt>
                <c:pt idx="171">
                  <c:v>-8.2831916999999997</c:v>
                </c:pt>
                <c:pt idx="172">
                  <c:v>-8.3814554000000001</c:v>
                </c:pt>
                <c:pt idx="173">
                  <c:v>-8.5025329999999997</c:v>
                </c:pt>
                <c:pt idx="174">
                  <c:v>-8.6495742999999994</c:v>
                </c:pt>
                <c:pt idx="175">
                  <c:v>-8.8342399999999994</c:v>
                </c:pt>
                <c:pt idx="176">
                  <c:v>-8.9928969999999993</c:v>
                </c:pt>
                <c:pt idx="177">
                  <c:v>-9.1777104999999999</c:v>
                </c:pt>
                <c:pt idx="178">
                  <c:v>-9.3167419000000002</c:v>
                </c:pt>
                <c:pt idx="179">
                  <c:v>-9.4768410000000003</c:v>
                </c:pt>
                <c:pt idx="180">
                  <c:v>-9.5829629999999995</c:v>
                </c:pt>
                <c:pt idx="181">
                  <c:v>-9.6571379000000004</c:v>
                </c:pt>
                <c:pt idx="182">
                  <c:v>-9.6946095999999997</c:v>
                </c:pt>
                <c:pt idx="183">
                  <c:v>-9.6815146999999993</c:v>
                </c:pt>
                <c:pt idx="184">
                  <c:v>-9.6458712000000002</c:v>
                </c:pt>
                <c:pt idx="185">
                  <c:v>-9.5511540999999998</c:v>
                </c:pt>
                <c:pt idx="186">
                  <c:v>-9.5082836000000004</c:v>
                </c:pt>
                <c:pt idx="187">
                  <c:v>-9.4400224999999995</c:v>
                </c:pt>
                <c:pt idx="188">
                  <c:v>-9.4282827000000005</c:v>
                </c:pt>
                <c:pt idx="189">
                  <c:v>-9.4208288000000007</c:v>
                </c:pt>
                <c:pt idx="190">
                  <c:v>-9.4674634999999991</c:v>
                </c:pt>
                <c:pt idx="191">
                  <c:v>-9.5805968999999997</c:v>
                </c:pt>
                <c:pt idx="192">
                  <c:v>-9.759366</c:v>
                </c:pt>
                <c:pt idx="193">
                  <c:v>-9.9811583000000006</c:v>
                </c:pt>
                <c:pt idx="194">
                  <c:v>-10.230032</c:v>
                </c:pt>
                <c:pt idx="195">
                  <c:v>-10.476082999999999</c:v>
                </c:pt>
                <c:pt idx="196">
                  <c:v>-10.761024000000001</c:v>
                </c:pt>
                <c:pt idx="197">
                  <c:v>-11.018048</c:v>
                </c:pt>
                <c:pt idx="198">
                  <c:v>-11.256899000000001</c:v>
                </c:pt>
                <c:pt idx="199">
                  <c:v>-11.458879</c:v>
                </c:pt>
                <c:pt idx="200">
                  <c:v>-11.591303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56-4AB0-A5E5-98B85A893FCA}"/>
            </c:ext>
          </c:extLst>
        </c:ser>
        <c:ser>
          <c:idx val="0"/>
          <c:order val="2"/>
          <c:tx>
            <c:strRef>
              <c:f>'CLvsLO 2GHz IF'!$H$2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IF'!$E$5:$E$205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IF'!$H$5:$H$205</c:f>
              <c:numCache>
                <c:formatCode>General</c:formatCode>
                <c:ptCount val="201"/>
                <c:pt idx="0">
                  <c:v>-17.550239999999999</c:v>
                </c:pt>
                <c:pt idx="1">
                  <c:v>-16.557372999999998</c:v>
                </c:pt>
                <c:pt idx="2">
                  <c:v>-15.248578999999999</c:v>
                </c:pt>
                <c:pt idx="3">
                  <c:v>-13.652590999999999</c:v>
                </c:pt>
                <c:pt idx="4">
                  <c:v>-12.375608</c:v>
                </c:pt>
                <c:pt idx="5">
                  <c:v>-10.988340000000001</c:v>
                </c:pt>
                <c:pt idx="6">
                  <c:v>-10.01318</c:v>
                </c:pt>
                <c:pt idx="7">
                  <c:v>-9.0981311999999992</c:v>
                </c:pt>
                <c:pt idx="8">
                  <c:v>-8.3480243999999999</c:v>
                </c:pt>
                <c:pt idx="9">
                  <c:v>-7.7191466999999996</c:v>
                </c:pt>
                <c:pt idx="10">
                  <c:v>-7.1638618000000003</c:v>
                </c:pt>
                <c:pt idx="11">
                  <c:v>-6.8301071999999996</c:v>
                </c:pt>
                <c:pt idx="12">
                  <c:v>-6.5168575999999998</c:v>
                </c:pt>
                <c:pt idx="13">
                  <c:v>-6.3856931000000001</c:v>
                </c:pt>
                <c:pt idx="14">
                  <c:v>-6.2503656999999997</c:v>
                </c:pt>
                <c:pt idx="15">
                  <c:v>-6.2337546000000001</c:v>
                </c:pt>
                <c:pt idx="16">
                  <c:v>-6.2178072999999996</c:v>
                </c:pt>
                <c:pt idx="17">
                  <c:v>-6.2212962999999997</c:v>
                </c:pt>
                <c:pt idx="18">
                  <c:v>-6.1489533999999999</c:v>
                </c:pt>
                <c:pt idx="19">
                  <c:v>-6.1059108000000002</c:v>
                </c:pt>
                <c:pt idx="20">
                  <c:v>-6.1193379999999999</c:v>
                </c:pt>
                <c:pt idx="21">
                  <c:v>-6.2042283999999999</c:v>
                </c:pt>
                <c:pt idx="22">
                  <c:v>-6.3078589000000003</c:v>
                </c:pt>
                <c:pt idx="23">
                  <c:v>-6.3968153000000001</c:v>
                </c:pt>
                <c:pt idx="24">
                  <c:v>-6.5249476</c:v>
                </c:pt>
                <c:pt idx="25">
                  <c:v>-6.6350407999999996</c:v>
                </c:pt>
                <c:pt idx="26">
                  <c:v>-6.7595048000000002</c:v>
                </c:pt>
                <c:pt idx="27">
                  <c:v>-6.8233212999999999</c:v>
                </c:pt>
                <c:pt idx="28">
                  <c:v>-6.9005789999999996</c:v>
                </c:pt>
                <c:pt idx="29">
                  <c:v>-6.9717020999999999</c:v>
                </c:pt>
                <c:pt idx="30">
                  <c:v>-7.0438910000000003</c:v>
                </c:pt>
                <c:pt idx="31">
                  <c:v>-7.0929378999999999</c:v>
                </c:pt>
                <c:pt idx="32">
                  <c:v>-7.1160831</c:v>
                </c:pt>
                <c:pt idx="33">
                  <c:v>-7.1047248999999999</c:v>
                </c:pt>
                <c:pt idx="34">
                  <c:v>-7.0519214000000003</c:v>
                </c:pt>
                <c:pt idx="35">
                  <c:v>-6.9790554</c:v>
                </c:pt>
                <c:pt idx="36">
                  <c:v>-6.9334283000000001</c:v>
                </c:pt>
                <c:pt idx="37">
                  <c:v>-6.9373392999999997</c:v>
                </c:pt>
                <c:pt idx="38">
                  <c:v>-6.9332875999999999</c:v>
                </c:pt>
                <c:pt idx="39">
                  <c:v>-6.9522171000000004</c:v>
                </c:pt>
                <c:pt idx="40">
                  <c:v>-6.9502300999999997</c:v>
                </c:pt>
                <c:pt idx="41">
                  <c:v>-6.9947834000000002</c:v>
                </c:pt>
                <c:pt idx="42">
                  <c:v>-7.0122185000000004</c:v>
                </c:pt>
                <c:pt idx="43">
                  <c:v>-7.021204</c:v>
                </c:pt>
                <c:pt idx="44">
                  <c:v>-7.0257801999999998</c:v>
                </c:pt>
                <c:pt idx="45">
                  <c:v>-7.0880299000000004</c:v>
                </c:pt>
                <c:pt idx="46">
                  <c:v>-7.1862059</c:v>
                </c:pt>
                <c:pt idx="47">
                  <c:v>-7.3916202000000002</c:v>
                </c:pt>
                <c:pt idx="48">
                  <c:v>-7.5780539999999998</c:v>
                </c:pt>
                <c:pt idx="49">
                  <c:v>-7.8752832000000001</c:v>
                </c:pt>
                <c:pt idx="50">
                  <c:v>-8.1809320000000003</c:v>
                </c:pt>
                <c:pt idx="51">
                  <c:v>-8.4545726999999999</c:v>
                </c:pt>
                <c:pt idx="52">
                  <c:v>-8.7412299999999998</c:v>
                </c:pt>
                <c:pt idx="53">
                  <c:v>-8.9525279999999992</c:v>
                </c:pt>
                <c:pt idx="54">
                  <c:v>-9.1467237000000008</c:v>
                </c:pt>
                <c:pt idx="55">
                  <c:v>-9.2530336000000002</c:v>
                </c:pt>
                <c:pt idx="56">
                  <c:v>-9.2973595000000007</c:v>
                </c:pt>
                <c:pt idx="57">
                  <c:v>-9.3407067999999995</c:v>
                </c:pt>
                <c:pt idx="58">
                  <c:v>-9.2998791000000001</c:v>
                </c:pt>
                <c:pt idx="59">
                  <c:v>-9.3146924999999996</c:v>
                </c:pt>
                <c:pt idx="60">
                  <c:v>-9.2272654000000003</c:v>
                </c:pt>
                <c:pt idx="61">
                  <c:v>-9.1561927999999995</c:v>
                </c:pt>
                <c:pt idx="62">
                  <c:v>-9.0309401000000005</c:v>
                </c:pt>
                <c:pt idx="63">
                  <c:v>-8.8984900000000007</c:v>
                </c:pt>
                <c:pt idx="64">
                  <c:v>-8.7414026000000007</c:v>
                </c:pt>
                <c:pt idx="65">
                  <c:v>-8.5731850000000005</c:v>
                </c:pt>
                <c:pt idx="66">
                  <c:v>-8.4435263000000003</c:v>
                </c:pt>
                <c:pt idx="67">
                  <c:v>-8.3583459999999992</c:v>
                </c:pt>
                <c:pt idx="68">
                  <c:v>-8.2624063000000003</c:v>
                </c:pt>
                <c:pt idx="69">
                  <c:v>-8.1470088999999994</c:v>
                </c:pt>
                <c:pt idx="70">
                  <c:v>-8.0514498000000003</c:v>
                </c:pt>
                <c:pt idx="71">
                  <c:v>-7.9577904000000004</c:v>
                </c:pt>
                <c:pt idx="72">
                  <c:v>-7.9577188000000003</c:v>
                </c:pt>
                <c:pt idx="73">
                  <c:v>-7.9182366999999996</c:v>
                </c:pt>
                <c:pt idx="74">
                  <c:v>-7.9598756000000002</c:v>
                </c:pt>
                <c:pt idx="75">
                  <c:v>-8.0221614999999993</c:v>
                </c:pt>
                <c:pt idx="76">
                  <c:v>-8.0639277000000007</c:v>
                </c:pt>
                <c:pt idx="77">
                  <c:v>-8.0661258999999994</c:v>
                </c:pt>
                <c:pt idx="78">
                  <c:v>-8.0042428999999995</c:v>
                </c:pt>
                <c:pt idx="79">
                  <c:v>-7.9856562999999996</c:v>
                </c:pt>
                <c:pt idx="80">
                  <c:v>-7.9555116000000003</c:v>
                </c:pt>
                <c:pt idx="81">
                  <c:v>-7.9462127999999996</c:v>
                </c:pt>
                <c:pt idx="82">
                  <c:v>-7.9166163999999997</c:v>
                </c:pt>
                <c:pt idx="83">
                  <c:v>-7.8461008000000003</c:v>
                </c:pt>
                <c:pt idx="84">
                  <c:v>-7.7665091000000004</c:v>
                </c:pt>
                <c:pt idx="85">
                  <c:v>-7.6674800000000003</c:v>
                </c:pt>
                <c:pt idx="86">
                  <c:v>-7.6182160000000003</c:v>
                </c:pt>
                <c:pt idx="87">
                  <c:v>-7.6220989000000001</c:v>
                </c:pt>
                <c:pt idx="88">
                  <c:v>-7.6568870999999996</c:v>
                </c:pt>
                <c:pt idx="89">
                  <c:v>-7.6378956000000002</c:v>
                </c:pt>
                <c:pt idx="90">
                  <c:v>-7.5663853000000003</c:v>
                </c:pt>
                <c:pt idx="91">
                  <c:v>-7.4397602000000003</c:v>
                </c:pt>
                <c:pt idx="92">
                  <c:v>-7.3192272000000003</c:v>
                </c:pt>
                <c:pt idx="93">
                  <c:v>-7.1943111000000002</c:v>
                </c:pt>
                <c:pt idx="94">
                  <c:v>-7.1075659</c:v>
                </c:pt>
                <c:pt idx="95">
                  <c:v>-7.0504670000000003</c:v>
                </c:pt>
                <c:pt idx="96">
                  <c:v>-7.0442352000000001</c:v>
                </c:pt>
                <c:pt idx="97">
                  <c:v>-7.0984049000000002</c:v>
                </c:pt>
                <c:pt idx="98">
                  <c:v>-7.1778263999999998</c:v>
                </c:pt>
                <c:pt idx="99">
                  <c:v>-7.3337431000000004</c:v>
                </c:pt>
                <c:pt idx="100">
                  <c:v>-7.5380387000000004</c:v>
                </c:pt>
                <c:pt idx="101">
                  <c:v>-7.6705461000000001</c:v>
                </c:pt>
                <c:pt idx="102">
                  <c:v>-7.7110032999999998</c:v>
                </c:pt>
                <c:pt idx="103">
                  <c:v>-7.6852330999999996</c:v>
                </c:pt>
                <c:pt idx="104">
                  <c:v>-7.7420874</c:v>
                </c:pt>
                <c:pt idx="105">
                  <c:v>-7.9244522999999996</c:v>
                </c:pt>
                <c:pt idx="106">
                  <c:v>-8.1291303999999993</c:v>
                </c:pt>
                <c:pt idx="107">
                  <c:v>-8.4139891000000002</c:v>
                </c:pt>
                <c:pt idx="108">
                  <c:v>-8.7515506999999992</c:v>
                </c:pt>
                <c:pt idx="109">
                  <c:v>-9.0696162999999999</c:v>
                </c:pt>
                <c:pt idx="110">
                  <c:v>-9.2880134999999999</c:v>
                </c:pt>
                <c:pt idx="111">
                  <c:v>-9.2320623000000008</c:v>
                </c:pt>
                <c:pt idx="112">
                  <c:v>-9.1615114000000002</c:v>
                </c:pt>
                <c:pt idx="113">
                  <c:v>-8.9696788999999999</c:v>
                </c:pt>
                <c:pt idx="114">
                  <c:v>-8.8640422999999995</c:v>
                </c:pt>
                <c:pt idx="115">
                  <c:v>-8.7367629999999998</c:v>
                </c:pt>
                <c:pt idx="116">
                  <c:v>-8.6645497999999996</c:v>
                </c:pt>
                <c:pt idx="117">
                  <c:v>-8.6258917000000004</c:v>
                </c:pt>
                <c:pt idx="118">
                  <c:v>-8.5569754000000007</c:v>
                </c:pt>
                <c:pt idx="119">
                  <c:v>-8.4852571000000001</c:v>
                </c:pt>
                <c:pt idx="120">
                  <c:v>-8.4319276999999992</c:v>
                </c:pt>
                <c:pt idx="121">
                  <c:v>-8.4262762000000002</c:v>
                </c:pt>
                <c:pt idx="122">
                  <c:v>-8.4544926</c:v>
                </c:pt>
                <c:pt idx="123">
                  <c:v>-8.4969348999999994</c:v>
                </c:pt>
                <c:pt idx="124">
                  <c:v>-8.5583209999999994</c:v>
                </c:pt>
                <c:pt idx="125">
                  <c:v>-8.6543244999999995</c:v>
                </c:pt>
                <c:pt idx="126">
                  <c:v>-8.7103634000000003</c:v>
                </c:pt>
                <c:pt idx="127">
                  <c:v>-8.7740431000000001</c:v>
                </c:pt>
                <c:pt idx="128">
                  <c:v>-8.9058303999999993</c:v>
                </c:pt>
                <c:pt idx="129">
                  <c:v>-9.0678424999999994</c:v>
                </c:pt>
                <c:pt idx="130">
                  <c:v>-9.3079491000000001</c:v>
                </c:pt>
                <c:pt idx="131">
                  <c:v>-9.4653273000000002</c:v>
                </c:pt>
                <c:pt idx="132">
                  <c:v>-9.6628837999999995</c:v>
                </c:pt>
                <c:pt idx="133">
                  <c:v>-9.7530097999999992</c:v>
                </c:pt>
                <c:pt idx="134">
                  <c:v>-9.8236627999999993</c:v>
                </c:pt>
                <c:pt idx="135">
                  <c:v>-9.7814150000000009</c:v>
                </c:pt>
                <c:pt idx="136">
                  <c:v>-9.7438582999999994</c:v>
                </c:pt>
                <c:pt idx="137">
                  <c:v>-9.7102537000000009</c:v>
                </c:pt>
                <c:pt idx="138">
                  <c:v>-9.6611595000000001</c:v>
                </c:pt>
                <c:pt idx="139">
                  <c:v>-9.5346355000000003</c:v>
                </c:pt>
                <c:pt idx="140">
                  <c:v>-9.4152202999999997</c:v>
                </c:pt>
                <c:pt idx="141">
                  <c:v>-9.3370952999999997</c:v>
                </c:pt>
                <c:pt idx="142">
                  <c:v>-9.2981911000000004</c:v>
                </c:pt>
                <c:pt idx="143">
                  <c:v>-9.2760648999999997</c:v>
                </c:pt>
                <c:pt idx="144">
                  <c:v>-9.2552012999999995</c:v>
                </c:pt>
                <c:pt idx="145">
                  <c:v>-9.2532940000000004</c:v>
                </c:pt>
                <c:pt idx="146">
                  <c:v>-9.2435235999999996</c:v>
                </c:pt>
                <c:pt idx="147">
                  <c:v>-9.2259320999999996</c:v>
                </c:pt>
                <c:pt idx="148">
                  <c:v>-9.1972293999999994</c:v>
                </c:pt>
                <c:pt idx="149">
                  <c:v>-9.2148438000000006</c:v>
                </c:pt>
                <c:pt idx="150">
                  <c:v>-9.2599877999999993</c:v>
                </c:pt>
                <c:pt idx="151">
                  <c:v>-9.3002243</c:v>
                </c:pt>
                <c:pt idx="152">
                  <c:v>-9.3156853000000002</c:v>
                </c:pt>
                <c:pt idx="153">
                  <c:v>-9.3033476000000004</c:v>
                </c:pt>
                <c:pt idx="154">
                  <c:v>-9.3163461999999999</c:v>
                </c:pt>
                <c:pt idx="155">
                  <c:v>-9.2681284000000002</c:v>
                </c:pt>
                <c:pt idx="156">
                  <c:v>-9.2099379999999993</c:v>
                </c:pt>
                <c:pt idx="157">
                  <c:v>-9.1276588000000007</c:v>
                </c:pt>
                <c:pt idx="158">
                  <c:v>-9.0740441999999994</c:v>
                </c:pt>
                <c:pt idx="159">
                  <c:v>-9.0142574</c:v>
                </c:pt>
                <c:pt idx="160">
                  <c:v>-8.9379930000000005</c:v>
                </c:pt>
                <c:pt idx="161">
                  <c:v>-8.8540764000000003</c:v>
                </c:pt>
                <c:pt idx="162">
                  <c:v>-8.7923287999999999</c:v>
                </c:pt>
                <c:pt idx="163">
                  <c:v>-8.7063474999999997</c:v>
                </c:pt>
                <c:pt idx="164">
                  <c:v>-8.6002188000000004</c:v>
                </c:pt>
                <c:pt idx="165">
                  <c:v>-8.4675101999999995</c:v>
                </c:pt>
                <c:pt idx="166">
                  <c:v>-8.3794898999999994</c:v>
                </c:pt>
                <c:pt idx="167">
                  <c:v>-8.3119496999999996</c:v>
                </c:pt>
                <c:pt idx="168">
                  <c:v>-8.2930746000000006</c:v>
                </c:pt>
                <c:pt idx="169">
                  <c:v>-8.3105391999999991</c:v>
                </c:pt>
                <c:pt idx="170">
                  <c:v>-8.3740930999999996</c:v>
                </c:pt>
                <c:pt idx="171">
                  <c:v>-8.4900885000000006</c:v>
                </c:pt>
                <c:pt idx="172">
                  <c:v>-8.6478366999999992</c:v>
                </c:pt>
                <c:pt idx="173">
                  <c:v>-8.8484324999999995</c:v>
                </c:pt>
                <c:pt idx="174">
                  <c:v>-9.0737286000000008</c:v>
                </c:pt>
                <c:pt idx="175">
                  <c:v>-9.3368549000000005</c:v>
                </c:pt>
                <c:pt idx="176">
                  <c:v>-9.5500726999999994</c:v>
                </c:pt>
                <c:pt idx="177">
                  <c:v>-9.7902602999999999</c:v>
                </c:pt>
                <c:pt idx="178">
                  <c:v>-9.9557818999999999</c:v>
                </c:pt>
                <c:pt idx="179">
                  <c:v>-10.151401</c:v>
                </c:pt>
                <c:pt idx="180">
                  <c:v>-10.300172999999999</c:v>
                </c:pt>
                <c:pt idx="181">
                  <c:v>-10.395854</c:v>
                </c:pt>
                <c:pt idx="182">
                  <c:v>-10.481401</c:v>
                </c:pt>
                <c:pt idx="183">
                  <c:v>-10.472998</c:v>
                </c:pt>
                <c:pt idx="184">
                  <c:v>-10.459125999999999</c:v>
                </c:pt>
                <c:pt idx="185">
                  <c:v>-10.311906</c:v>
                </c:pt>
                <c:pt idx="186">
                  <c:v>-10.254177</c:v>
                </c:pt>
                <c:pt idx="187">
                  <c:v>-10.109026999999999</c:v>
                </c:pt>
                <c:pt idx="188">
                  <c:v>-10.043543</c:v>
                </c:pt>
                <c:pt idx="189">
                  <c:v>-9.9477910999999999</c:v>
                </c:pt>
                <c:pt idx="190">
                  <c:v>-9.9452294999999999</c:v>
                </c:pt>
                <c:pt idx="191">
                  <c:v>-10.029185</c:v>
                </c:pt>
                <c:pt idx="192">
                  <c:v>-10.184288</c:v>
                </c:pt>
                <c:pt idx="193">
                  <c:v>-10.385896000000001</c:v>
                </c:pt>
                <c:pt idx="194">
                  <c:v>-10.616179000000001</c:v>
                </c:pt>
                <c:pt idx="195">
                  <c:v>-10.872498999999999</c:v>
                </c:pt>
                <c:pt idx="196">
                  <c:v>-11.176314</c:v>
                </c:pt>
                <c:pt idx="197">
                  <c:v>-11.457611999999999</c:v>
                </c:pt>
                <c:pt idx="198">
                  <c:v>-11.680230999999999</c:v>
                </c:pt>
                <c:pt idx="199">
                  <c:v>-11.879557</c:v>
                </c:pt>
                <c:pt idx="200">
                  <c:v>-12.002931999999999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56-4AB0-A5E5-98B85A893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'CLvsLO 2GHz IF'!$I$2</c15:sqref>
                        </c15:formulaRef>
                      </c:ext>
                    </c:extLst>
                    <c:strCache>
                      <c:ptCount val="1"/>
                      <c:pt idx="0">
                        <c:v>+11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'CLvsLO 2GHz IF'!$E$5:$E$205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'CLvsLO 2GHz IF'!$I$5:$I$205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-18.555644999999998</c:v>
                      </c:pt>
                      <c:pt idx="1">
                        <c:v>-17.452822000000001</c:v>
                      </c:pt>
                      <c:pt idx="2">
                        <c:v>-15.976953999999999</c:v>
                      </c:pt>
                      <c:pt idx="3">
                        <c:v>-14.321769</c:v>
                      </c:pt>
                      <c:pt idx="4">
                        <c:v>-12.970940000000001</c:v>
                      </c:pt>
                      <c:pt idx="5">
                        <c:v>-11.548638</c:v>
                      </c:pt>
                      <c:pt idx="6">
                        <c:v>-10.52355</c:v>
                      </c:pt>
                      <c:pt idx="7">
                        <c:v>-9.570138</c:v>
                      </c:pt>
                      <c:pt idx="8">
                        <c:v>-8.7793244999999995</c:v>
                      </c:pt>
                      <c:pt idx="9">
                        <c:v>-8.0916289999999993</c:v>
                      </c:pt>
                      <c:pt idx="10">
                        <c:v>-7.4757581000000002</c:v>
                      </c:pt>
                      <c:pt idx="11">
                        <c:v>-7.1097821999999997</c:v>
                      </c:pt>
                      <c:pt idx="12">
                        <c:v>-6.7632928000000003</c:v>
                      </c:pt>
                      <c:pt idx="13">
                        <c:v>-6.6340446000000002</c:v>
                      </c:pt>
                      <c:pt idx="14">
                        <c:v>-6.4806061000000001</c:v>
                      </c:pt>
                      <c:pt idx="15">
                        <c:v>-6.4551229000000001</c:v>
                      </c:pt>
                      <c:pt idx="16">
                        <c:v>-6.4016742999999998</c:v>
                      </c:pt>
                      <c:pt idx="17">
                        <c:v>-6.3825764999999999</c:v>
                      </c:pt>
                      <c:pt idx="18">
                        <c:v>-6.3002596000000004</c:v>
                      </c:pt>
                      <c:pt idx="19">
                        <c:v>-6.2773966999999997</c:v>
                      </c:pt>
                      <c:pt idx="20">
                        <c:v>-6.3059640000000003</c:v>
                      </c:pt>
                      <c:pt idx="21">
                        <c:v>-6.4193958999999996</c:v>
                      </c:pt>
                      <c:pt idx="22">
                        <c:v>-6.5274134000000004</c:v>
                      </c:pt>
                      <c:pt idx="23">
                        <c:v>-6.6157222000000004</c:v>
                      </c:pt>
                      <c:pt idx="24">
                        <c:v>-6.7329129999999999</c:v>
                      </c:pt>
                      <c:pt idx="25">
                        <c:v>-6.8206610999999997</c:v>
                      </c:pt>
                      <c:pt idx="26">
                        <c:v>-6.9593524999999996</c:v>
                      </c:pt>
                      <c:pt idx="27">
                        <c:v>-7.0262627999999996</c:v>
                      </c:pt>
                      <c:pt idx="28">
                        <c:v>-7.1645250000000003</c:v>
                      </c:pt>
                      <c:pt idx="29">
                        <c:v>-7.2644444000000004</c:v>
                      </c:pt>
                      <c:pt idx="30">
                        <c:v>-7.3611627000000004</c:v>
                      </c:pt>
                      <c:pt idx="31">
                        <c:v>-7.4025334999999997</c:v>
                      </c:pt>
                      <c:pt idx="32">
                        <c:v>-7.4478315999999998</c:v>
                      </c:pt>
                      <c:pt idx="33">
                        <c:v>-7.4709358000000003</c:v>
                      </c:pt>
                      <c:pt idx="34">
                        <c:v>-7.4937696000000003</c:v>
                      </c:pt>
                      <c:pt idx="35">
                        <c:v>-7.4934006000000002</c:v>
                      </c:pt>
                      <c:pt idx="36">
                        <c:v>-7.5170779000000003</c:v>
                      </c:pt>
                      <c:pt idx="37">
                        <c:v>-7.5741649000000004</c:v>
                      </c:pt>
                      <c:pt idx="38">
                        <c:v>-7.5907134999999997</c:v>
                      </c:pt>
                      <c:pt idx="39">
                        <c:v>-7.6498255999999998</c:v>
                      </c:pt>
                      <c:pt idx="40">
                        <c:v>-7.6865625</c:v>
                      </c:pt>
                      <c:pt idx="41">
                        <c:v>-7.8110657000000003</c:v>
                      </c:pt>
                      <c:pt idx="42">
                        <c:v>-7.8734102000000004</c:v>
                      </c:pt>
                      <c:pt idx="43">
                        <c:v>-7.9014578000000002</c:v>
                      </c:pt>
                      <c:pt idx="44">
                        <c:v>-7.9134115999999999</c:v>
                      </c:pt>
                      <c:pt idx="45">
                        <c:v>-8.0060328999999992</c:v>
                      </c:pt>
                      <c:pt idx="46">
                        <c:v>-8.1220379000000005</c:v>
                      </c:pt>
                      <c:pt idx="47">
                        <c:v>-8.4223452000000005</c:v>
                      </c:pt>
                      <c:pt idx="48">
                        <c:v>-8.6290826999999997</c:v>
                      </c:pt>
                      <c:pt idx="49">
                        <c:v>-9.0274590999999997</c:v>
                      </c:pt>
                      <c:pt idx="50">
                        <c:v>-9.4030924000000002</c:v>
                      </c:pt>
                      <c:pt idx="51">
                        <c:v>-9.7406778000000003</c:v>
                      </c:pt>
                      <c:pt idx="52">
                        <c:v>-10.107041000000001</c:v>
                      </c:pt>
                      <c:pt idx="53">
                        <c:v>-10.289808000000001</c:v>
                      </c:pt>
                      <c:pt idx="54">
                        <c:v>-10.51966</c:v>
                      </c:pt>
                      <c:pt idx="55">
                        <c:v>-10.572082</c:v>
                      </c:pt>
                      <c:pt idx="56">
                        <c:v>-10.599653</c:v>
                      </c:pt>
                      <c:pt idx="57">
                        <c:v>-10.598452999999999</c:v>
                      </c:pt>
                      <c:pt idx="58">
                        <c:v>-10.492203</c:v>
                      </c:pt>
                      <c:pt idx="59">
                        <c:v>-10.529070000000001</c:v>
                      </c:pt>
                      <c:pt idx="60">
                        <c:v>-10.392640999999999</c:v>
                      </c:pt>
                      <c:pt idx="61">
                        <c:v>-10.336024</c:v>
                      </c:pt>
                      <c:pt idx="62">
                        <c:v>-10.198567000000001</c:v>
                      </c:pt>
                      <c:pt idx="63">
                        <c:v>-10.047274</c:v>
                      </c:pt>
                      <c:pt idx="64">
                        <c:v>-9.8847798999999998</c:v>
                      </c:pt>
                      <c:pt idx="65">
                        <c:v>-9.6953496999999995</c:v>
                      </c:pt>
                      <c:pt idx="66">
                        <c:v>-9.5237178999999994</c:v>
                      </c:pt>
                      <c:pt idx="67">
                        <c:v>-9.4078807999999992</c:v>
                      </c:pt>
                      <c:pt idx="68">
                        <c:v>-9.2826605000000004</c:v>
                      </c:pt>
                      <c:pt idx="69">
                        <c:v>-9.1461448999999995</c:v>
                      </c:pt>
                      <c:pt idx="70">
                        <c:v>-9.0928430999999996</c:v>
                      </c:pt>
                      <c:pt idx="71">
                        <c:v>-8.9263829999999995</c:v>
                      </c:pt>
                      <c:pt idx="72">
                        <c:v>-8.9871826000000006</c:v>
                      </c:pt>
                      <c:pt idx="73">
                        <c:v>-8.8709392999999999</c:v>
                      </c:pt>
                      <c:pt idx="74">
                        <c:v>-8.9554548</c:v>
                      </c:pt>
                      <c:pt idx="75">
                        <c:v>-8.9853926000000008</c:v>
                      </c:pt>
                      <c:pt idx="76">
                        <c:v>-8.9668998999999996</c:v>
                      </c:pt>
                      <c:pt idx="77">
                        <c:v>-8.9791545999999993</c:v>
                      </c:pt>
                      <c:pt idx="78">
                        <c:v>-8.8161086999999991</c:v>
                      </c:pt>
                      <c:pt idx="79">
                        <c:v>-8.7860422000000007</c:v>
                      </c:pt>
                      <c:pt idx="80">
                        <c:v>-8.6362743000000002</c:v>
                      </c:pt>
                      <c:pt idx="81">
                        <c:v>-8.6145019999999999</c:v>
                      </c:pt>
                      <c:pt idx="82">
                        <c:v>-8.6324147999999994</c:v>
                      </c:pt>
                      <c:pt idx="83">
                        <c:v>-8.5810308000000006</c:v>
                      </c:pt>
                      <c:pt idx="84">
                        <c:v>-8.5954180000000004</c:v>
                      </c:pt>
                      <c:pt idx="85">
                        <c:v>-8.5674867999999993</c:v>
                      </c:pt>
                      <c:pt idx="86">
                        <c:v>-8.6478518999999991</c:v>
                      </c:pt>
                      <c:pt idx="87">
                        <c:v>-8.7497196000000006</c:v>
                      </c:pt>
                      <c:pt idx="88">
                        <c:v>-8.8081074000000008</c:v>
                      </c:pt>
                      <c:pt idx="89">
                        <c:v>-8.7767991999999992</c:v>
                      </c:pt>
                      <c:pt idx="90">
                        <c:v>-8.6957568999999992</c:v>
                      </c:pt>
                      <c:pt idx="91">
                        <c:v>-8.5834665000000001</c:v>
                      </c:pt>
                      <c:pt idx="92">
                        <c:v>-8.4953412999999998</c:v>
                      </c:pt>
                      <c:pt idx="93">
                        <c:v>-8.3519220000000001</c:v>
                      </c:pt>
                      <c:pt idx="94">
                        <c:v>-8.3364095999999996</c:v>
                      </c:pt>
                      <c:pt idx="95">
                        <c:v>-8.2332248999999997</c:v>
                      </c:pt>
                      <c:pt idx="96">
                        <c:v>-8.1951932999999997</c:v>
                      </c:pt>
                      <c:pt idx="97">
                        <c:v>-8.1835269999999998</c:v>
                      </c:pt>
                      <c:pt idx="98">
                        <c:v>-8.1600856999999998</c:v>
                      </c:pt>
                      <c:pt idx="99">
                        <c:v>-8.2857590000000005</c:v>
                      </c:pt>
                      <c:pt idx="100">
                        <c:v>-8.4717339999999997</c:v>
                      </c:pt>
                      <c:pt idx="101">
                        <c:v>-8.5925331000000007</c:v>
                      </c:pt>
                      <c:pt idx="102">
                        <c:v>-8.6647806000000003</c:v>
                      </c:pt>
                      <c:pt idx="103">
                        <c:v>-8.6366958999999994</c:v>
                      </c:pt>
                      <c:pt idx="104">
                        <c:v>-8.7153130000000001</c:v>
                      </c:pt>
                      <c:pt idx="105">
                        <c:v>-8.9705124000000005</c:v>
                      </c:pt>
                      <c:pt idx="106">
                        <c:v>-9.1613684000000006</c:v>
                      </c:pt>
                      <c:pt idx="107">
                        <c:v>-9.5601901999999992</c:v>
                      </c:pt>
                      <c:pt idx="108">
                        <c:v>-9.9670725000000004</c:v>
                      </c:pt>
                      <c:pt idx="109">
                        <c:v>-10.360829000000001</c:v>
                      </c:pt>
                      <c:pt idx="110">
                        <c:v>-10.623918</c:v>
                      </c:pt>
                      <c:pt idx="111">
                        <c:v>-10.471568</c:v>
                      </c:pt>
                      <c:pt idx="112">
                        <c:v>-10.429446</c:v>
                      </c:pt>
                      <c:pt idx="113">
                        <c:v>-10.180256999999999</c:v>
                      </c:pt>
                      <c:pt idx="114">
                        <c:v>-10.131345</c:v>
                      </c:pt>
                      <c:pt idx="115">
                        <c:v>-10.019577</c:v>
                      </c:pt>
                      <c:pt idx="116">
                        <c:v>-9.9610652999999996</c:v>
                      </c:pt>
                      <c:pt idx="117">
                        <c:v>-9.9487333000000007</c:v>
                      </c:pt>
                      <c:pt idx="118">
                        <c:v>-9.8471708000000007</c:v>
                      </c:pt>
                      <c:pt idx="119">
                        <c:v>-9.7305202000000008</c:v>
                      </c:pt>
                      <c:pt idx="120">
                        <c:v>-9.6229610000000001</c:v>
                      </c:pt>
                      <c:pt idx="121">
                        <c:v>-9.5735636</c:v>
                      </c:pt>
                      <c:pt idx="122">
                        <c:v>-9.5583638999999998</c:v>
                      </c:pt>
                      <c:pt idx="123">
                        <c:v>-9.5647917000000007</c:v>
                      </c:pt>
                      <c:pt idx="124">
                        <c:v>-9.5457745000000003</c:v>
                      </c:pt>
                      <c:pt idx="125">
                        <c:v>-9.6663303000000003</c:v>
                      </c:pt>
                      <c:pt idx="126">
                        <c:v>-9.6898680000000006</c:v>
                      </c:pt>
                      <c:pt idx="127">
                        <c:v>-9.7662581999999993</c:v>
                      </c:pt>
                      <c:pt idx="128">
                        <c:v>-9.9198523000000005</c:v>
                      </c:pt>
                      <c:pt idx="129">
                        <c:v>-10.071856</c:v>
                      </c:pt>
                      <c:pt idx="130">
                        <c:v>-10.344473000000001</c:v>
                      </c:pt>
                      <c:pt idx="131">
                        <c:v>-10.468334</c:v>
                      </c:pt>
                      <c:pt idx="132">
                        <c:v>-10.678986</c:v>
                      </c:pt>
                      <c:pt idx="133">
                        <c:v>-10.739167999999999</c:v>
                      </c:pt>
                      <c:pt idx="134">
                        <c:v>-10.796086000000001</c:v>
                      </c:pt>
                      <c:pt idx="135">
                        <c:v>-10.725196</c:v>
                      </c:pt>
                      <c:pt idx="136">
                        <c:v>-10.64939</c:v>
                      </c:pt>
                      <c:pt idx="137">
                        <c:v>-10.60033</c:v>
                      </c:pt>
                      <c:pt idx="138">
                        <c:v>-10.525289000000001</c:v>
                      </c:pt>
                      <c:pt idx="139">
                        <c:v>-10.355598000000001</c:v>
                      </c:pt>
                      <c:pt idx="140">
                        <c:v>-10.203139</c:v>
                      </c:pt>
                      <c:pt idx="141">
                        <c:v>-10.108204000000001</c:v>
                      </c:pt>
                      <c:pt idx="142">
                        <c:v>-10.026384999999999</c:v>
                      </c:pt>
                      <c:pt idx="143">
                        <c:v>-9.9962482000000001</c:v>
                      </c:pt>
                      <c:pt idx="144">
                        <c:v>-9.9495087000000009</c:v>
                      </c:pt>
                      <c:pt idx="145">
                        <c:v>-9.9528008000000003</c:v>
                      </c:pt>
                      <c:pt idx="146">
                        <c:v>-9.9223633000000007</c:v>
                      </c:pt>
                      <c:pt idx="147">
                        <c:v>-9.8867501999999998</c:v>
                      </c:pt>
                      <c:pt idx="148">
                        <c:v>-9.8439875000000008</c:v>
                      </c:pt>
                      <c:pt idx="149">
                        <c:v>-9.8453169000000003</c:v>
                      </c:pt>
                      <c:pt idx="150">
                        <c:v>-9.8806762999999993</c:v>
                      </c:pt>
                      <c:pt idx="151">
                        <c:v>-9.9246283000000002</c:v>
                      </c:pt>
                      <c:pt idx="152">
                        <c:v>-9.9585056000000005</c:v>
                      </c:pt>
                      <c:pt idx="153">
                        <c:v>-9.9723082000000005</c:v>
                      </c:pt>
                      <c:pt idx="154">
                        <c:v>-10.008448</c:v>
                      </c:pt>
                      <c:pt idx="155">
                        <c:v>-9.9488192000000009</c:v>
                      </c:pt>
                      <c:pt idx="156">
                        <c:v>-9.8936490999999993</c:v>
                      </c:pt>
                      <c:pt idx="157">
                        <c:v>-9.7865286000000005</c:v>
                      </c:pt>
                      <c:pt idx="158">
                        <c:v>-9.7319297999999996</c:v>
                      </c:pt>
                      <c:pt idx="159">
                        <c:v>-9.6614027</c:v>
                      </c:pt>
                      <c:pt idx="160">
                        <c:v>-9.5826168000000003</c:v>
                      </c:pt>
                      <c:pt idx="161">
                        <c:v>-9.4862347000000007</c:v>
                      </c:pt>
                      <c:pt idx="162">
                        <c:v>-9.4193114999999992</c:v>
                      </c:pt>
                      <c:pt idx="163">
                        <c:v>-9.3164233999999997</c:v>
                      </c:pt>
                      <c:pt idx="164">
                        <c:v>-9.1981515999999992</c:v>
                      </c:pt>
                      <c:pt idx="165">
                        <c:v>-9.0283756000000004</c:v>
                      </c:pt>
                      <c:pt idx="166">
                        <c:v>-8.9535513000000009</c:v>
                      </c:pt>
                      <c:pt idx="167">
                        <c:v>-8.8703860999999993</c:v>
                      </c:pt>
                      <c:pt idx="168">
                        <c:v>-8.8773707999999996</c:v>
                      </c:pt>
                      <c:pt idx="169">
                        <c:v>-8.9293718000000002</c:v>
                      </c:pt>
                      <c:pt idx="170">
                        <c:v>-9.0441970999999999</c:v>
                      </c:pt>
                      <c:pt idx="171">
                        <c:v>-9.2446508000000005</c:v>
                      </c:pt>
                      <c:pt idx="172">
                        <c:v>-9.4746217999999995</c:v>
                      </c:pt>
                      <c:pt idx="173">
                        <c:v>-9.7776984999999996</c:v>
                      </c:pt>
                      <c:pt idx="174">
                        <c:v>-10.119137</c:v>
                      </c:pt>
                      <c:pt idx="175">
                        <c:v>-10.59477</c:v>
                      </c:pt>
                      <c:pt idx="176">
                        <c:v>-10.917826</c:v>
                      </c:pt>
                      <c:pt idx="177">
                        <c:v>-11.713165</c:v>
                      </c:pt>
                      <c:pt idx="178">
                        <c:v>-12.216426</c:v>
                      </c:pt>
                      <c:pt idx="179">
                        <c:v>-12.963347000000001</c:v>
                      </c:pt>
                      <c:pt idx="180">
                        <c:v>-13.674065000000001</c:v>
                      </c:pt>
                      <c:pt idx="181">
                        <c:v>-14.356039000000001</c:v>
                      </c:pt>
                      <c:pt idx="182">
                        <c:v>-15.38847</c:v>
                      </c:pt>
                      <c:pt idx="183">
                        <c:v>-15.832183000000001</c:v>
                      </c:pt>
                      <c:pt idx="184">
                        <c:v>-16.139147000000001</c:v>
                      </c:pt>
                      <c:pt idx="185">
                        <c:v>-15.174766</c:v>
                      </c:pt>
                      <c:pt idx="186">
                        <c:v>-15.246067</c:v>
                      </c:pt>
                      <c:pt idx="187">
                        <c:v>-14.243274</c:v>
                      </c:pt>
                      <c:pt idx="188">
                        <c:v>-13.906162</c:v>
                      </c:pt>
                      <c:pt idx="189">
                        <c:v>-13.085773</c:v>
                      </c:pt>
                      <c:pt idx="190">
                        <c:v>-12.876942</c:v>
                      </c:pt>
                      <c:pt idx="191">
                        <c:v>-12.979741000000001</c:v>
                      </c:pt>
                      <c:pt idx="192">
                        <c:v>-13.029771999999999</c:v>
                      </c:pt>
                      <c:pt idx="193">
                        <c:v>-13.365762999999999</c:v>
                      </c:pt>
                      <c:pt idx="194">
                        <c:v>-13.92015</c:v>
                      </c:pt>
                      <c:pt idx="195">
                        <c:v>-14.506717</c:v>
                      </c:pt>
                      <c:pt idx="196">
                        <c:v>-15.281351000000001</c:v>
                      </c:pt>
                      <c:pt idx="197">
                        <c:v>-15.684074000000001</c:v>
                      </c:pt>
                      <c:pt idx="198">
                        <c:v>-15.714062999999999</c:v>
                      </c:pt>
                      <c:pt idx="199">
                        <c:v>-15.754531</c:v>
                      </c:pt>
                      <c:pt idx="200">
                        <c:v>-15.718759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256-4AB0-A5E5-98B85A893FC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-59.573433000000001</c:v>
                      </c:pt>
                      <c:pt idx="1">
                        <c:v>-64.233765000000005</c:v>
                      </c:pt>
                      <c:pt idx="2">
                        <c:v>-64.653778000000003</c:v>
                      </c:pt>
                      <c:pt idx="3">
                        <c:v>-65.901115000000004</c:v>
                      </c:pt>
                      <c:pt idx="4">
                        <c:v>-61.294936999999997</c:v>
                      </c:pt>
                      <c:pt idx="5">
                        <c:v>-59.743729000000002</c:v>
                      </c:pt>
                      <c:pt idx="6">
                        <c:v>-68.843093999999994</c:v>
                      </c:pt>
                      <c:pt idx="7">
                        <c:v>-64.505707000000001</c:v>
                      </c:pt>
                      <c:pt idx="8">
                        <c:v>-57.226272999999999</c:v>
                      </c:pt>
                      <c:pt idx="9">
                        <c:v>-37.517944</c:v>
                      </c:pt>
                      <c:pt idx="10">
                        <c:v>-24.117311000000001</c:v>
                      </c:pt>
                      <c:pt idx="11">
                        <c:v>-13.705036</c:v>
                      </c:pt>
                      <c:pt idx="12">
                        <c:v>-10.769130000000001</c:v>
                      </c:pt>
                      <c:pt idx="13">
                        <c:v>-9.3173075000000001</c:v>
                      </c:pt>
                      <c:pt idx="14">
                        <c:v>-8.7825717999999995</c:v>
                      </c:pt>
                      <c:pt idx="15">
                        <c:v>-8.2574290999999995</c:v>
                      </c:pt>
                      <c:pt idx="16">
                        <c:v>-8.1931515000000008</c:v>
                      </c:pt>
                      <c:pt idx="17">
                        <c:v>-7.830667</c:v>
                      </c:pt>
                      <c:pt idx="18">
                        <c:v>-7.5581645999999996</c:v>
                      </c:pt>
                      <c:pt idx="19">
                        <c:v>-7.5282897999999996</c:v>
                      </c:pt>
                      <c:pt idx="20">
                        <c:v>-7.4422683999999997</c:v>
                      </c:pt>
                      <c:pt idx="21">
                        <c:v>-7.4999409000000004</c:v>
                      </c:pt>
                      <c:pt idx="22">
                        <c:v>-7.4545655000000002</c:v>
                      </c:pt>
                      <c:pt idx="23">
                        <c:v>-7.4732193999999996</c:v>
                      </c:pt>
                      <c:pt idx="24">
                        <c:v>-7.5569819999999996</c:v>
                      </c:pt>
                      <c:pt idx="25">
                        <c:v>-7.7568463999999997</c:v>
                      </c:pt>
                      <c:pt idx="26">
                        <c:v>-7.6284780999999997</c:v>
                      </c:pt>
                      <c:pt idx="27">
                        <c:v>-7.6462387999999999</c:v>
                      </c:pt>
                      <c:pt idx="28">
                        <c:v>-7.7909408000000004</c:v>
                      </c:pt>
                      <c:pt idx="29">
                        <c:v>-7.7709408</c:v>
                      </c:pt>
                      <c:pt idx="30">
                        <c:v>-8.1404990999999995</c:v>
                      </c:pt>
                      <c:pt idx="31">
                        <c:v>-8.0657548999999999</c:v>
                      </c:pt>
                      <c:pt idx="32">
                        <c:v>-8.3289995000000001</c:v>
                      </c:pt>
                      <c:pt idx="33">
                        <c:v>-8.4009932999999997</c:v>
                      </c:pt>
                      <c:pt idx="34">
                        <c:v>-8.4305353000000007</c:v>
                      </c:pt>
                      <c:pt idx="35">
                        <c:v>-8.4294995999999998</c:v>
                      </c:pt>
                      <c:pt idx="36">
                        <c:v>-8.6767006000000002</c:v>
                      </c:pt>
                      <c:pt idx="37">
                        <c:v>-8.7432861000000006</c:v>
                      </c:pt>
                      <c:pt idx="38">
                        <c:v>-8.6747502999999995</c:v>
                      </c:pt>
                      <c:pt idx="39">
                        <c:v>-8.7993974999999995</c:v>
                      </c:pt>
                      <c:pt idx="40">
                        <c:v>-8.6711950000000009</c:v>
                      </c:pt>
                      <c:pt idx="41">
                        <c:v>-8.3483715000000007</c:v>
                      </c:pt>
                      <c:pt idx="42">
                        <c:v>-8.6977863000000006</c:v>
                      </c:pt>
                      <c:pt idx="43">
                        <c:v>-8.2810898000000002</c:v>
                      </c:pt>
                      <c:pt idx="44">
                        <c:v>-8.257225</c:v>
                      </c:pt>
                      <c:pt idx="45">
                        <c:v>-8.4257802999999996</c:v>
                      </c:pt>
                      <c:pt idx="46">
                        <c:v>-8.3452234000000001</c:v>
                      </c:pt>
                      <c:pt idx="47">
                        <c:v>-8.1702518000000008</c:v>
                      </c:pt>
                      <c:pt idx="48">
                        <c:v>-8.5435666999999995</c:v>
                      </c:pt>
                      <c:pt idx="49">
                        <c:v>-8.4378613999999992</c:v>
                      </c:pt>
                      <c:pt idx="50">
                        <c:v>-8.7106809999999992</c:v>
                      </c:pt>
                      <c:pt idx="51">
                        <c:v>-9.1130618999999999</c:v>
                      </c:pt>
                      <c:pt idx="52">
                        <c:v>-9.3578959000000008</c:v>
                      </c:pt>
                      <c:pt idx="53">
                        <c:v>-9.5576515000000004</c:v>
                      </c:pt>
                      <c:pt idx="54">
                        <c:v>-10.173387999999999</c:v>
                      </c:pt>
                      <c:pt idx="55">
                        <c:v>-10.852105</c:v>
                      </c:pt>
                      <c:pt idx="56">
                        <c:v>-10.809027</c:v>
                      </c:pt>
                      <c:pt idx="57">
                        <c:v>-11.722002</c:v>
                      </c:pt>
                      <c:pt idx="58">
                        <c:v>-12.460077</c:v>
                      </c:pt>
                      <c:pt idx="59">
                        <c:v>-11.937419</c:v>
                      </c:pt>
                      <c:pt idx="60">
                        <c:v>-12.630946</c:v>
                      </c:pt>
                      <c:pt idx="61">
                        <c:v>-13.082691000000001</c:v>
                      </c:pt>
                      <c:pt idx="62">
                        <c:v>-12.076051</c:v>
                      </c:pt>
                      <c:pt idx="63">
                        <c:v>-13.196325999999999</c:v>
                      </c:pt>
                      <c:pt idx="64">
                        <c:v>-13.798298000000001</c:v>
                      </c:pt>
                      <c:pt idx="65">
                        <c:v>-11.607158</c:v>
                      </c:pt>
                      <c:pt idx="66">
                        <c:v>-14.848732</c:v>
                      </c:pt>
                      <c:pt idx="67">
                        <c:v>-13.034412</c:v>
                      </c:pt>
                      <c:pt idx="68">
                        <c:v>-12.714791</c:v>
                      </c:pt>
                      <c:pt idx="69">
                        <c:v>-13.386203</c:v>
                      </c:pt>
                      <c:pt idx="70">
                        <c:v>-15.840972000000001</c:v>
                      </c:pt>
                      <c:pt idx="71">
                        <c:v>-13.734524</c:v>
                      </c:pt>
                      <c:pt idx="72">
                        <c:v>-12.814969</c:v>
                      </c:pt>
                      <c:pt idx="73">
                        <c:v>-20.970535000000002</c:v>
                      </c:pt>
                      <c:pt idx="74">
                        <c:v>-11.504129000000001</c:v>
                      </c:pt>
                      <c:pt idx="75">
                        <c:v>-17.689447000000001</c:v>
                      </c:pt>
                      <c:pt idx="76">
                        <c:v>-19.129443999999999</c:v>
                      </c:pt>
                      <c:pt idx="77">
                        <c:v>-12.36382</c:v>
                      </c:pt>
                      <c:pt idx="78">
                        <c:v>-20.148392000000001</c:v>
                      </c:pt>
                      <c:pt idx="79">
                        <c:v>-17.016811000000001</c:v>
                      </c:pt>
                      <c:pt idx="80">
                        <c:v>-14.735783</c:v>
                      </c:pt>
                      <c:pt idx="81">
                        <c:v>-17.229685</c:v>
                      </c:pt>
                      <c:pt idx="82">
                        <c:v>-18.116304</c:v>
                      </c:pt>
                      <c:pt idx="83">
                        <c:v>-14.983409</c:v>
                      </c:pt>
                      <c:pt idx="84">
                        <c:v>-19.298677000000001</c:v>
                      </c:pt>
                      <c:pt idx="85">
                        <c:v>-17.018827000000002</c:v>
                      </c:pt>
                      <c:pt idx="86">
                        <c:v>-16.258858</c:v>
                      </c:pt>
                      <c:pt idx="87">
                        <c:v>-16.709700000000002</c:v>
                      </c:pt>
                      <c:pt idx="88">
                        <c:v>-18.051310000000001</c:v>
                      </c:pt>
                      <c:pt idx="89">
                        <c:v>-15.213445</c:v>
                      </c:pt>
                      <c:pt idx="90">
                        <c:v>-15.289873999999999</c:v>
                      </c:pt>
                      <c:pt idx="91">
                        <c:v>-17.39011</c:v>
                      </c:pt>
                      <c:pt idx="92">
                        <c:v>-12.207936999999999</c:v>
                      </c:pt>
                      <c:pt idx="93">
                        <c:v>-15.477772999999999</c:v>
                      </c:pt>
                      <c:pt idx="94">
                        <c:v>-12.27454</c:v>
                      </c:pt>
                      <c:pt idx="95">
                        <c:v>-10.907703</c:v>
                      </c:pt>
                      <c:pt idx="96">
                        <c:v>-15.467892000000001</c:v>
                      </c:pt>
                      <c:pt idx="97">
                        <c:v>-11.00563</c:v>
                      </c:pt>
                      <c:pt idx="98">
                        <c:v>-13.009334000000001</c:v>
                      </c:pt>
                      <c:pt idx="99">
                        <c:v>-13.836555000000001</c:v>
                      </c:pt>
                      <c:pt idx="100">
                        <c:v>-12.634615999999999</c:v>
                      </c:pt>
                      <c:pt idx="101">
                        <c:v>-17.597393</c:v>
                      </c:pt>
                      <c:pt idx="102">
                        <c:v>-14.595227</c:v>
                      </c:pt>
                      <c:pt idx="103">
                        <c:v>-16.286877</c:v>
                      </c:pt>
                      <c:pt idx="104">
                        <c:v>-16.782720999999999</c:v>
                      </c:pt>
                      <c:pt idx="105">
                        <c:v>-17.852377000000001</c:v>
                      </c:pt>
                      <c:pt idx="106">
                        <c:v>-15.777103</c:v>
                      </c:pt>
                      <c:pt idx="107">
                        <c:v>-14.377745000000001</c:v>
                      </c:pt>
                      <c:pt idx="108">
                        <c:v>-18.850671999999999</c:v>
                      </c:pt>
                      <c:pt idx="109">
                        <c:v>-13.330931</c:v>
                      </c:pt>
                      <c:pt idx="110">
                        <c:v>-14.322812000000001</c:v>
                      </c:pt>
                      <c:pt idx="111">
                        <c:v>-15.787502</c:v>
                      </c:pt>
                      <c:pt idx="112">
                        <c:v>-11.960087</c:v>
                      </c:pt>
                      <c:pt idx="113">
                        <c:v>-13.524058999999999</c:v>
                      </c:pt>
                      <c:pt idx="114">
                        <c:v>-15.471628000000001</c:v>
                      </c:pt>
                      <c:pt idx="115">
                        <c:v>-12.459991</c:v>
                      </c:pt>
                      <c:pt idx="116">
                        <c:v>-15.485811999999999</c:v>
                      </c:pt>
                      <c:pt idx="117">
                        <c:v>-15.058028999999999</c:v>
                      </c:pt>
                      <c:pt idx="118">
                        <c:v>-12.675250999999999</c:v>
                      </c:pt>
                      <c:pt idx="119">
                        <c:v>-15.904078</c:v>
                      </c:pt>
                      <c:pt idx="120">
                        <c:v>-12.554887000000001</c:v>
                      </c:pt>
                      <c:pt idx="121">
                        <c:v>-13.722835999999999</c:v>
                      </c:pt>
                      <c:pt idx="122">
                        <c:v>-13.550462</c:v>
                      </c:pt>
                      <c:pt idx="123">
                        <c:v>-14.525411999999999</c:v>
                      </c:pt>
                      <c:pt idx="124">
                        <c:v>-13.632851</c:v>
                      </c:pt>
                      <c:pt idx="125">
                        <c:v>-13.403105999999999</c:v>
                      </c:pt>
                      <c:pt idx="126">
                        <c:v>-17.644396</c:v>
                      </c:pt>
                      <c:pt idx="127">
                        <c:v>-13.482633999999999</c:v>
                      </c:pt>
                      <c:pt idx="128">
                        <c:v>-18.013788000000002</c:v>
                      </c:pt>
                      <c:pt idx="129">
                        <c:v>-17.614032999999999</c:v>
                      </c:pt>
                      <c:pt idx="130">
                        <c:v>-15.722365999999999</c:v>
                      </c:pt>
                      <c:pt idx="131">
                        <c:v>-20.066240000000001</c:v>
                      </c:pt>
                      <c:pt idx="132">
                        <c:v>-18.357016000000002</c:v>
                      </c:pt>
                      <c:pt idx="133">
                        <c:v>-15.088402</c:v>
                      </c:pt>
                      <c:pt idx="134">
                        <c:v>-19.045152999999999</c:v>
                      </c:pt>
                      <c:pt idx="135">
                        <c:v>-15.595454999999999</c:v>
                      </c:pt>
                      <c:pt idx="136">
                        <c:v>-16.101837</c:v>
                      </c:pt>
                      <c:pt idx="137">
                        <c:v>-14.597733</c:v>
                      </c:pt>
                      <c:pt idx="138">
                        <c:v>-13.848725999999999</c:v>
                      </c:pt>
                      <c:pt idx="139">
                        <c:v>-15.298698</c:v>
                      </c:pt>
                      <c:pt idx="140">
                        <c:v>-12.472497000000001</c:v>
                      </c:pt>
                      <c:pt idx="141">
                        <c:v>-14.578386999999999</c:v>
                      </c:pt>
                      <c:pt idx="142">
                        <c:v>-13.053488</c:v>
                      </c:pt>
                      <c:pt idx="143">
                        <c:v>-13.633991</c:v>
                      </c:pt>
                      <c:pt idx="144">
                        <c:v>-13.492701</c:v>
                      </c:pt>
                      <c:pt idx="145">
                        <c:v>-13.064914999999999</c:v>
                      </c:pt>
                      <c:pt idx="146">
                        <c:v>-13.648130999999999</c:v>
                      </c:pt>
                      <c:pt idx="147">
                        <c:v>-13.156295999999999</c:v>
                      </c:pt>
                      <c:pt idx="148">
                        <c:v>-13.512905</c:v>
                      </c:pt>
                      <c:pt idx="149">
                        <c:v>-12.962339999999999</c:v>
                      </c:pt>
                      <c:pt idx="150">
                        <c:v>-13.134884</c:v>
                      </c:pt>
                      <c:pt idx="151">
                        <c:v>-13.072416</c:v>
                      </c:pt>
                      <c:pt idx="152">
                        <c:v>-13.460974999999999</c:v>
                      </c:pt>
                      <c:pt idx="153">
                        <c:v>-11.98704</c:v>
                      </c:pt>
                      <c:pt idx="154">
                        <c:v>-14.560102000000001</c:v>
                      </c:pt>
                      <c:pt idx="155">
                        <c:v>-12.533830999999999</c:v>
                      </c:pt>
                      <c:pt idx="156">
                        <c:v>-12.141279000000001</c:v>
                      </c:pt>
                      <c:pt idx="157">
                        <c:v>-13.386689000000001</c:v>
                      </c:pt>
                      <c:pt idx="158">
                        <c:v>-12.172383999999999</c:v>
                      </c:pt>
                      <c:pt idx="159">
                        <c:v>-12.640771000000001</c:v>
                      </c:pt>
                      <c:pt idx="160">
                        <c:v>-11.628802</c:v>
                      </c:pt>
                      <c:pt idx="161">
                        <c:v>-12.545075000000001</c:v>
                      </c:pt>
                      <c:pt idx="162">
                        <c:v>-10.79542</c:v>
                      </c:pt>
                      <c:pt idx="163">
                        <c:v>-12.089188</c:v>
                      </c:pt>
                      <c:pt idx="164">
                        <c:v>-10.684602999999999</c:v>
                      </c:pt>
                      <c:pt idx="165">
                        <c:v>-10.241301</c:v>
                      </c:pt>
                      <c:pt idx="166">
                        <c:v>-11.175131</c:v>
                      </c:pt>
                      <c:pt idx="167">
                        <c:v>-10.252796999999999</c:v>
                      </c:pt>
                      <c:pt idx="168">
                        <c:v>-10.367317</c:v>
                      </c:pt>
                      <c:pt idx="169">
                        <c:v>-10.415039999999999</c:v>
                      </c:pt>
                      <c:pt idx="170">
                        <c:v>-10.653529000000001</c:v>
                      </c:pt>
                      <c:pt idx="171">
                        <c:v>-10.571705</c:v>
                      </c:pt>
                      <c:pt idx="172">
                        <c:v>-10.92179</c:v>
                      </c:pt>
                      <c:pt idx="173">
                        <c:v>-10.834352000000001</c:v>
                      </c:pt>
                      <c:pt idx="174">
                        <c:v>-11.169707000000001</c:v>
                      </c:pt>
                      <c:pt idx="175">
                        <c:v>-11.614046999999999</c:v>
                      </c:pt>
                      <c:pt idx="176">
                        <c:v>-11.540568</c:v>
                      </c:pt>
                      <c:pt idx="177">
                        <c:v>-12.077214</c:v>
                      </c:pt>
                      <c:pt idx="178">
                        <c:v>-12.069316000000001</c:v>
                      </c:pt>
                      <c:pt idx="179">
                        <c:v>-12.294513999999999</c:v>
                      </c:pt>
                      <c:pt idx="180">
                        <c:v>-13.363020000000001</c:v>
                      </c:pt>
                      <c:pt idx="181">
                        <c:v>-13.040051999999999</c:v>
                      </c:pt>
                      <c:pt idx="182">
                        <c:v>-14.225070000000001</c:v>
                      </c:pt>
                      <c:pt idx="183">
                        <c:v>-15.230528</c:v>
                      </c:pt>
                      <c:pt idx="184">
                        <c:v>-15.325865</c:v>
                      </c:pt>
                      <c:pt idx="185">
                        <c:v>-16.949923999999999</c:v>
                      </c:pt>
                      <c:pt idx="186">
                        <c:v>-16.561436</c:v>
                      </c:pt>
                      <c:pt idx="187">
                        <c:v>-17.645288000000001</c:v>
                      </c:pt>
                      <c:pt idx="188">
                        <c:v>-20.850829999999998</c:v>
                      </c:pt>
                      <c:pt idx="189">
                        <c:v>-21.086652999999998</c:v>
                      </c:pt>
                      <c:pt idx="190">
                        <c:v>-23.614509999999999</c:v>
                      </c:pt>
                      <c:pt idx="191">
                        <c:v>-29.470694999999999</c:v>
                      </c:pt>
                      <c:pt idx="192">
                        <c:v>-30.274141</c:v>
                      </c:pt>
                      <c:pt idx="193">
                        <c:v>-34.402419999999999</c:v>
                      </c:pt>
                      <c:pt idx="194">
                        <c:v>-37.777442999999998</c:v>
                      </c:pt>
                      <c:pt idx="195">
                        <c:v>-40.088146000000002</c:v>
                      </c:pt>
                      <c:pt idx="196">
                        <c:v>-42.642840999999997</c:v>
                      </c:pt>
                      <c:pt idx="197">
                        <c:v>-47.795769</c:v>
                      </c:pt>
                      <c:pt idx="198">
                        <c:v>-40.838799000000002</c:v>
                      </c:pt>
                      <c:pt idx="199">
                        <c:v>-44.207923999999998</c:v>
                      </c:pt>
                      <c:pt idx="200">
                        <c:v>-47.311314000000003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256-4AB0-A5E5-98B85A893FC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-76.761527999999998</c:v>
                      </c:pt>
                      <c:pt idx="1">
                        <c:v>-74.862717000000004</c:v>
                      </c:pt>
                      <c:pt idx="2">
                        <c:v>-63.472884999999998</c:v>
                      </c:pt>
                      <c:pt idx="3">
                        <c:v>-60.347157000000003</c:v>
                      </c:pt>
                      <c:pt idx="4">
                        <c:v>-64.496375999999998</c:v>
                      </c:pt>
                      <c:pt idx="5">
                        <c:v>-75.220191999999997</c:v>
                      </c:pt>
                      <c:pt idx="6">
                        <c:v>-69.338881999999998</c:v>
                      </c:pt>
                      <c:pt idx="7">
                        <c:v>-62.449866999999998</c:v>
                      </c:pt>
                      <c:pt idx="8">
                        <c:v>-65.959220999999999</c:v>
                      </c:pt>
                      <c:pt idx="9">
                        <c:v>-59.510254000000003</c:v>
                      </c:pt>
                      <c:pt idx="10">
                        <c:v>-54.495078999999997</c:v>
                      </c:pt>
                      <c:pt idx="11">
                        <c:v>-34.67342</c:v>
                      </c:pt>
                      <c:pt idx="12">
                        <c:v>-19.125837000000001</c:v>
                      </c:pt>
                      <c:pt idx="13">
                        <c:v>-12.296288000000001</c:v>
                      </c:pt>
                      <c:pt idx="14">
                        <c:v>-10.276104999999999</c:v>
                      </c:pt>
                      <c:pt idx="15">
                        <c:v>-9.1875380999999994</c:v>
                      </c:pt>
                      <c:pt idx="16">
                        <c:v>-8.9179115000000007</c:v>
                      </c:pt>
                      <c:pt idx="17">
                        <c:v>-8.4733228999999994</c:v>
                      </c:pt>
                      <c:pt idx="18">
                        <c:v>-8.1547041</c:v>
                      </c:pt>
                      <c:pt idx="19">
                        <c:v>-8.0408629999999999</c:v>
                      </c:pt>
                      <c:pt idx="20">
                        <c:v>-7.9751029000000004</c:v>
                      </c:pt>
                      <c:pt idx="21">
                        <c:v>-8.0092659000000008</c:v>
                      </c:pt>
                      <c:pt idx="22">
                        <c:v>-7.9603782000000001</c:v>
                      </c:pt>
                      <c:pt idx="23">
                        <c:v>-8.0151234000000002</c:v>
                      </c:pt>
                      <c:pt idx="24">
                        <c:v>-8.0967379000000008</c:v>
                      </c:pt>
                      <c:pt idx="25">
                        <c:v>-8.2892264999999998</c:v>
                      </c:pt>
                      <c:pt idx="26">
                        <c:v>-8.1700125000000003</c:v>
                      </c:pt>
                      <c:pt idx="27">
                        <c:v>-8.3601712999999993</c:v>
                      </c:pt>
                      <c:pt idx="28">
                        <c:v>-8.4687976999999997</c:v>
                      </c:pt>
                      <c:pt idx="29">
                        <c:v>-8.6437883000000006</c:v>
                      </c:pt>
                      <c:pt idx="30">
                        <c:v>-9.1923846999999999</c:v>
                      </c:pt>
                      <c:pt idx="31">
                        <c:v>-9.0891456999999996</c:v>
                      </c:pt>
                      <c:pt idx="32">
                        <c:v>-9.4330853999999995</c:v>
                      </c:pt>
                      <c:pt idx="33">
                        <c:v>-9.9732237000000001</c:v>
                      </c:pt>
                      <c:pt idx="34">
                        <c:v>-9.8707370999999995</c:v>
                      </c:pt>
                      <c:pt idx="35">
                        <c:v>-10.565082</c:v>
                      </c:pt>
                      <c:pt idx="36">
                        <c:v>-10.986908</c:v>
                      </c:pt>
                      <c:pt idx="37">
                        <c:v>-11.548698</c:v>
                      </c:pt>
                      <c:pt idx="38">
                        <c:v>-11.085437000000001</c:v>
                      </c:pt>
                      <c:pt idx="39">
                        <c:v>-12.258765</c:v>
                      </c:pt>
                      <c:pt idx="40">
                        <c:v>-11.893328</c:v>
                      </c:pt>
                      <c:pt idx="41">
                        <c:v>-10.883272</c:v>
                      </c:pt>
                      <c:pt idx="42">
                        <c:v>-13.191293</c:v>
                      </c:pt>
                      <c:pt idx="43">
                        <c:v>-11.543912000000001</c:v>
                      </c:pt>
                      <c:pt idx="44">
                        <c:v>-11.342707000000001</c:v>
                      </c:pt>
                      <c:pt idx="45">
                        <c:v>-12.913501</c:v>
                      </c:pt>
                      <c:pt idx="46">
                        <c:v>-11.845393</c:v>
                      </c:pt>
                      <c:pt idx="47">
                        <c:v>-11.764662</c:v>
                      </c:pt>
                      <c:pt idx="48">
                        <c:v>-14.043716</c:v>
                      </c:pt>
                      <c:pt idx="49">
                        <c:v>-13.091818999999999</c:v>
                      </c:pt>
                      <c:pt idx="50">
                        <c:v>-13.834455999999999</c:v>
                      </c:pt>
                      <c:pt idx="51">
                        <c:v>-16.682113999999999</c:v>
                      </c:pt>
                      <c:pt idx="52">
                        <c:v>-16.373251</c:v>
                      </c:pt>
                      <c:pt idx="53">
                        <c:v>-17.044758000000002</c:v>
                      </c:pt>
                      <c:pt idx="54">
                        <c:v>-19.128966999999999</c:v>
                      </c:pt>
                      <c:pt idx="55">
                        <c:v>-22.858370000000001</c:v>
                      </c:pt>
                      <c:pt idx="56">
                        <c:v>-19.046317999999999</c:v>
                      </c:pt>
                      <c:pt idx="57">
                        <c:v>-24.810575</c:v>
                      </c:pt>
                      <c:pt idx="58">
                        <c:v>-27.776278999999999</c:v>
                      </c:pt>
                      <c:pt idx="59">
                        <c:v>-23.574991000000001</c:v>
                      </c:pt>
                      <c:pt idx="60">
                        <c:v>-29.964072999999999</c:v>
                      </c:pt>
                      <c:pt idx="61">
                        <c:v>-33.334060999999998</c:v>
                      </c:pt>
                      <c:pt idx="62">
                        <c:v>-27.720516</c:v>
                      </c:pt>
                      <c:pt idx="63">
                        <c:v>-35.899512999999999</c:v>
                      </c:pt>
                      <c:pt idx="64">
                        <c:v>-38.568511999999998</c:v>
                      </c:pt>
                      <c:pt idx="65">
                        <c:v>-29.172606999999999</c:v>
                      </c:pt>
                      <c:pt idx="66">
                        <c:v>-42.276119000000001</c:v>
                      </c:pt>
                      <c:pt idx="67">
                        <c:v>-37.488292999999999</c:v>
                      </c:pt>
                      <c:pt idx="68">
                        <c:v>-36.773983000000001</c:v>
                      </c:pt>
                      <c:pt idx="69">
                        <c:v>-39.721882000000001</c:v>
                      </c:pt>
                      <c:pt idx="70">
                        <c:v>-44.833266999999999</c:v>
                      </c:pt>
                      <c:pt idx="71">
                        <c:v>-39.919746000000004</c:v>
                      </c:pt>
                      <c:pt idx="72">
                        <c:v>-37.740600999999998</c:v>
                      </c:pt>
                      <c:pt idx="73">
                        <c:v>-52.636271999999998</c:v>
                      </c:pt>
                      <c:pt idx="74">
                        <c:v>-33.912716000000003</c:v>
                      </c:pt>
                      <c:pt idx="75">
                        <c:v>-47.991596000000001</c:v>
                      </c:pt>
                      <c:pt idx="76">
                        <c:v>-49.397945</c:v>
                      </c:pt>
                      <c:pt idx="77">
                        <c:v>-36.583893000000003</c:v>
                      </c:pt>
                      <c:pt idx="78">
                        <c:v>-51.464385999999998</c:v>
                      </c:pt>
                      <c:pt idx="79">
                        <c:v>-46.387698999999998</c:v>
                      </c:pt>
                      <c:pt idx="80">
                        <c:v>-43.704349999999998</c:v>
                      </c:pt>
                      <c:pt idx="81">
                        <c:v>-47.984012999999997</c:v>
                      </c:pt>
                      <c:pt idx="82">
                        <c:v>-48.794189000000003</c:v>
                      </c:pt>
                      <c:pt idx="83">
                        <c:v>-43.913071000000002</c:v>
                      </c:pt>
                      <c:pt idx="84">
                        <c:v>-50.704628</c:v>
                      </c:pt>
                      <c:pt idx="85">
                        <c:v>-48.483851999999999</c:v>
                      </c:pt>
                      <c:pt idx="86">
                        <c:v>-45.966946</c:v>
                      </c:pt>
                      <c:pt idx="87">
                        <c:v>-46.995949000000003</c:v>
                      </c:pt>
                      <c:pt idx="88">
                        <c:v>-50.055565000000001</c:v>
                      </c:pt>
                      <c:pt idx="89">
                        <c:v>-45.747723000000001</c:v>
                      </c:pt>
                      <c:pt idx="90">
                        <c:v>-45.605186000000003</c:v>
                      </c:pt>
                      <c:pt idx="91">
                        <c:v>-48.015137000000003</c:v>
                      </c:pt>
                      <c:pt idx="92">
                        <c:v>-37.140900000000002</c:v>
                      </c:pt>
                      <c:pt idx="93">
                        <c:v>-44.794449</c:v>
                      </c:pt>
                      <c:pt idx="94">
                        <c:v>-37.715549000000003</c:v>
                      </c:pt>
                      <c:pt idx="95">
                        <c:v>-32.465930999999998</c:v>
                      </c:pt>
                      <c:pt idx="96">
                        <c:v>-45.015510999999996</c:v>
                      </c:pt>
                      <c:pt idx="97">
                        <c:v>-31.724412999999998</c:v>
                      </c:pt>
                      <c:pt idx="98">
                        <c:v>-38.203850000000003</c:v>
                      </c:pt>
                      <c:pt idx="99">
                        <c:v>-40.496689000000003</c:v>
                      </c:pt>
                      <c:pt idx="100">
                        <c:v>-36.796332999999997</c:v>
                      </c:pt>
                      <c:pt idx="101">
                        <c:v>-48.200736999999997</c:v>
                      </c:pt>
                      <c:pt idx="102">
                        <c:v>-41.757854000000002</c:v>
                      </c:pt>
                      <c:pt idx="103">
                        <c:v>-45.186881999999997</c:v>
                      </c:pt>
                      <c:pt idx="104">
                        <c:v>-45.970795000000003</c:v>
                      </c:pt>
                      <c:pt idx="105">
                        <c:v>-47.738593999999999</c:v>
                      </c:pt>
                      <c:pt idx="106">
                        <c:v>-44.637444000000002</c:v>
                      </c:pt>
                      <c:pt idx="107">
                        <c:v>-41.900730000000003</c:v>
                      </c:pt>
                      <c:pt idx="108">
                        <c:v>-50.656058999999999</c:v>
                      </c:pt>
                      <c:pt idx="109">
                        <c:v>-38.844760999999998</c:v>
                      </c:pt>
                      <c:pt idx="110">
                        <c:v>-42.109104000000002</c:v>
                      </c:pt>
                      <c:pt idx="111">
                        <c:v>-43.926127999999999</c:v>
                      </c:pt>
                      <c:pt idx="112">
                        <c:v>-33.485973000000001</c:v>
                      </c:pt>
                      <c:pt idx="113">
                        <c:v>-37.900196000000001</c:v>
                      </c:pt>
                      <c:pt idx="114">
                        <c:v>-42.842357999999997</c:v>
                      </c:pt>
                      <c:pt idx="115">
                        <c:v>-31.695456</c:v>
                      </c:pt>
                      <c:pt idx="116">
                        <c:v>-42.936005000000002</c:v>
                      </c:pt>
                      <c:pt idx="117">
                        <c:v>-41.071728</c:v>
                      </c:pt>
                      <c:pt idx="118">
                        <c:v>-34.223095000000001</c:v>
                      </c:pt>
                      <c:pt idx="119">
                        <c:v>-44.206153999999998</c:v>
                      </c:pt>
                      <c:pt idx="120">
                        <c:v>-35.014400000000002</c:v>
                      </c:pt>
                      <c:pt idx="121">
                        <c:v>-39.517356999999997</c:v>
                      </c:pt>
                      <c:pt idx="122">
                        <c:v>-38.365879</c:v>
                      </c:pt>
                      <c:pt idx="123">
                        <c:v>-41.552337999999999</c:v>
                      </c:pt>
                      <c:pt idx="124">
                        <c:v>-38.805252000000003</c:v>
                      </c:pt>
                      <c:pt idx="125">
                        <c:v>-38.850757999999999</c:v>
                      </c:pt>
                      <c:pt idx="126">
                        <c:v>-48.699883</c:v>
                      </c:pt>
                      <c:pt idx="127">
                        <c:v>-38.196624999999997</c:v>
                      </c:pt>
                      <c:pt idx="128">
                        <c:v>-48.597991999999998</c:v>
                      </c:pt>
                      <c:pt idx="129">
                        <c:v>-47.829318999999998</c:v>
                      </c:pt>
                      <c:pt idx="130">
                        <c:v>-43.994179000000003</c:v>
                      </c:pt>
                      <c:pt idx="131">
                        <c:v>-52.279736</c:v>
                      </c:pt>
                      <c:pt idx="132">
                        <c:v>-49.856696999999997</c:v>
                      </c:pt>
                      <c:pt idx="133">
                        <c:v>-43.305320999999999</c:v>
                      </c:pt>
                      <c:pt idx="134">
                        <c:v>-49.913150999999999</c:v>
                      </c:pt>
                      <c:pt idx="135">
                        <c:v>-44.377884000000002</c:v>
                      </c:pt>
                      <c:pt idx="136">
                        <c:v>-44.735030999999999</c:v>
                      </c:pt>
                      <c:pt idx="137">
                        <c:v>-41.067089000000003</c:v>
                      </c:pt>
                      <c:pt idx="138">
                        <c:v>-38.726134999999999</c:v>
                      </c:pt>
                      <c:pt idx="139">
                        <c:v>-43.570929999999997</c:v>
                      </c:pt>
                      <c:pt idx="140">
                        <c:v>-33.745018000000002</c:v>
                      </c:pt>
                      <c:pt idx="141">
                        <c:v>-41.450951000000003</c:v>
                      </c:pt>
                      <c:pt idx="142">
                        <c:v>-36.801758</c:v>
                      </c:pt>
                      <c:pt idx="143">
                        <c:v>-39.119208999999998</c:v>
                      </c:pt>
                      <c:pt idx="144">
                        <c:v>-38.426022000000003</c:v>
                      </c:pt>
                      <c:pt idx="145">
                        <c:v>-37.557510000000001</c:v>
                      </c:pt>
                      <c:pt idx="146">
                        <c:v>-39.460861000000001</c:v>
                      </c:pt>
                      <c:pt idx="147">
                        <c:v>-37.529842000000002</c:v>
                      </c:pt>
                      <c:pt idx="148">
                        <c:v>-39.165698999999996</c:v>
                      </c:pt>
                      <c:pt idx="149">
                        <c:v>-36.807411000000002</c:v>
                      </c:pt>
                      <c:pt idx="150">
                        <c:v>-37.502979000000003</c:v>
                      </c:pt>
                      <c:pt idx="151">
                        <c:v>-36.831561999999998</c:v>
                      </c:pt>
                      <c:pt idx="152">
                        <c:v>-39.005023999999999</c:v>
                      </c:pt>
                      <c:pt idx="153">
                        <c:v>-30.423691000000002</c:v>
                      </c:pt>
                      <c:pt idx="154">
                        <c:v>-42.075169000000002</c:v>
                      </c:pt>
                      <c:pt idx="155">
                        <c:v>-34.445247999999999</c:v>
                      </c:pt>
                      <c:pt idx="156">
                        <c:v>-31.930137999999999</c:v>
                      </c:pt>
                      <c:pt idx="157">
                        <c:v>-38.319775</c:v>
                      </c:pt>
                      <c:pt idx="158">
                        <c:v>-32.281601000000002</c:v>
                      </c:pt>
                      <c:pt idx="159">
                        <c:v>-35.199741000000003</c:v>
                      </c:pt>
                      <c:pt idx="160">
                        <c:v>-29.397653999999999</c:v>
                      </c:pt>
                      <c:pt idx="161">
                        <c:v>-35.272098999999997</c:v>
                      </c:pt>
                      <c:pt idx="162">
                        <c:v>-22.777909999999999</c:v>
                      </c:pt>
                      <c:pt idx="163">
                        <c:v>-32.93018</c:v>
                      </c:pt>
                      <c:pt idx="164">
                        <c:v>-24.396452</c:v>
                      </c:pt>
                      <c:pt idx="165">
                        <c:v>-21.132002</c:v>
                      </c:pt>
                      <c:pt idx="166">
                        <c:v>-28.143736000000001</c:v>
                      </c:pt>
                      <c:pt idx="167">
                        <c:v>-21.194603000000001</c:v>
                      </c:pt>
                      <c:pt idx="168">
                        <c:v>-22.964220000000001</c:v>
                      </c:pt>
                      <c:pt idx="169">
                        <c:v>-23.023865000000001</c:v>
                      </c:pt>
                      <c:pt idx="170">
                        <c:v>-24.632432999999999</c:v>
                      </c:pt>
                      <c:pt idx="171">
                        <c:v>-23.456675000000001</c:v>
                      </c:pt>
                      <c:pt idx="172">
                        <c:v>-26.787362999999999</c:v>
                      </c:pt>
                      <c:pt idx="173">
                        <c:v>-24.76417</c:v>
                      </c:pt>
                      <c:pt idx="174">
                        <c:v>-25.905795999999999</c:v>
                      </c:pt>
                      <c:pt idx="175">
                        <c:v>-27.534561</c:v>
                      </c:pt>
                      <c:pt idx="176">
                        <c:v>-25.715676999999999</c:v>
                      </c:pt>
                      <c:pt idx="177">
                        <c:v>-29.384505999999998</c:v>
                      </c:pt>
                      <c:pt idx="178">
                        <c:v>-28.548410000000001</c:v>
                      </c:pt>
                      <c:pt idx="179">
                        <c:v>-29.582083000000001</c:v>
                      </c:pt>
                      <c:pt idx="180">
                        <c:v>-33.561717999999999</c:v>
                      </c:pt>
                      <c:pt idx="181">
                        <c:v>-32.741993000000001</c:v>
                      </c:pt>
                      <c:pt idx="182">
                        <c:v>-36.775703</c:v>
                      </c:pt>
                      <c:pt idx="183">
                        <c:v>-38.890555999999997</c:v>
                      </c:pt>
                      <c:pt idx="184">
                        <c:v>-40.013404999999999</c:v>
                      </c:pt>
                      <c:pt idx="185">
                        <c:v>-44.593505999999998</c:v>
                      </c:pt>
                      <c:pt idx="186">
                        <c:v>-43.186126999999999</c:v>
                      </c:pt>
                      <c:pt idx="187">
                        <c:v>-43.980232000000001</c:v>
                      </c:pt>
                      <c:pt idx="188">
                        <c:v>-50.242558000000002</c:v>
                      </c:pt>
                      <c:pt idx="189">
                        <c:v>-48.872143000000001</c:v>
                      </c:pt>
                      <c:pt idx="190">
                        <c:v>-54.432560000000002</c:v>
                      </c:pt>
                      <c:pt idx="191">
                        <c:v>-60.130566000000002</c:v>
                      </c:pt>
                      <c:pt idx="192">
                        <c:v>-62.528458000000001</c:v>
                      </c:pt>
                      <c:pt idx="193">
                        <c:v>-69.486403999999993</c:v>
                      </c:pt>
                      <c:pt idx="194">
                        <c:v>-61.848976</c:v>
                      </c:pt>
                      <c:pt idx="195">
                        <c:v>-59.326369999999997</c:v>
                      </c:pt>
                      <c:pt idx="196">
                        <c:v>-78.248619000000005</c:v>
                      </c:pt>
                      <c:pt idx="197">
                        <c:v>-66.820762999999999</c:v>
                      </c:pt>
                      <c:pt idx="198">
                        <c:v>-64.062492000000006</c:v>
                      </c:pt>
                      <c:pt idx="199">
                        <c:v>-64.053344999999993</c:v>
                      </c:pt>
                      <c:pt idx="200">
                        <c:v>-60.372611999999997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256-4AB0-A5E5-98B85A893FCA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256-4AB0-A5E5-98B85A893FCA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364535065828693"/>
          <c:y val="0.58590368912219304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 baseline="0"/>
              <a:t>Configuration B Conversion Loss vs. LO Power: 2 GHz IF (dB)</a:t>
            </a:r>
            <a:endParaRPr lang="en-US" sz="1000" baseline="30000"/>
          </a:p>
        </c:rich>
      </c:tx>
      <c:layout>
        <c:manualLayout>
          <c:xMode val="edge"/>
          <c:yMode val="edge"/>
          <c:x val="0.15776050898395597"/>
          <c:y val="1.475721784776902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64235992240244"/>
          <c:y val="9.2374963546223404E-2"/>
          <c:w val="0.76542713682528862"/>
          <c:h val="0.7168729950422865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'CLvsLO 2GHz IF'!$R$2</c:f>
              <c:strCache>
                <c:ptCount val="1"/>
                <c:pt idx="0">
                  <c:v>+17 dBm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IF'!$R$5:$R$205</c:f>
              <c:numCache>
                <c:formatCode>General</c:formatCode>
                <c:ptCount val="201"/>
                <c:pt idx="0">
                  <c:v>-22.547630000000002</c:v>
                </c:pt>
                <c:pt idx="1">
                  <c:v>-21.783390000000001</c:v>
                </c:pt>
                <c:pt idx="2">
                  <c:v>-20.737652000000001</c:v>
                </c:pt>
                <c:pt idx="3">
                  <c:v>-19.466591000000001</c:v>
                </c:pt>
                <c:pt idx="4">
                  <c:v>-18.251412999999999</c:v>
                </c:pt>
                <c:pt idx="5">
                  <c:v>-17.151693000000002</c:v>
                </c:pt>
                <c:pt idx="6">
                  <c:v>-16.057589</c:v>
                </c:pt>
                <c:pt idx="7">
                  <c:v>-15.038648</c:v>
                </c:pt>
                <c:pt idx="8">
                  <c:v>-14.098488</c:v>
                </c:pt>
                <c:pt idx="9">
                  <c:v>-13.199875</c:v>
                </c:pt>
                <c:pt idx="10">
                  <c:v>-12.393204000000001</c:v>
                </c:pt>
                <c:pt idx="11">
                  <c:v>-11.637515</c:v>
                </c:pt>
                <c:pt idx="12">
                  <c:v>-10.991091000000001</c:v>
                </c:pt>
                <c:pt idx="13">
                  <c:v>-10.409802000000001</c:v>
                </c:pt>
                <c:pt idx="14">
                  <c:v>-9.9303893999999993</c:v>
                </c:pt>
                <c:pt idx="15">
                  <c:v>-9.5404482000000002</c:v>
                </c:pt>
                <c:pt idx="16">
                  <c:v>-9.2359761999999996</c:v>
                </c:pt>
                <c:pt idx="17">
                  <c:v>-9.0173348999999998</c:v>
                </c:pt>
                <c:pt idx="18">
                  <c:v>-8.8593644999999999</c:v>
                </c:pt>
                <c:pt idx="19">
                  <c:v>-8.7652874000000001</c:v>
                </c:pt>
                <c:pt idx="20">
                  <c:v>-8.6997528000000006</c:v>
                </c:pt>
                <c:pt idx="21">
                  <c:v>-8.6789807999999997</c:v>
                </c:pt>
                <c:pt idx="22">
                  <c:v>-8.6626101000000002</c:v>
                </c:pt>
                <c:pt idx="23">
                  <c:v>-8.6791848999999992</c:v>
                </c:pt>
                <c:pt idx="24">
                  <c:v>-8.6860113000000005</c:v>
                </c:pt>
                <c:pt idx="25">
                  <c:v>-8.7090797000000002</c:v>
                </c:pt>
                <c:pt idx="26">
                  <c:v>-8.7133675000000004</c:v>
                </c:pt>
                <c:pt idx="27">
                  <c:v>-8.7134751999999995</c:v>
                </c:pt>
                <c:pt idx="28">
                  <c:v>-8.6837578000000004</c:v>
                </c:pt>
                <c:pt idx="29">
                  <c:v>-8.6549510999999999</c:v>
                </c:pt>
                <c:pt idx="30">
                  <c:v>-8.5832844000000001</c:v>
                </c:pt>
                <c:pt idx="31">
                  <c:v>-8.5069646999999993</c:v>
                </c:pt>
                <c:pt idx="32">
                  <c:v>-8.4135752000000004</c:v>
                </c:pt>
                <c:pt idx="33">
                  <c:v>-8.3207091999999996</c:v>
                </c:pt>
                <c:pt idx="34">
                  <c:v>-8.2038907999999999</c:v>
                </c:pt>
                <c:pt idx="35">
                  <c:v>-8.1016206999999998</c:v>
                </c:pt>
                <c:pt idx="36">
                  <c:v>-7.9877868000000003</c:v>
                </c:pt>
                <c:pt idx="37">
                  <c:v>-7.8749218000000001</c:v>
                </c:pt>
                <c:pt idx="38">
                  <c:v>-7.7634572999999998</c:v>
                </c:pt>
                <c:pt idx="39">
                  <c:v>-7.6585660000000004</c:v>
                </c:pt>
                <c:pt idx="40">
                  <c:v>-7.5438108000000001</c:v>
                </c:pt>
                <c:pt idx="41">
                  <c:v>-7.453856</c:v>
                </c:pt>
                <c:pt idx="42">
                  <c:v>-7.3873886999999998</c:v>
                </c:pt>
                <c:pt idx="43">
                  <c:v>-7.3432573999999997</c:v>
                </c:pt>
                <c:pt idx="44">
                  <c:v>-7.3265900999999998</c:v>
                </c:pt>
                <c:pt idx="45">
                  <c:v>-7.3581738000000003</c:v>
                </c:pt>
                <c:pt idx="46">
                  <c:v>-7.4042358000000004</c:v>
                </c:pt>
                <c:pt idx="47">
                  <c:v>-7.4785060999999997</c:v>
                </c:pt>
                <c:pt idx="48">
                  <c:v>-7.5759810999999999</c:v>
                </c:pt>
                <c:pt idx="49">
                  <c:v>-7.7031412000000001</c:v>
                </c:pt>
                <c:pt idx="50">
                  <c:v>-7.8342537999999999</c:v>
                </c:pt>
                <c:pt idx="51">
                  <c:v>-7.9875363999999998</c:v>
                </c:pt>
                <c:pt idx="52">
                  <c:v>-8.1330805000000002</c:v>
                </c:pt>
                <c:pt idx="53">
                  <c:v>-8.2732258000000005</c:v>
                </c:pt>
                <c:pt idx="54">
                  <c:v>-8.3882283999999991</c:v>
                </c:pt>
                <c:pt idx="55">
                  <c:v>-8.4959372999999996</c:v>
                </c:pt>
                <c:pt idx="56">
                  <c:v>-8.5753488999999998</c:v>
                </c:pt>
                <c:pt idx="57">
                  <c:v>-8.6464108999999993</c:v>
                </c:pt>
                <c:pt idx="58">
                  <c:v>-8.7083653999999999</c:v>
                </c:pt>
                <c:pt idx="59">
                  <c:v>-8.7637291000000008</c:v>
                </c:pt>
                <c:pt idx="60">
                  <c:v>-8.8094444000000003</c:v>
                </c:pt>
                <c:pt idx="61">
                  <c:v>-8.8622292999999992</c:v>
                </c:pt>
                <c:pt idx="62">
                  <c:v>-8.9162301999999993</c:v>
                </c:pt>
                <c:pt idx="63">
                  <c:v>-8.9719590999999994</c:v>
                </c:pt>
                <c:pt idx="64">
                  <c:v>-9.0418167</c:v>
                </c:pt>
                <c:pt idx="65">
                  <c:v>-9.1070776000000002</c:v>
                </c:pt>
                <c:pt idx="66">
                  <c:v>-9.162509</c:v>
                </c:pt>
                <c:pt idx="67">
                  <c:v>-9.2277001999999992</c:v>
                </c:pt>
                <c:pt idx="68">
                  <c:v>-9.2793378999999998</c:v>
                </c:pt>
                <c:pt idx="69">
                  <c:v>-9.3166264999999999</c:v>
                </c:pt>
                <c:pt idx="70">
                  <c:v>-9.3392438999999996</c:v>
                </c:pt>
                <c:pt idx="71">
                  <c:v>-9.3570603999999999</c:v>
                </c:pt>
                <c:pt idx="72">
                  <c:v>-9.3557910999999994</c:v>
                </c:pt>
                <c:pt idx="73">
                  <c:v>-9.3474454999999992</c:v>
                </c:pt>
                <c:pt idx="74">
                  <c:v>-9.3317546999999994</c:v>
                </c:pt>
                <c:pt idx="75">
                  <c:v>-9.3124532999999996</c:v>
                </c:pt>
                <c:pt idx="76">
                  <c:v>-9.2819643000000003</c:v>
                </c:pt>
                <c:pt idx="77">
                  <c:v>-9.2434425000000005</c:v>
                </c:pt>
                <c:pt idx="78">
                  <c:v>-9.1868400999999995</c:v>
                </c:pt>
                <c:pt idx="79">
                  <c:v>-9.1327353000000002</c:v>
                </c:pt>
                <c:pt idx="80">
                  <c:v>-9.0901423000000001</c:v>
                </c:pt>
                <c:pt idx="81">
                  <c:v>-9.0461702000000006</c:v>
                </c:pt>
                <c:pt idx="82">
                  <c:v>-9.0026311999999997</c:v>
                </c:pt>
                <c:pt idx="83">
                  <c:v>-8.9794225999999995</c:v>
                </c:pt>
                <c:pt idx="84">
                  <c:v>-8.9346905000000003</c:v>
                </c:pt>
                <c:pt idx="85">
                  <c:v>-8.8776112000000005</c:v>
                </c:pt>
                <c:pt idx="86">
                  <c:v>-8.8256139999999998</c:v>
                </c:pt>
                <c:pt idx="87">
                  <c:v>-8.7545442999999992</c:v>
                </c:pt>
                <c:pt idx="88">
                  <c:v>-8.6596460000000004</c:v>
                </c:pt>
                <c:pt idx="89">
                  <c:v>-8.5816382999999998</c:v>
                </c:pt>
                <c:pt idx="90">
                  <c:v>-8.5088796999999996</c:v>
                </c:pt>
                <c:pt idx="91">
                  <c:v>-8.4111785999999995</c:v>
                </c:pt>
                <c:pt idx="92">
                  <c:v>-8.3351936000000002</c:v>
                </c:pt>
                <c:pt idx="93">
                  <c:v>-8.2834272000000002</c:v>
                </c:pt>
                <c:pt idx="94">
                  <c:v>-8.213768</c:v>
                </c:pt>
                <c:pt idx="95">
                  <c:v>-8.1461535000000005</c:v>
                </c:pt>
                <c:pt idx="96">
                  <c:v>-8.1135491999999996</c:v>
                </c:pt>
                <c:pt idx="97">
                  <c:v>-8.0802411999999997</c:v>
                </c:pt>
                <c:pt idx="98">
                  <c:v>-8.0546865000000007</c:v>
                </c:pt>
                <c:pt idx="99">
                  <c:v>-8.0830859999999998</c:v>
                </c:pt>
                <c:pt idx="100">
                  <c:v>-8.1317109999999992</c:v>
                </c:pt>
                <c:pt idx="101">
                  <c:v>-8.1675587000000007</c:v>
                </c:pt>
                <c:pt idx="102">
                  <c:v>-8.2412252000000006</c:v>
                </c:pt>
                <c:pt idx="103">
                  <c:v>-8.3156748</c:v>
                </c:pt>
                <c:pt idx="104">
                  <c:v>-8.3704453000000001</c:v>
                </c:pt>
                <c:pt idx="105">
                  <c:v>-8.4400311000000006</c:v>
                </c:pt>
                <c:pt idx="106">
                  <c:v>-8.5460939000000007</c:v>
                </c:pt>
                <c:pt idx="107">
                  <c:v>-8.6495285000000006</c:v>
                </c:pt>
                <c:pt idx="108">
                  <c:v>-8.7479400999999992</c:v>
                </c:pt>
                <c:pt idx="109">
                  <c:v>-8.8384295000000002</c:v>
                </c:pt>
                <c:pt idx="110">
                  <c:v>-8.8978786000000003</c:v>
                </c:pt>
                <c:pt idx="111">
                  <c:v>-8.9205780000000008</c:v>
                </c:pt>
                <c:pt idx="112">
                  <c:v>-8.9065895000000008</c:v>
                </c:pt>
                <c:pt idx="113">
                  <c:v>-8.8771772000000002</c:v>
                </c:pt>
                <c:pt idx="114">
                  <c:v>-8.8376073999999996</c:v>
                </c:pt>
                <c:pt idx="115">
                  <c:v>-8.7882700000000007</c:v>
                </c:pt>
                <c:pt idx="116">
                  <c:v>-8.7361945999999993</c:v>
                </c:pt>
                <c:pt idx="117">
                  <c:v>-8.6833735000000001</c:v>
                </c:pt>
                <c:pt idx="118">
                  <c:v>-8.6381654999999995</c:v>
                </c:pt>
                <c:pt idx="119">
                  <c:v>-8.5897416999999994</c:v>
                </c:pt>
                <c:pt idx="120">
                  <c:v>-8.5579891000000003</c:v>
                </c:pt>
                <c:pt idx="121">
                  <c:v>-8.5410146999999998</c:v>
                </c:pt>
                <c:pt idx="122">
                  <c:v>-8.5287389999999998</c:v>
                </c:pt>
                <c:pt idx="123">
                  <c:v>-8.5196036999999993</c:v>
                </c:pt>
                <c:pt idx="124">
                  <c:v>-8.5316229000000003</c:v>
                </c:pt>
                <c:pt idx="125">
                  <c:v>-8.5437802999999999</c:v>
                </c:pt>
                <c:pt idx="126">
                  <c:v>-8.5645369999999996</c:v>
                </c:pt>
                <c:pt idx="127">
                  <c:v>-8.5886431000000005</c:v>
                </c:pt>
                <c:pt idx="128">
                  <c:v>-8.6339349999999992</c:v>
                </c:pt>
                <c:pt idx="129">
                  <c:v>-8.6778860000000009</c:v>
                </c:pt>
                <c:pt idx="130">
                  <c:v>-8.7242812999999995</c:v>
                </c:pt>
                <c:pt idx="131">
                  <c:v>-8.7775888000000002</c:v>
                </c:pt>
                <c:pt idx="132">
                  <c:v>-8.8395395000000008</c:v>
                </c:pt>
                <c:pt idx="133">
                  <c:v>-8.8941736000000002</c:v>
                </c:pt>
                <c:pt idx="134">
                  <c:v>-8.9554510000000001</c:v>
                </c:pt>
                <c:pt idx="135">
                  <c:v>-9.0215206000000006</c:v>
                </c:pt>
                <c:pt idx="136">
                  <c:v>-9.0852146000000005</c:v>
                </c:pt>
                <c:pt idx="137">
                  <c:v>-9.1482057999999995</c:v>
                </c:pt>
                <c:pt idx="138">
                  <c:v>-9.2142534000000005</c:v>
                </c:pt>
                <c:pt idx="139">
                  <c:v>-9.2773161000000002</c:v>
                </c:pt>
                <c:pt idx="140">
                  <c:v>-9.3336000000000006</c:v>
                </c:pt>
                <c:pt idx="141">
                  <c:v>-9.3726415999999997</c:v>
                </c:pt>
                <c:pt idx="142">
                  <c:v>-9.3932971999999992</c:v>
                </c:pt>
                <c:pt idx="143">
                  <c:v>-9.4050665000000002</c:v>
                </c:pt>
                <c:pt idx="144">
                  <c:v>-9.3988543</c:v>
                </c:pt>
                <c:pt idx="145">
                  <c:v>-9.3734883999999994</c:v>
                </c:pt>
                <c:pt idx="146">
                  <c:v>-9.3506727000000005</c:v>
                </c:pt>
                <c:pt idx="147">
                  <c:v>-9.3304348000000008</c:v>
                </c:pt>
                <c:pt idx="148">
                  <c:v>-9.2978830000000006</c:v>
                </c:pt>
                <c:pt idx="149">
                  <c:v>-9.2647990999999994</c:v>
                </c:pt>
                <c:pt idx="150">
                  <c:v>-9.2367506000000006</c:v>
                </c:pt>
                <c:pt idx="151">
                  <c:v>-9.2118234999999995</c:v>
                </c:pt>
                <c:pt idx="152">
                  <c:v>-9.1902284999999999</c:v>
                </c:pt>
                <c:pt idx="153">
                  <c:v>-9.1714640000000003</c:v>
                </c:pt>
                <c:pt idx="154">
                  <c:v>-9.1540794000000005</c:v>
                </c:pt>
                <c:pt idx="155">
                  <c:v>-9.1412382000000001</c:v>
                </c:pt>
                <c:pt idx="156">
                  <c:v>-9.1150950999999996</c:v>
                </c:pt>
                <c:pt idx="157">
                  <c:v>-9.0922575000000005</c:v>
                </c:pt>
                <c:pt idx="158">
                  <c:v>-9.0592842000000005</c:v>
                </c:pt>
                <c:pt idx="159">
                  <c:v>-9.0271950000000007</c:v>
                </c:pt>
                <c:pt idx="160">
                  <c:v>-9.0029736000000007</c:v>
                </c:pt>
                <c:pt idx="161">
                  <c:v>-8.9953146000000004</c:v>
                </c:pt>
                <c:pt idx="162">
                  <c:v>-8.9876737999999996</c:v>
                </c:pt>
                <c:pt idx="163">
                  <c:v>-9.0001944999999992</c:v>
                </c:pt>
                <c:pt idx="164">
                  <c:v>-9.0216703000000003</c:v>
                </c:pt>
                <c:pt idx="165">
                  <c:v>-9.0418900999999998</c:v>
                </c:pt>
                <c:pt idx="166">
                  <c:v>-9.0581616999999994</c:v>
                </c:pt>
                <c:pt idx="167">
                  <c:v>-9.0789013000000001</c:v>
                </c:pt>
                <c:pt idx="168">
                  <c:v>-9.0952044000000001</c:v>
                </c:pt>
                <c:pt idx="169">
                  <c:v>-9.1109218999999992</c:v>
                </c:pt>
                <c:pt idx="170">
                  <c:v>-9.1243695999999996</c:v>
                </c:pt>
                <c:pt idx="171">
                  <c:v>-9.1250924999999992</c:v>
                </c:pt>
                <c:pt idx="172">
                  <c:v>-9.1206216999999992</c:v>
                </c:pt>
                <c:pt idx="173">
                  <c:v>-9.1093340000000005</c:v>
                </c:pt>
                <c:pt idx="174">
                  <c:v>-9.0980977999999997</c:v>
                </c:pt>
                <c:pt idx="175">
                  <c:v>-9.0897141000000001</c:v>
                </c:pt>
                <c:pt idx="176">
                  <c:v>-9.0963221000000001</c:v>
                </c:pt>
                <c:pt idx="177">
                  <c:v>-9.1190785999999999</c:v>
                </c:pt>
                <c:pt idx="178">
                  <c:v>-9.1705722999999999</c:v>
                </c:pt>
                <c:pt idx="179">
                  <c:v>-9.2314491000000007</c:v>
                </c:pt>
                <c:pt idx="180">
                  <c:v>-9.3130244999999992</c:v>
                </c:pt>
                <c:pt idx="181">
                  <c:v>-9.4172744999999995</c:v>
                </c:pt>
                <c:pt idx="182">
                  <c:v>-9.5269241000000005</c:v>
                </c:pt>
                <c:pt idx="183">
                  <c:v>-9.6468495999999995</c:v>
                </c:pt>
                <c:pt idx="184">
                  <c:v>-9.7699698999999995</c:v>
                </c:pt>
                <c:pt idx="185">
                  <c:v>-9.9134083000000004</c:v>
                </c:pt>
                <c:pt idx="186">
                  <c:v>-10.057411999999999</c:v>
                </c:pt>
                <c:pt idx="187">
                  <c:v>-10.203443999999999</c:v>
                </c:pt>
                <c:pt idx="188">
                  <c:v>-10.341426999999999</c:v>
                </c:pt>
                <c:pt idx="189">
                  <c:v>-10.495239</c:v>
                </c:pt>
                <c:pt idx="190">
                  <c:v>-10.648433000000001</c:v>
                </c:pt>
                <c:pt idx="191">
                  <c:v>-10.820916</c:v>
                </c:pt>
                <c:pt idx="192">
                  <c:v>-10.995953</c:v>
                </c:pt>
                <c:pt idx="193">
                  <c:v>-11.187039</c:v>
                </c:pt>
                <c:pt idx="194">
                  <c:v>-11.408605</c:v>
                </c:pt>
                <c:pt idx="195">
                  <c:v>-11.629102</c:v>
                </c:pt>
                <c:pt idx="196">
                  <c:v>-11.852114</c:v>
                </c:pt>
                <c:pt idx="197">
                  <c:v>-12.098086</c:v>
                </c:pt>
                <c:pt idx="198">
                  <c:v>-12.338457</c:v>
                </c:pt>
                <c:pt idx="199">
                  <c:v>-12.515243999999999</c:v>
                </c:pt>
                <c:pt idx="200">
                  <c:v>-12.650585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06-40B9-83C9-78DC39DB0DBD}"/>
            </c:ext>
          </c:extLst>
        </c:ser>
        <c:ser>
          <c:idx val="2"/>
          <c:order val="1"/>
          <c:tx>
            <c:strRef>
              <c:f>'CLvsLO 2GHz IF'!$S$2</c:f>
              <c:strCache>
                <c:ptCount val="1"/>
                <c:pt idx="0">
                  <c:v>+15 dBm</c:v>
                </c:pt>
              </c:strCache>
            </c:strRef>
          </c:tx>
          <c:spPr>
            <a:ln cmpd="dbl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IF'!$S$5:$S$205</c:f>
              <c:numCache>
                <c:formatCode>General</c:formatCode>
                <c:ptCount val="201"/>
                <c:pt idx="0">
                  <c:v>-23.653763000000001</c:v>
                </c:pt>
                <c:pt idx="1">
                  <c:v>-22.647362000000001</c:v>
                </c:pt>
                <c:pt idx="2">
                  <c:v>-21.370166999999999</c:v>
                </c:pt>
                <c:pt idx="3">
                  <c:v>-20.018063000000001</c:v>
                </c:pt>
                <c:pt idx="4">
                  <c:v>-18.850254</c:v>
                </c:pt>
                <c:pt idx="5">
                  <c:v>-17.60895</c:v>
                </c:pt>
                <c:pt idx="6">
                  <c:v>-16.477986999999999</c:v>
                </c:pt>
                <c:pt idx="7">
                  <c:v>-15.471867</c:v>
                </c:pt>
                <c:pt idx="8">
                  <c:v>-14.440887999999999</c:v>
                </c:pt>
                <c:pt idx="9">
                  <c:v>-13.537608000000001</c:v>
                </c:pt>
                <c:pt idx="10">
                  <c:v>-12.620623999999999</c:v>
                </c:pt>
                <c:pt idx="11">
                  <c:v>-11.857333000000001</c:v>
                </c:pt>
                <c:pt idx="12">
                  <c:v>-11.129391999999999</c:v>
                </c:pt>
                <c:pt idx="13">
                  <c:v>-10.516816</c:v>
                </c:pt>
                <c:pt idx="14">
                  <c:v>-9.9706144000000005</c:v>
                </c:pt>
                <c:pt idx="15">
                  <c:v>-9.5448302999999992</c:v>
                </c:pt>
                <c:pt idx="16">
                  <c:v>-9.2332257999999996</c:v>
                </c:pt>
                <c:pt idx="17">
                  <c:v>-9.0055838000000001</c:v>
                </c:pt>
                <c:pt idx="18">
                  <c:v>-8.8542500000000004</c:v>
                </c:pt>
                <c:pt idx="19">
                  <c:v>-8.7251691999999998</c:v>
                </c:pt>
                <c:pt idx="20">
                  <c:v>-8.6743735999999991</c:v>
                </c:pt>
                <c:pt idx="21">
                  <c:v>-8.6115723000000006</c:v>
                </c:pt>
                <c:pt idx="22">
                  <c:v>-8.6163483000000003</c:v>
                </c:pt>
                <c:pt idx="23">
                  <c:v>-8.5824555999999994</c:v>
                </c:pt>
                <c:pt idx="24">
                  <c:v>-8.6083850999999996</c:v>
                </c:pt>
                <c:pt idx="25">
                  <c:v>-8.5857220000000005</c:v>
                </c:pt>
                <c:pt idx="26">
                  <c:v>-8.6061478000000005</c:v>
                </c:pt>
                <c:pt idx="27">
                  <c:v>-8.5848054999999999</c:v>
                </c:pt>
                <c:pt idx="28">
                  <c:v>-8.5622024999999997</c:v>
                </c:pt>
                <c:pt idx="29">
                  <c:v>-8.5001984000000004</c:v>
                </c:pt>
                <c:pt idx="30">
                  <c:v>-8.4471302000000001</c:v>
                </c:pt>
                <c:pt idx="31">
                  <c:v>-8.3700275000000008</c:v>
                </c:pt>
                <c:pt idx="32">
                  <c:v>-8.297739</c:v>
                </c:pt>
                <c:pt idx="33">
                  <c:v>-8.1906280999999996</c:v>
                </c:pt>
                <c:pt idx="34">
                  <c:v>-8.1087790000000002</c:v>
                </c:pt>
                <c:pt idx="35">
                  <c:v>-7.9971532999999999</c:v>
                </c:pt>
                <c:pt idx="36">
                  <c:v>-7.9037212999999999</c:v>
                </c:pt>
                <c:pt idx="37">
                  <c:v>-7.7911577000000003</c:v>
                </c:pt>
                <c:pt idx="38">
                  <c:v>-7.6780929999999996</c:v>
                </c:pt>
                <c:pt idx="39">
                  <c:v>-7.5646234000000003</c:v>
                </c:pt>
                <c:pt idx="40">
                  <c:v>-7.4626222000000002</c:v>
                </c:pt>
                <c:pt idx="41">
                  <c:v>-7.3838800999999998</c:v>
                </c:pt>
                <c:pt idx="42">
                  <c:v>-7.3442683000000004</c:v>
                </c:pt>
                <c:pt idx="43">
                  <c:v>-7.3472710000000001</c:v>
                </c:pt>
                <c:pt idx="44">
                  <c:v>-7.3952869999999997</c:v>
                </c:pt>
                <c:pt idx="45">
                  <c:v>-7.4346433000000003</c:v>
                </c:pt>
                <c:pt idx="46">
                  <c:v>-7.5044084</c:v>
                </c:pt>
                <c:pt idx="47">
                  <c:v>-7.5738687999999996</c:v>
                </c:pt>
                <c:pt idx="48">
                  <c:v>-7.6890893</c:v>
                </c:pt>
                <c:pt idx="49">
                  <c:v>-7.8247293999999998</c:v>
                </c:pt>
                <c:pt idx="50">
                  <c:v>-8.0108356000000001</c:v>
                </c:pt>
                <c:pt idx="51">
                  <c:v>-8.2105540999999995</c:v>
                </c:pt>
                <c:pt idx="52">
                  <c:v>-8.4135837999999996</c:v>
                </c:pt>
                <c:pt idx="53">
                  <c:v>-8.5679435999999995</c:v>
                </c:pt>
                <c:pt idx="54">
                  <c:v>-8.6897316</c:v>
                </c:pt>
                <c:pt idx="55">
                  <c:v>-8.7567758999999992</c:v>
                </c:pt>
                <c:pt idx="56">
                  <c:v>-8.8364735000000003</c:v>
                </c:pt>
                <c:pt idx="57">
                  <c:v>-8.8964938999999994</c:v>
                </c:pt>
                <c:pt idx="58">
                  <c:v>-8.9541397000000007</c:v>
                </c:pt>
                <c:pt idx="59">
                  <c:v>-8.9976748999999998</c:v>
                </c:pt>
                <c:pt idx="60">
                  <c:v>-9.0300083000000004</c:v>
                </c:pt>
                <c:pt idx="61">
                  <c:v>-9.0719232999999999</c:v>
                </c:pt>
                <c:pt idx="62">
                  <c:v>-9.1143044999999994</c:v>
                </c:pt>
                <c:pt idx="63">
                  <c:v>-9.1748723999999999</c:v>
                </c:pt>
                <c:pt idx="64">
                  <c:v>-9.2497530000000001</c:v>
                </c:pt>
                <c:pt idx="65">
                  <c:v>-9.3265227999999993</c:v>
                </c:pt>
                <c:pt idx="66">
                  <c:v>-9.3926525000000005</c:v>
                </c:pt>
                <c:pt idx="67">
                  <c:v>-9.4357471000000004</c:v>
                </c:pt>
                <c:pt idx="68">
                  <c:v>-9.4908552000000004</c:v>
                </c:pt>
                <c:pt idx="69">
                  <c:v>-9.5551443000000003</c:v>
                </c:pt>
                <c:pt idx="70">
                  <c:v>-9.6127453000000003</c:v>
                </c:pt>
                <c:pt idx="71">
                  <c:v>-9.613842</c:v>
                </c:pt>
                <c:pt idx="72">
                  <c:v>-9.5909758000000007</c:v>
                </c:pt>
                <c:pt idx="73">
                  <c:v>-9.5671215000000007</c:v>
                </c:pt>
                <c:pt idx="74">
                  <c:v>-9.5545682999999997</c:v>
                </c:pt>
                <c:pt idx="75">
                  <c:v>-9.5286969999999993</c:v>
                </c:pt>
                <c:pt idx="76">
                  <c:v>-9.4743852999999998</c:v>
                </c:pt>
                <c:pt idx="77">
                  <c:v>-9.4123087000000005</c:v>
                </c:pt>
                <c:pt idx="78">
                  <c:v>-9.3532504999999997</c:v>
                </c:pt>
                <c:pt idx="79">
                  <c:v>-9.2757749999999994</c:v>
                </c:pt>
                <c:pt idx="80">
                  <c:v>-9.2080316999999994</c:v>
                </c:pt>
                <c:pt idx="81">
                  <c:v>-9.1525326000000007</c:v>
                </c:pt>
                <c:pt idx="82">
                  <c:v>-9.1181555000000003</c:v>
                </c:pt>
                <c:pt idx="83">
                  <c:v>-9.0667247999999994</c:v>
                </c:pt>
                <c:pt idx="84">
                  <c:v>-9.0148448999999999</c:v>
                </c:pt>
                <c:pt idx="85">
                  <c:v>-8.9457731000000003</c:v>
                </c:pt>
                <c:pt idx="86">
                  <c:v>-8.8701725000000007</c:v>
                </c:pt>
                <c:pt idx="87">
                  <c:v>-8.7915410999999999</c:v>
                </c:pt>
                <c:pt idx="88">
                  <c:v>-8.7191171999999995</c:v>
                </c:pt>
                <c:pt idx="89">
                  <c:v>-8.6435776000000004</c:v>
                </c:pt>
                <c:pt idx="90">
                  <c:v>-8.5769290999999992</c:v>
                </c:pt>
                <c:pt idx="91">
                  <c:v>-8.5380067999999998</c:v>
                </c:pt>
                <c:pt idx="92">
                  <c:v>-8.4840508000000003</c:v>
                </c:pt>
                <c:pt idx="93">
                  <c:v>-8.4104614000000009</c:v>
                </c:pt>
                <c:pt idx="94">
                  <c:v>-8.3440446999999995</c:v>
                </c:pt>
                <c:pt idx="95">
                  <c:v>-8.2757301000000005</c:v>
                </c:pt>
                <c:pt idx="96">
                  <c:v>-8.2148789999999998</c:v>
                </c:pt>
                <c:pt idx="97">
                  <c:v>-8.1595458999999995</c:v>
                </c:pt>
                <c:pt idx="98">
                  <c:v>-8.1552819999999997</c:v>
                </c:pt>
                <c:pt idx="99">
                  <c:v>-8.1700257999999994</c:v>
                </c:pt>
                <c:pt idx="100">
                  <c:v>-8.2157955000000005</c:v>
                </c:pt>
                <c:pt idx="101">
                  <c:v>-8.2910842999999996</c:v>
                </c:pt>
                <c:pt idx="102">
                  <c:v>-8.3305044000000006</c:v>
                </c:pt>
                <c:pt idx="103">
                  <c:v>-8.3909140000000004</c:v>
                </c:pt>
                <c:pt idx="104">
                  <c:v>-8.4476385000000001</c:v>
                </c:pt>
                <c:pt idx="105">
                  <c:v>-8.5511332000000007</c:v>
                </c:pt>
                <c:pt idx="106">
                  <c:v>-8.6602906999999991</c:v>
                </c:pt>
                <c:pt idx="107">
                  <c:v>-8.8017100999999993</c:v>
                </c:pt>
                <c:pt idx="108">
                  <c:v>-8.9826765000000002</c:v>
                </c:pt>
                <c:pt idx="109">
                  <c:v>-9.1067514000000003</c:v>
                </c:pt>
                <c:pt idx="110">
                  <c:v>-9.1741513999999995</c:v>
                </c:pt>
                <c:pt idx="111">
                  <c:v>-9.1899356999999995</c:v>
                </c:pt>
                <c:pt idx="112">
                  <c:v>-9.1720790999999995</c:v>
                </c:pt>
                <c:pt idx="113">
                  <c:v>-9.1507521000000001</c:v>
                </c:pt>
                <c:pt idx="114">
                  <c:v>-9.0913009999999996</c:v>
                </c:pt>
                <c:pt idx="115">
                  <c:v>-9.0335540999999999</c:v>
                </c:pt>
                <c:pt idx="116">
                  <c:v>-8.9615965000000006</c:v>
                </c:pt>
                <c:pt idx="117">
                  <c:v>-8.8884162999999994</c:v>
                </c:pt>
                <c:pt idx="118">
                  <c:v>-8.8288422000000004</c:v>
                </c:pt>
                <c:pt idx="119">
                  <c:v>-8.7777852999999997</c:v>
                </c:pt>
                <c:pt idx="120">
                  <c:v>-8.7318610999999997</c:v>
                </c:pt>
                <c:pt idx="121">
                  <c:v>-8.7076539999999998</c:v>
                </c:pt>
                <c:pt idx="122">
                  <c:v>-8.7043456999999993</c:v>
                </c:pt>
                <c:pt idx="123">
                  <c:v>-8.7195348999999993</c:v>
                </c:pt>
                <c:pt idx="124">
                  <c:v>-8.7210196999999994</c:v>
                </c:pt>
                <c:pt idx="125">
                  <c:v>-8.7356300000000005</c:v>
                </c:pt>
                <c:pt idx="126">
                  <c:v>-8.7705994</c:v>
                </c:pt>
                <c:pt idx="127">
                  <c:v>-8.8309174000000006</c:v>
                </c:pt>
                <c:pt idx="128">
                  <c:v>-8.8622025999999998</c:v>
                </c:pt>
                <c:pt idx="129">
                  <c:v>-8.9177856000000002</c:v>
                </c:pt>
                <c:pt idx="130">
                  <c:v>-8.9762363000000001</c:v>
                </c:pt>
                <c:pt idx="131">
                  <c:v>-9.0531644999999994</c:v>
                </c:pt>
                <c:pt idx="132">
                  <c:v>-9.1256208000000001</c:v>
                </c:pt>
                <c:pt idx="133">
                  <c:v>-9.2004708999999991</c:v>
                </c:pt>
                <c:pt idx="134">
                  <c:v>-9.2810202000000004</c:v>
                </c:pt>
                <c:pt idx="135">
                  <c:v>-9.3595667000000002</c:v>
                </c:pt>
                <c:pt idx="136">
                  <c:v>-9.4350576000000004</c:v>
                </c:pt>
                <c:pt idx="137">
                  <c:v>-9.5121974999999992</c:v>
                </c:pt>
                <c:pt idx="138">
                  <c:v>-9.5724382000000006</c:v>
                </c:pt>
                <c:pt idx="139">
                  <c:v>-9.6470860999999992</c:v>
                </c:pt>
                <c:pt idx="140">
                  <c:v>-9.7077712999999992</c:v>
                </c:pt>
                <c:pt idx="141">
                  <c:v>-9.7698392999999992</c:v>
                </c:pt>
                <c:pt idx="142">
                  <c:v>-9.7831430000000008</c:v>
                </c:pt>
                <c:pt idx="143">
                  <c:v>-9.7630681999999993</c:v>
                </c:pt>
                <c:pt idx="144">
                  <c:v>-9.7284001999999994</c:v>
                </c:pt>
                <c:pt idx="145">
                  <c:v>-9.6954087999999992</c:v>
                </c:pt>
                <c:pt idx="146">
                  <c:v>-9.6670399000000007</c:v>
                </c:pt>
                <c:pt idx="147">
                  <c:v>-9.6259508</c:v>
                </c:pt>
                <c:pt idx="148">
                  <c:v>-9.5771875000000009</c:v>
                </c:pt>
                <c:pt idx="149">
                  <c:v>-9.5250377999999998</c:v>
                </c:pt>
                <c:pt idx="150">
                  <c:v>-9.4733839</c:v>
                </c:pt>
                <c:pt idx="151">
                  <c:v>-9.4150466999999995</c:v>
                </c:pt>
                <c:pt idx="152">
                  <c:v>-9.3805838000000001</c:v>
                </c:pt>
                <c:pt idx="153">
                  <c:v>-9.3464804000000008</c:v>
                </c:pt>
                <c:pt idx="154">
                  <c:v>-9.3289966999999994</c:v>
                </c:pt>
                <c:pt idx="155">
                  <c:v>-9.2958899000000006</c:v>
                </c:pt>
                <c:pt idx="156">
                  <c:v>-9.2639341000000002</c:v>
                </c:pt>
                <c:pt idx="157">
                  <c:v>-9.2173795999999992</c:v>
                </c:pt>
                <c:pt idx="158">
                  <c:v>-9.1829280999999998</c:v>
                </c:pt>
                <c:pt idx="159">
                  <c:v>-9.1367226000000006</c:v>
                </c:pt>
                <c:pt idx="160">
                  <c:v>-9.1055708000000006</c:v>
                </c:pt>
                <c:pt idx="161">
                  <c:v>-9.0809716999999992</c:v>
                </c:pt>
                <c:pt idx="162">
                  <c:v>-9.0953616999999998</c:v>
                </c:pt>
                <c:pt idx="163">
                  <c:v>-9.1130600000000008</c:v>
                </c:pt>
                <c:pt idx="164">
                  <c:v>-9.1305332000000003</c:v>
                </c:pt>
                <c:pt idx="165">
                  <c:v>-9.1335478000000005</c:v>
                </c:pt>
                <c:pt idx="166">
                  <c:v>-9.1356219999999997</c:v>
                </c:pt>
                <c:pt idx="167">
                  <c:v>-9.1362714999999994</c:v>
                </c:pt>
                <c:pt idx="168">
                  <c:v>-9.1302976999999998</c:v>
                </c:pt>
                <c:pt idx="169">
                  <c:v>-9.1296625000000002</c:v>
                </c:pt>
                <c:pt idx="170">
                  <c:v>-9.1232165999999992</c:v>
                </c:pt>
                <c:pt idx="171">
                  <c:v>-9.1169319000000009</c:v>
                </c:pt>
                <c:pt idx="172">
                  <c:v>-9.1036158</c:v>
                </c:pt>
                <c:pt idx="173">
                  <c:v>-9.0997458000000009</c:v>
                </c:pt>
                <c:pt idx="174">
                  <c:v>-9.1082458000000006</c:v>
                </c:pt>
                <c:pt idx="175">
                  <c:v>-9.1469746000000001</c:v>
                </c:pt>
                <c:pt idx="176">
                  <c:v>-9.1862764000000006</c:v>
                </c:pt>
                <c:pt idx="177">
                  <c:v>-9.2416315000000004</c:v>
                </c:pt>
                <c:pt idx="178">
                  <c:v>-9.3019476000000001</c:v>
                </c:pt>
                <c:pt idx="179">
                  <c:v>-9.3973703000000004</c:v>
                </c:pt>
                <c:pt idx="180">
                  <c:v>-9.5079946999999994</c:v>
                </c:pt>
                <c:pt idx="181">
                  <c:v>-9.6250085999999992</c:v>
                </c:pt>
                <c:pt idx="182">
                  <c:v>-9.7525624999999998</c:v>
                </c:pt>
                <c:pt idx="183">
                  <c:v>-9.8757056999999993</c:v>
                </c:pt>
                <c:pt idx="184">
                  <c:v>-10.02549</c:v>
                </c:pt>
                <c:pt idx="185">
                  <c:v>-10.148325</c:v>
                </c:pt>
                <c:pt idx="186">
                  <c:v>-10.317925000000001</c:v>
                </c:pt>
                <c:pt idx="187">
                  <c:v>-10.478921</c:v>
                </c:pt>
                <c:pt idx="188">
                  <c:v>-10.650933</c:v>
                </c:pt>
                <c:pt idx="189">
                  <c:v>-10.809043000000001</c:v>
                </c:pt>
                <c:pt idx="190">
                  <c:v>-10.966544000000001</c:v>
                </c:pt>
                <c:pt idx="191">
                  <c:v>-11.174814</c:v>
                </c:pt>
                <c:pt idx="192">
                  <c:v>-11.414745999999999</c:v>
                </c:pt>
                <c:pt idx="193">
                  <c:v>-11.655452</c:v>
                </c:pt>
                <c:pt idx="194">
                  <c:v>-11.880063</c:v>
                </c:pt>
                <c:pt idx="195">
                  <c:v>-12.139663000000001</c:v>
                </c:pt>
                <c:pt idx="196">
                  <c:v>-12.408918</c:v>
                </c:pt>
                <c:pt idx="197">
                  <c:v>-12.719322999999999</c:v>
                </c:pt>
                <c:pt idx="198">
                  <c:v>-12.994977</c:v>
                </c:pt>
                <c:pt idx="199">
                  <c:v>-13.256936</c:v>
                </c:pt>
                <c:pt idx="200">
                  <c:v>-13.407323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06-40B9-83C9-78DC39DB0DBD}"/>
            </c:ext>
          </c:extLst>
        </c:ser>
        <c:ser>
          <c:idx val="0"/>
          <c:order val="2"/>
          <c:tx>
            <c:strRef>
              <c:f>'CLvsLO 2GHz IF'!$T$2</c:f>
              <c:strCache>
                <c:ptCount val="1"/>
                <c:pt idx="0">
                  <c:v>+13 dBm</c:v>
                </c:pt>
              </c:strCache>
            </c:strRef>
          </c:tx>
          <c:spPr>
            <a:ln cmpd="sng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'CLvsLO 2GHz IF'!$Q$5:$Q$205</c:f>
              <c:numCache>
                <c:formatCode>General</c:formatCode>
                <c:ptCount val="201"/>
                <c:pt idx="0">
                  <c:v>6</c:v>
                </c:pt>
                <c:pt idx="1">
                  <c:v>6.1449999999999996</c:v>
                </c:pt>
                <c:pt idx="2">
                  <c:v>6.29</c:v>
                </c:pt>
                <c:pt idx="3">
                  <c:v>6.4349999999999996</c:v>
                </c:pt>
                <c:pt idx="4">
                  <c:v>6.58</c:v>
                </c:pt>
                <c:pt idx="5">
                  <c:v>6.7249999999999996</c:v>
                </c:pt>
                <c:pt idx="6">
                  <c:v>6.87</c:v>
                </c:pt>
                <c:pt idx="7">
                  <c:v>7.0149999999999997</c:v>
                </c:pt>
                <c:pt idx="8">
                  <c:v>7.16</c:v>
                </c:pt>
                <c:pt idx="9">
                  <c:v>7.3049999999999997</c:v>
                </c:pt>
                <c:pt idx="10">
                  <c:v>7.45</c:v>
                </c:pt>
                <c:pt idx="11">
                  <c:v>7.5949999999999998</c:v>
                </c:pt>
                <c:pt idx="12">
                  <c:v>7.74</c:v>
                </c:pt>
                <c:pt idx="13">
                  <c:v>7.8849999999999998</c:v>
                </c:pt>
                <c:pt idx="14">
                  <c:v>8.0299999999999994</c:v>
                </c:pt>
                <c:pt idx="15">
                  <c:v>8.1750000000000007</c:v>
                </c:pt>
                <c:pt idx="16">
                  <c:v>8.32</c:v>
                </c:pt>
                <c:pt idx="17">
                  <c:v>8.4649999999999999</c:v>
                </c:pt>
                <c:pt idx="18">
                  <c:v>8.61</c:v>
                </c:pt>
                <c:pt idx="19">
                  <c:v>8.7550000000000008</c:v>
                </c:pt>
                <c:pt idx="20">
                  <c:v>8.9</c:v>
                </c:pt>
                <c:pt idx="21">
                  <c:v>9.0449999999999999</c:v>
                </c:pt>
                <c:pt idx="22">
                  <c:v>9.19</c:v>
                </c:pt>
                <c:pt idx="23">
                  <c:v>9.3350000000000009</c:v>
                </c:pt>
                <c:pt idx="24">
                  <c:v>9.48</c:v>
                </c:pt>
                <c:pt idx="25">
                  <c:v>9.625</c:v>
                </c:pt>
                <c:pt idx="26">
                  <c:v>9.77</c:v>
                </c:pt>
                <c:pt idx="27">
                  <c:v>9.9149999999999991</c:v>
                </c:pt>
                <c:pt idx="28">
                  <c:v>10.06</c:v>
                </c:pt>
                <c:pt idx="29">
                  <c:v>10.205</c:v>
                </c:pt>
                <c:pt idx="30">
                  <c:v>10.35</c:v>
                </c:pt>
                <c:pt idx="31">
                  <c:v>10.494999999999999</c:v>
                </c:pt>
                <c:pt idx="32">
                  <c:v>10.64</c:v>
                </c:pt>
                <c:pt idx="33">
                  <c:v>10.785</c:v>
                </c:pt>
                <c:pt idx="34">
                  <c:v>10.93</c:v>
                </c:pt>
                <c:pt idx="35">
                  <c:v>11.074999999999999</c:v>
                </c:pt>
                <c:pt idx="36">
                  <c:v>11.22</c:v>
                </c:pt>
                <c:pt idx="37">
                  <c:v>11.365</c:v>
                </c:pt>
                <c:pt idx="38">
                  <c:v>11.51</c:v>
                </c:pt>
                <c:pt idx="39">
                  <c:v>11.654999999999999</c:v>
                </c:pt>
                <c:pt idx="40">
                  <c:v>11.8</c:v>
                </c:pt>
                <c:pt idx="41">
                  <c:v>11.945</c:v>
                </c:pt>
                <c:pt idx="42">
                  <c:v>12.09</c:v>
                </c:pt>
                <c:pt idx="43">
                  <c:v>12.234999999999999</c:v>
                </c:pt>
                <c:pt idx="44">
                  <c:v>12.38</c:v>
                </c:pt>
                <c:pt idx="45">
                  <c:v>12.525</c:v>
                </c:pt>
                <c:pt idx="46">
                  <c:v>12.67</c:v>
                </c:pt>
                <c:pt idx="47">
                  <c:v>12.815</c:v>
                </c:pt>
                <c:pt idx="48">
                  <c:v>12.96</c:v>
                </c:pt>
                <c:pt idx="49">
                  <c:v>13.105</c:v>
                </c:pt>
                <c:pt idx="50">
                  <c:v>13.25</c:v>
                </c:pt>
                <c:pt idx="51">
                  <c:v>13.395</c:v>
                </c:pt>
                <c:pt idx="52">
                  <c:v>13.54</c:v>
                </c:pt>
                <c:pt idx="53">
                  <c:v>13.685</c:v>
                </c:pt>
                <c:pt idx="54">
                  <c:v>13.83</c:v>
                </c:pt>
                <c:pt idx="55">
                  <c:v>13.975</c:v>
                </c:pt>
                <c:pt idx="56">
                  <c:v>14.12</c:v>
                </c:pt>
                <c:pt idx="57">
                  <c:v>14.265000000000001</c:v>
                </c:pt>
                <c:pt idx="58">
                  <c:v>14.41</c:v>
                </c:pt>
                <c:pt idx="59">
                  <c:v>14.555</c:v>
                </c:pt>
                <c:pt idx="60">
                  <c:v>14.7</c:v>
                </c:pt>
                <c:pt idx="61">
                  <c:v>14.845000000000001</c:v>
                </c:pt>
                <c:pt idx="62">
                  <c:v>14.99</c:v>
                </c:pt>
                <c:pt idx="63">
                  <c:v>15.135</c:v>
                </c:pt>
                <c:pt idx="64">
                  <c:v>15.28</c:v>
                </c:pt>
                <c:pt idx="65">
                  <c:v>15.425000000000001</c:v>
                </c:pt>
                <c:pt idx="66">
                  <c:v>15.57</c:v>
                </c:pt>
                <c:pt idx="67">
                  <c:v>15.715</c:v>
                </c:pt>
                <c:pt idx="68">
                  <c:v>15.86</c:v>
                </c:pt>
                <c:pt idx="69">
                  <c:v>16.004999999999999</c:v>
                </c:pt>
                <c:pt idx="70">
                  <c:v>16.149999999999999</c:v>
                </c:pt>
                <c:pt idx="71">
                  <c:v>16.295000000000002</c:v>
                </c:pt>
                <c:pt idx="72">
                  <c:v>16.440000000000001</c:v>
                </c:pt>
                <c:pt idx="73">
                  <c:v>16.585000000000001</c:v>
                </c:pt>
                <c:pt idx="74">
                  <c:v>16.73</c:v>
                </c:pt>
                <c:pt idx="75">
                  <c:v>16.875</c:v>
                </c:pt>
                <c:pt idx="76">
                  <c:v>17.02</c:v>
                </c:pt>
                <c:pt idx="77">
                  <c:v>17.164999999999999</c:v>
                </c:pt>
                <c:pt idx="78">
                  <c:v>17.309999999999999</c:v>
                </c:pt>
                <c:pt idx="79">
                  <c:v>17.454999999999998</c:v>
                </c:pt>
                <c:pt idx="80">
                  <c:v>17.600000000000001</c:v>
                </c:pt>
                <c:pt idx="81">
                  <c:v>17.745000000000001</c:v>
                </c:pt>
                <c:pt idx="82">
                  <c:v>17.89</c:v>
                </c:pt>
                <c:pt idx="83">
                  <c:v>18.035</c:v>
                </c:pt>
                <c:pt idx="84">
                  <c:v>18.18</c:v>
                </c:pt>
                <c:pt idx="85">
                  <c:v>18.324999999999999</c:v>
                </c:pt>
                <c:pt idx="86">
                  <c:v>18.47</c:v>
                </c:pt>
                <c:pt idx="87">
                  <c:v>18.614999999999998</c:v>
                </c:pt>
                <c:pt idx="88">
                  <c:v>18.760000000000002</c:v>
                </c:pt>
                <c:pt idx="89">
                  <c:v>18.905000000000001</c:v>
                </c:pt>
                <c:pt idx="90">
                  <c:v>19.05</c:v>
                </c:pt>
                <c:pt idx="91">
                  <c:v>19.195</c:v>
                </c:pt>
                <c:pt idx="92">
                  <c:v>19.34</c:v>
                </c:pt>
                <c:pt idx="93">
                  <c:v>19.484999999999999</c:v>
                </c:pt>
                <c:pt idx="94">
                  <c:v>19.63</c:v>
                </c:pt>
                <c:pt idx="95">
                  <c:v>19.774999999999999</c:v>
                </c:pt>
                <c:pt idx="96">
                  <c:v>19.920000000000002</c:v>
                </c:pt>
                <c:pt idx="97">
                  <c:v>20.065000000000001</c:v>
                </c:pt>
                <c:pt idx="98">
                  <c:v>20.21</c:v>
                </c:pt>
                <c:pt idx="99">
                  <c:v>20.355</c:v>
                </c:pt>
                <c:pt idx="100">
                  <c:v>20.5</c:v>
                </c:pt>
                <c:pt idx="101">
                  <c:v>20.645</c:v>
                </c:pt>
                <c:pt idx="102">
                  <c:v>20.79</c:v>
                </c:pt>
                <c:pt idx="103">
                  <c:v>20.934999999999999</c:v>
                </c:pt>
                <c:pt idx="104">
                  <c:v>21.08</c:v>
                </c:pt>
                <c:pt idx="105">
                  <c:v>21.225000000000001</c:v>
                </c:pt>
                <c:pt idx="106">
                  <c:v>21.37</c:v>
                </c:pt>
                <c:pt idx="107">
                  <c:v>21.515000000000001</c:v>
                </c:pt>
                <c:pt idx="108">
                  <c:v>21.66</c:v>
                </c:pt>
                <c:pt idx="109">
                  <c:v>21.805</c:v>
                </c:pt>
                <c:pt idx="110">
                  <c:v>21.95</c:v>
                </c:pt>
                <c:pt idx="111">
                  <c:v>22.094999999999999</c:v>
                </c:pt>
                <c:pt idx="112">
                  <c:v>22.24</c:v>
                </c:pt>
                <c:pt idx="113">
                  <c:v>22.385000000000002</c:v>
                </c:pt>
                <c:pt idx="114">
                  <c:v>22.53</c:v>
                </c:pt>
                <c:pt idx="115">
                  <c:v>22.675000000000001</c:v>
                </c:pt>
                <c:pt idx="116">
                  <c:v>22.82</c:v>
                </c:pt>
                <c:pt idx="117">
                  <c:v>22.965</c:v>
                </c:pt>
                <c:pt idx="118">
                  <c:v>23.11</c:v>
                </c:pt>
                <c:pt idx="119">
                  <c:v>23.254999999999999</c:v>
                </c:pt>
                <c:pt idx="120">
                  <c:v>23.4</c:v>
                </c:pt>
                <c:pt idx="121">
                  <c:v>23.545000000000002</c:v>
                </c:pt>
                <c:pt idx="122">
                  <c:v>23.69</c:v>
                </c:pt>
                <c:pt idx="123">
                  <c:v>23.835000000000001</c:v>
                </c:pt>
                <c:pt idx="124">
                  <c:v>23.98</c:v>
                </c:pt>
                <c:pt idx="125">
                  <c:v>24.125</c:v>
                </c:pt>
                <c:pt idx="126">
                  <c:v>24.27</c:v>
                </c:pt>
                <c:pt idx="127">
                  <c:v>24.414999999999999</c:v>
                </c:pt>
                <c:pt idx="128">
                  <c:v>24.56</c:v>
                </c:pt>
                <c:pt idx="129">
                  <c:v>24.704999999999998</c:v>
                </c:pt>
                <c:pt idx="130">
                  <c:v>24.85</c:v>
                </c:pt>
                <c:pt idx="131">
                  <c:v>24.995000000000001</c:v>
                </c:pt>
                <c:pt idx="132">
                  <c:v>25.14</c:v>
                </c:pt>
                <c:pt idx="133">
                  <c:v>25.285</c:v>
                </c:pt>
                <c:pt idx="134">
                  <c:v>25.43</c:v>
                </c:pt>
                <c:pt idx="135">
                  <c:v>25.574999999999999</c:v>
                </c:pt>
                <c:pt idx="136">
                  <c:v>25.72</c:v>
                </c:pt>
                <c:pt idx="137">
                  <c:v>25.864999999999998</c:v>
                </c:pt>
                <c:pt idx="138">
                  <c:v>26.01</c:v>
                </c:pt>
                <c:pt idx="139">
                  <c:v>26.155000000000001</c:v>
                </c:pt>
                <c:pt idx="140">
                  <c:v>26.3</c:v>
                </c:pt>
                <c:pt idx="141">
                  <c:v>26.445</c:v>
                </c:pt>
                <c:pt idx="142">
                  <c:v>26.59</c:v>
                </c:pt>
                <c:pt idx="143">
                  <c:v>26.734999999999999</c:v>
                </c:pt>
                <c:pt idx="144">
                  <c:v>26.88</c:v>
                </c:pt>
                <c:pt idx="145">
                  <c:v>27.024999999999999</c:v>
                </c:pt>
                <c:pt idx="146">
                  <c:v>27.17</c:v>
                </c:pt>
                <c:pt idx="147">
                  <c:v>27.315000000000001</c:v>
                </c:pt>
                <c:pt idx="148">
                  <c:v>27.46</c:v>
                </c:pt>
                <c:pt idx="149">
                  <c:v>27.605</c:v>
                </c:pt>
                <c:pt idx="150">
                  <c:v>27.75</c:v>
                </c:pt>
                <c:pt idx="151">
                  <c:v>27.895</c:v>
                </c:pt>
                <c:pt idx="152">
                  <c:v>28.04</c:v>
                </c:pt>
                <c:pt idx="153">
                  <c:v>28.184999999999999</c:v>
                </c:pt>
                <c:pt idx="154">
                  <c:v>28.33</c:v>
                </c:pt>
                <c:pt idx="155">
                  <c:v>28.475000000000001</c:v>
                </c:pt>
                <c:pt idx="156">
                  <c:v>28.62</c:v>
                </c:pt>
                <c:pt idx="157">
                  <c:v>28.765000000000001</c:v>
                </c:pt>
                <c:pt idx="158">
                  <c:v>28.91</c:v>
                </c:pt>
                <c:pt idx="159">
                  <c:v>29.055</c:v>
                </c:pt>
                <c:pt idx="160">
                  <c:v>29.2</c:v>
                </c:pt>
                <c:pt idx="161">
                  <c:v>29.344999999999999</c:v>
                </c:pt>
                <c:pt idx="162">
                  <c:v>29.49</c:v>
                </c:pt>
                <c:pt idx="163">
                  <c:v>29.635000000000002</c:v>
                </c:pt>
                <c:pt idx="164">
                  <c:v>29.78</c:v>
                </c:pt>
                <c:pt idx="165">
                  <c:v>29.925000000000001</c:v>
                </c:pt>
                <c:pt idx="166">
                  <c:v>30.07</c:v>
                </c:pt>
                <c:pt idx="167">
                  <c:v>30.215</c:v>
                </c:pt>
                <c:pt idx="168">
                  <c:v>30.36</c:v>
                </c:pt>
                <c:pt idx="169">
                  <c:v>30.504999999999999</c:v>
                </c:pt>
                <c:pt idx="170">
                  <c:v>30.65</c:v>
                </c:pt>
                <c:pt idx="171">
                  <c:v>30.795000000000002</c:v>
                </c:pt>
                <c:pt idx="172">
                  <c:v>30.94</c:v>
                </c:pt>
                <c:pt idx="173">
                  <c:v>31.085000000000001</c:v>
                </c:pt>
                <c:pt idx="174">
                  <c:v>31.23</c:v>
                </c:pt>
                <c:pt idx="175">
                  <c:v>31.375</c:v>
                </c:pt>
                <c:pt idx="176">
                  <c:v>31.52</c:v>
                </c:pt>
                <c:pt idx="177">
                  <c:v>31.664999999999999</c:v>
                </c:pt>
                <c:pt idx="178">
                  <c:v>31.81</c:v>
                </c:pt>
                <c:pt idx="179">
                  <c:v>31.954999999999998</c:v>
                </c:pt>
                <c:pt idx="180">
                  <c:v>32.1</c:v>
                </c:pt>
                <c:pt idx="181">
                  <c:v>32.244999999999997</c:v>
                </c:pt>
                <c:pt idx="182">
                  <c:v>32.39</c:v>
                </c:pt>
                <c:pt idx="183">
                  <c:v>32.534999999999997</c:v>
                </c:pt>
                <c:pt idx="184">
                  <c:v>32.68</c:v>
                </c:pt>
                <c:pt idx="185">
                  <c:v>32.825000000000003</c:v>
                </c:pt>
                <c:pt idx="186">
                  <c:v>32.97</c:v>
                </c:pt>
                <c:pt idx="187">
                  <c:v>33.115000000000002</c:v>
                </c:pt>
                <c:pt idx="188">
                  <c:v>33.26</c:v>
                </c:pt>
                <c:pt idx="189">
                  <c:v>33.405000000000001</c:v>
                </c:pt>
                <c:pt idx="190">
                  <c:v>33.549999999999997</c:v>
                </c:pt>
                <c:pt idx="191">
                  <c:v>33.695</c:v>
                </c:pt>
                <c:pt idx="192">
                  <c:v>33.840000000000003</c:v>
                </c:pt>
                <c:pt idx="193">
                  <c:v>33.984999999999999</c:v>
                </c:pt>
                <c:pt idx="194">
                  <c:v>34.130000000000003</c:v>
                </c:pt>
                <c:pt idx="195">
                  <c:v>34.274999999999999</c:v>
                </c:pt>
                <c:pt idx="196">
                  <c:v>34.42</c:v>
                </c:pt>
                <c:pt idx="197">
                  <c:v>34.564999999999998</c:v>
                </c:pt>
                <c:pt idx="198">
                  <c:v>34.71</c:v>
                </c:pt>
                <c:pt idx="199">
                  <c:v>34.854999999999997</c:v>
                </c:pt>
                <c:pt idx="200">
                  <c:v>35</c:v>
                </c:pt>
              </c:numCache>
            </c:numRef>
          </c:xVal>
          <c:yVal>
            <c:numRef>
              <c:f>'CLvsLO 2GHz IF'!$T$5:$T$205</c:f>
              <c:numCache>
                <c:formatCode>General</c:formatCode>
                <c:ptCount val="201"/>
                <c:pt idx="0">
                  <c:v>-24.669861000000001</c:v>
                </c:pt>
                <c:pt idx="1">
                  <c:v>-23.617241</c:v>
                </c:pt>
                <c:pt idx="2">
                  <c:v>-22.300733999999999</c:v>
                </c:pt>
                <c:pt idx="3">
                  <c:v>-20.873034000000001</c:v>
                </c:pt>
                <c:pt idx="4">
                  <c:v>-19.646851999999999</c:v>
                </c:pt>
                <c:pt idx="5">
                  <c:v>-18.300768000000001</c:v>
                </c:pt>
                <c:pt idx="6">
                  <c:v>-17.088474000000001</c:v>
                </c:pt>
                <c:pt idx="7">
                  <c:v>-16.013812999999999</c:v>
                </c:pt>
                <c:pt idx="8">
                  <c:v>-14.931839999999999</c:v>
                </c:pt>
                <c:pt idx="9">
                  <c:v>-13.973770999999999</c:v>
                </c:pt>
                <c:pt idx="10">
                  <c:v>-12.988538</c:v>
                </c:pt>
                <c:pt idx="11">
                  <c:v>-12.159808999999999</c:v>
                </c:pt>
                <c:pt idx="12">
                  <c:v>-11.363676</c:v>
                </c:pt>
                <c:pt idx="13">
                  <c:v>-10.699804</c:v>
                </c:pt>
                <c:pt idx="14">
                  <c:v>-10.105408000000001</c:v>
                </c:pt>
                <c:pt idx="15">
                  <c:v>-9.6414957000000001</c:v>
                </c:pt>
                <c:pt idx="16">
                  <c:v>-9.2950201000000003</c:v>
                </c:pt>
                <c:pt idx="17">
                  <c:v>-9.0368700000000004</c:v>
                </c:pt>
                <c:pt idx="18">
                  <c:v>-8.8646603000000006</c:v>
                </c:pt>
                <c:pt idx="19">
                  <c:v>-8.7056608000000004</c:v>
                </c:pt>
                <c:pt idx="20">
                  <c:v>-8.6388750000000005</c:v>
                </c:pt>
                <c:pt idx="21">
                  <c:v>-8.5353326999999997</c:v>
                </c:pt>
                <c:pt idx="22">
                  <c:v>-8.5177487999999997</c:v>
                </c:pt>
                <c:pt idx="23">
                  <c:v>-8.4598274</c:v>
                </c:pt>
                <c:pt idx="24">
                  <c:v>-8.4829159000000001</c:v>
                </c:pt>
                <c:pt idx="25">
                  <c:v>-8.4621983000000007</c:v>
                </c:pt>
                <c:pt idx="26">
                  <c:v>-8.4738349999999993</c:v>
                </c:pt>
                <c:pt idx="27">
                  <c:v>-8.4516430000000007</c:v>
                </c:pt>
                <c:pt idx="28">
                  <c:v>-8.4303942000000003</c:v>
                </c:pt>
                <c:pt idx="29">
                  <c:v>-8.3844366000000008</c:v>
                </c:pt>
                <c:pt idx="30">
                  <c:v>-8.3550673</c:v>
                </c:pt>
                <c:pt idx="31">
                  <c:v>-8.3043680000000002</c:v>
                </c:pt>
                <c:pt idx="32">
                  <c:v>-8.2485894999999996</c:v>
                </c:pt>
                <c:pt idx="33">
                  <c:v>-8.1577453999999996</c:v>
                </c:pt>
                <c:pt idx="34">
                  <c:v>-8.0826588000000008</c:v>
                </c:pt>
                <c:pt idx="35">
                  <c:v>-7.9897242000000004</c:v>
                </c:pt>
                <c:pt idx="36">
                  <c:v>-7.9048642999999998</c:v>
                </c:pt>
                <c:pt idx="37">
                  <c:v>-7.8022947</c:v>
                </c:pt>
                <c:pt idx="38">
                  <c:v>-7.7041249000000001</c:v>
                </c:pt>
                <c:pt idx="39">
                  <c:v>-7.6281470999999996</c:v>
                </c:pt>
                <c:pt idx="40">
                  <c:v>-7.5758466999999996</c:v>
                </c:pt>
                <c:pt idx="41">
                  <c:v>-7.5547389999999996</c:v>
                </c:pt>
                <c:pt idx="42">
                  <c:v>-7.5548362999999998</c:v>
                </c:pt>
                <c:pt idx="43">
                  <c:v>-7.5900059000000004</c:v>
                </c:pt>
                <c:pt idx="44">
                  <c:v>-7.6470146000000003</c:v>
                </c:pt>
                <c:pt idx="45">
                  <c:v>-7.6795821000000002</c:v>
                </c:pt>
                <c:pt idx="46">
                  <c:v>-7.7339248999999999</c:v>
                </c:pt>
                <c:pt idx="47">
                  <c:v>-7.7871474999999997</c:v>
                </c:pt>
                <c:pt idx="48">
                  <c:v>-7.9215980000000004</c:v>
                </c:pt>
                <c:pt idx="49">
                  <c:v>-8.0871458000000001</c:v>
                </c:pt>
                <c:pt idx="50">
                  <c:v>-8.3163547999999992</c:v>
                </c:pt>
                <c:pt idx="51">
                  <c:v>-8.5526809999999998</c:v>
                </c:pt>
                <c:pt idx="52">
                  <c:v>-8.7739247999999996</c:v>
                </c:pt>
                <c:pt idx="53">
                  <c:v>-8.9397839999999995</c:v>
                </c:pt>
                <c:pt idx="54">
                  <c:v>-9.0590285999999995</c:v>
                </c:pt>
                <c:pt idx="55">
                  <c:v>-9.1275958999999993</c:v>
                </c:pt>
                <c:pt idx="56">
                  <c:v>-9.2081956999999992</c:v>
                </c:pt>
                <c:pt idx="57">
                  <c:v>-9.2608051000000007</c:v>
                </c:pt>
                <c:pt idx="58">
                  <c:v>-9.3147897999999998</c:v>
                </c:pt>
                <c:pt idx="59">
                  <c:v>-9.3442468999999999</c:v>
                </c:pt>
                <c:pt idx="60">
                  <c:v>-9.3726959000000001</c:v>
                </c:pt>
                <c:pt idx="61">
                  <c:v>-9.4051247</c:v>
                </c:pt>
                <c:pt idx="62">
                  <c:v>-9.4483499999999996</c:v>
                </c:pt>
                <c:pt idx="63">
                  <c:v>-9.5098181000000004</c:v>
                </c:pt>
                <c:pt idx="64">
                  <c:v>-9.5949992999999996</c:v>
                </c:pt>
                <c:pt idx="65">
                  <c:v>-9.6741399999999995</c:v>
                </c:pt>
                <c:pt idx="66">
                  <c:v>-9.7384958000000008</c:v>
                </c:pt>
                <c:pt idx="67">
                  <c:v>-9.7722712000000005</c:v>
                </c:pt>
                <c:pt idx="68">
                  <c:v>-9.8219051000000004</c:v>
                </c:pt>
                <c:pt idx="69">
                  <c:v>-9.8839321000000009</c:v>
                </c:pt>
                <c:pt idx="70">
                  <c:v>-9.9231691000000009</c:v>
                </c:pt>
                <c:pt idx="71">
                  <c:v>-9.9032277999999998</c:v>
                </c:pt>
                <c:pt idx="72">
                  <c:v>-9.8563700000000001</c:v>
                </c:pt>
                <c:pt idx="73">
                  <c:v>-9.8190775000000006</c:v>
                </c:pt>
                <c:pt idx="74">
                  <c:v>-9.7936869000000009</c:v>
                </c:pt>
                <c:pt idx="75">
                  <c:v>-9.7503109000000006</c:v>
                </c:pt>
                <c:pt idx="76">
                  <c:v>-9.6964149000000006</c:v>
                </c:pt>
                <c:pt idx="77">
                  <c:v>-9.6281795999999993</c:v>
                </c:pt>
                <c:pt idx="78">
                  <c:v>-9.5741472000000005</c:v>
                </c:pt>
                <c:pt idx="79">
                  <c:v>-9.4863967999999996</c:v>
                </c:pt>
                <c:pt idx="80">
                  <c:v>-9.4128293999999997</c:v>
                </c:pt>
                <c:pt idx="81">
                  <c:v>-9.3490552999999998</c:v>
                </c:pt>
                <c:pt idx="82">
                  <c:v>-9.2960186</c:v>
                </c:pt>
                <c:pt idx="83">
                  <c:v>-9.2258539000000006</c:v>
                </c:pt>
                <c:pt idx="84">
                  <c:v>-9.1452494000000009</c:v>
                </c:pt>
                <c:pt idx="85">
                  <c:v>-9.0608006000000003</c:v>
                </c:pt>
                <c:pt idx="86">
                  <c:v>-8.9863614999999992</c:v>
                </c:pt>
                <c:pt idx="87">
                  <c:v>-8.9217776999999998</c:v>
                </c:pt>
                <c:pt idx="88">
                  <c:v>-8.8757056999999993</c:v>
                </c:pt>
                <c:pt idx="89">
                  <c:v>-8.8276062</c:v>
                </c:pt>
                <c:pt idx="90">
                  <c:v>-8.8024044000000004</c:v>
                </c:pt>
                <c:pt idx="91">
                  <c:v>-8.8094996999999999</c:v>
                </c:pt>
                <c:pt idx="92">
                  <c:v>-8.7860575000000001</c:v>
                </c:pt>
                <c:pt idx="93">
                  <c:v>-8.7231311999999992</c:v>
                </c:pt>
                <c:pt idx="94">
                  <c:v>-8.6475905999999991</c:v>
                </c:pt>
                <c:pt idx="95">
                  <c:v>-8.5773019999999995</c:v>
                </c:pt>
                <c:pt idx="96">
                  <c:v>-8.5128059</c:v>
                </c:pt>
                <c:pt idx="97">
                  <c:v>-8.4387302000000002</c:v>
                </c:pt>
                <c:pt idx="98">
                  <c:v>-8.4338932</c:v>
                </c:pt>
                <c:pt idx="99">
                  <c:v>-8.4433813000000004</c:v>
                </c:pt>
                <c:pt idx="100">
                  <c:v>-8.4889822000000006</c:v>
                </c:pt>
                <c:pt idx="101">
                  <c:v>-8.5494594999999993</c:v>
                </c:pt>
                <c:pt idx="102">
                  <c:v>-8.5674744</c:v>
                </c:pt>
                <c:pt idx="103">
                  <c:v>-8.6142120000000002</c:v>
                </c:pt>
                <c:pt idx="104">
                  <c:v>-8.6787986999999998</c:v>
                </c:pt>
                <c:pt idx="105">
                  <c:v>-8.7958812999999996</c:v>
                </c:pt>
                <c:pt idx="106">
                  <c:v>-8.9573506999999992</c:v>
                </c:pt>
                <c:pt idx="107">
                  <c:v>-9.1375360000000008</c:v>
                </c:pt>
                <c:pt idx="108">
                  <c:v>-9.3791065000000007</c:v>
                </c:pt>
                <c:pt idx="109">
                  <c:v>-9.5345925999999999</c:v>
                </c:pt>
                <c:pt idx="110">
                  <c:v>-9.6297625999999994</c:v>
                </c:pt>
                <c:pt idx="111">
                  <c:v>-9.6608248000000003</c:v>
                </c:pt>
                <c:pt idx="112">
                  <c:v>-9.6356544</c:v>
                </c:pt>
                <c:pt idx="113">
                  <c:v>-9.6152954000000008</c:v>
                </c:pt>
                <c:pt idx="114">
                  <c:v>-9.5299882999999994</c:v>
                </c:pt>
                <c:pt idx="115">
                  <c:v>-9.4629650000000005</c:v>
                </c:pt>
                <c:pt idx="116">
                  <c:v>-9.3611517000000006</c:v>
                </c:pt>
                <c:pt idx="117">
                  <c:v>-9.2682085000000001</c:v>
                </c:pt>
                <c:pt idx="118">
                  <c:v>-9.1892928999999999</c:v>
                </c:pt>
                <c:pt idx="119">
                  <c:v>-9.1295041999999995</c:v>
                </c:pt>
                <c:pt idx="120">
                  <c:v>-9.0743036000000004</c:v>
                </c:pt>
                <c:pt idx="121">
                  <c:v>-9.0510167999999993</c:v>
                </c:pt>
                <c:pt idx="122">
                  <c:v>-9.0433778999999994</c:v>
                </c:pt>
                <c:pt idx="123">
                  <c:v>-9.0717429999999997</c:v>
                </c:pt>
                <c:pt idx="124">
                  <c:v>-9.0856017999999992</c:v>
                </c:pt>
                <c:pt idx="125">
                  <c:v>-9.1004094999999996</c:v>
                </c:pt>
                <c:pt idx="126">
                  <c:v>-9.1520033000000005</c:v>
                </c:pt>
                <c:pt idx="127">
                  <c:v>-9.2171354000000001</c:v>
                </c:pt>
                <c:pt idx="128">
                  <c:v>-9.2635459999999998</c:v>
                </c:pt>
                <c:pt idx="129">
                  <c:v>-9.3194426999999997</c:v>
                </c:pt>
                <c:pt idx="130">
                  <c:v>-9.3971262000000007</c:v>
                </c:pt>
                <c:pt idx="131">
                  <c:v>-9.4960909000000004</c:v>
                </c:pt>
                <c:pt idx="132">
                  <c:v>-9.5793610000000005</c:v>
                </c:pt>
                <c:pt idx="133">
                  <c:v>-9.6754245999999995</c:v>
                </c:pt>
                <c:pt idx="134">
                  <c:v>-9.7664203999999994</c:v>
                </c:pt>
                <c:pt idx="135">
                  <c:v>-9.8756389999999996</c:v>
                </c:pt>
                <c:pt idx="136">
                  <c:v>-9.9680738000000009</c:v>
                </c:pt>
                <c:pt idx="137">
                  <c:v>-10.067106000000001</c:v>
                </c:pt>
                <c:pt idx="138">
                  <c:v>-10.120399000000001</c:v>
                </c:pt>
                <c:pt idx="139">
                  <c:v>-10.217651999999999</c:v>
                </c:pt>
                <c:pt idx="140">
                  <c:v>-10.269485</c:v>
                </c:pt>
                <c:pt idx="141">
                  <c:v>-10.349771</c:v>
                </c:pt>
                <c:pt idx="142">
                  <c:v>-10.330022</c:v>
                </c:pt>
                <c:pt idx="143">
                  <c:v>-10.304517000000001</c:v>
                </c:pt>
                <c:pt idx="144">
                  <c:v>-10.253773000000001</c:v>
                </c:pt>
                <c:pt idx="145">
                  <c:v>-10.202707999999999</c:v>
                </c:pt>
                <c:pt idx="146">
                  <c:v>-10.167192</c:v>
                </c:pt>
                <c:pt idx="147">
                  <c:v>-10.089971999999999</c:v>
                </c:pt>
                <c:pt idx="148">
                  <c:v>-10.038812</c:v>
                </c:pt>
                <c:pt idx="149">
                  <c:v>-9.9597425000000008</c:v>
                </c:pt>
                <c:pt idx="150">
                  <c:v>-9.8930302000000001</c:v>
                </c:pt>
                <c:pt idx="151">
                  <c:v>-9.8025559999999992</c:v>
                </c:pt>
                <c:pt idx="152">
                  <c:v>-9.7276974000000003</c:v>
                </c:pt>
                <c:pt idx="153">
                  <c:v>-9.6760406000000003</c:v>
                </c:pt>
                <c:pt idx="154">
                  <c:v>-9.6412334000000008</c:v>
                </c:pt>
                <c:pt idx="155">
                  <c:v>-9.5995884</c:v>
                </c:pt>
                <c:pt idx="156">
                  <c:v>-9.5351391000000003</c:v>
                </c:pt>
                <c:pt idx="157">
                  <c:v>-9.4690265999999994</c:v>
                </c:pt>
                <c:pt idx="158">
                  <c:v>-9.4169263999999995</c:v>
                </c:pt>
                <c:pt idx="159">
                  <c:v>-9.3683920000000001</c:v>
                </c:pt>
                <c:pt idx="160">
                  <c:v>-9.3230467000000008</c:v>
                </c:pt>
                <c:pt idx="161">
                  <c:v>-9.3049382999999999</c:v>
                </c:pt>
                <c:pt idx="162">
                  <c:v>-9.3310490000000001</c:v>
                </c:pt>
                <c:pt idx="163">
                  <c:v>-9.3529329000000008</c:v>
                </c:pt>
                <c:pt idx="164">
                  <c:v>-9.3699235999999999</c:v>
                </c:pt>
                <c:pt idx="165">
                  <c:v>-9.3484973999999994</c:v>
                </c:pt>
                <c:pt idx="166">
                  <c:v>-9.3455849000000004</c:v>
                </c:pt>
                <c:pt idx="167">
                  <c:v>-9.3241672999999992</c:v>
                </c:pt>
                <c:pt idx="168">
                  <c:v>-9.3122444000000009</c:v>
                </c:pt>
                <c:pt idx="169">
                  <c:v>-9.2929362999999992</c:v>
                </c:pt>
                <c:pt idx="170">
                  <c:v>-9.2789611999999995</c:v>
                </c:pt>
                <c:pt idx="171">
                  <c:v>-9.2766780999999998</c:v>
                </c:pt>
                <c:pt idx="172">
                  <c:v>-9.2707291000000005</c:v>
                </c:pt>
                <c:pt idx="173">
                  <c:v>-9.2922659000000003</c:v>
                </c:pt>
                <c:pt idx="174">
                  <c:v>-9.3340110999999997</c:v>
                </c:pt>
                <c:pt idx="175">
                  <c:v>-9.4187565000000006</c:v>
                </c:pt>
                <c:pt idx="176">
                  <c:v>-9.4851170000000007</c:v>
                </c:pt>
                <c:pt idx="177">
                  <c:v>-9.5941066999999993</c:v>
                </c:pt>
                <c:pt idx="178">
                  <c:v>-9.6914072000000004</c:v>
                </c:pt>
                <c:pt idx="179">
                  <c:v>-9.8477201000000001</c:v>
                </c:pt>
                <c:pt idx="180">
                  <c:v>-10.004397000000001</c:v>
                </c:pt>
                <c:pt idx="181">
                  <c:v>-10.164812</c:v>
                </c:pt>
                <c:pt idx="182">
                  <c:v>-10.343197</c:v>
                </c:pt>
                <c:pt idx="183">
                  <c:v>-10.50174</c:v>
                </c:pt>
                <c:pt idx="184">
                  <c:v>-10.694182</c:v>
                </c:pt>
                <c:pt idx="185">
                  <c:v>-10.821004</c:v>
                </c:pt>
                <c:pt idx="186">
                  <c:v>-11.017390000000001</c:v>
                </c:pt>
                <c:pt idx="187">
                  <c:v>-11.162848</c:v>
                </c:pt>
                <c:pt idx="188">
                  <c:v>-11.340806000000001</c:v>
                </c:pt>
                <c:pt idx="189">
                  <c:v>-11.506968000000001</c:v>
                </c:pt>
                <c:pt idx="190">
                  <c:v>-11.694305</c:v>
                </c:pt>
                <c:pt idx="191">
                  <c:v>-11.942316</c:v>
                </c:pt>
                <c:pt idx="192">
                  <c:v>-12.246145</c:v>
                </c:pt>
                <c:pt idx="193">
                  <c:v>-12.590733</c:v>
                </c:pt>
                <c:pt idx="194">
                  <c:v>-12.94753</c:v>
                </c:pt>
                <c:pt idx="195">
                  <c:v>-13.279582</c:v>
                </c:pt>
                <c:pt idx="196">
                  <c:v>-13.573308000000001</c:v>
                </c:pt>
                <c:pt idx="197">
                  <c:v>-13.795194</c:v>
                </c:pt>
                <c:pt idx="198">
                  <c:v>-13.928520000000001</c:v>
                </c:pt>
                <c:pt idx="199">
                  <c:v>-14.009649</c:v>
                </c:pt>
                <c:pt idx="200">
                  <c:v>-14.047504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06-40B9-83C9-78DC39DB0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773376"/>
        <c:axId val="11478374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'CLvsLO 2GHz IF'!$I$2</c15:sqref>
                        </c15:formulaRef>
                      </c:ext>
                    </c:extLst>
                    <c:strCache>
                      <c:ptCount val="1"/>
                      <c:pt idx="0">
                        <c:v>+11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sysDash"/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'CLvsLO 2GHz IF'!$E$5:$E$205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'CLvsLO 2GHz IF'!$U$5:$U$205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-25.763051999999998</c:v>
                      </c:pt>
                      <c:pt idx="1">
                        <c:v>-24.685644</c:v>
                      </c:pt>
                      <c:pt idx="2">
                        <c:v>-23.302515</c:v>
                      </c:pt>
                      <c:pt idx="3">
                        <c:v>-21.793614999999999</c:v>
                      </c:pt>
                      <c:pt idx="4">
                        <c:v>-20.459833</c:v>
                      </c:pt>
                      <c:pt idx="5">
                        <c:v>-19.010947999999999</c:v>
                      </c:pt>
                      <c:pt idx="6">
                        <c:v>-17.720188</c:v>
                      </c:pt>
                      <c:pt idx="7">
                        <c:v>-16.574394000000002</c:v>
                      </c:pt>
                      <c:pt idx="8">
                        <c:v>-15.443403</c:v>
                      </c:pt>
                      <c:pt idx="9">
                        <c:v>-14.429106000000001</c:v>
                      </c:pt>
                      <c:pt idx="10">
                        <c:v>-13.389409000000001</c:v>
                      </c:pt>
                      <c:pt idx="11">
                        <c:v>-12.509372000000001</c:v>
                      </c:pt>
                      <c:pt idx="12">
                        <c:v>-11.653831</c:v>
                      </c:pt>
                      <c:pt idx="13">
                        <c:v>-10.938583</c:v>
                      </c:pt>
                      <c:pt idx="14">
                        <c:v>-10.283747999999999</c:v>
                      </c:pt>
                      <c:pt idx="15">
                        <c:v>-9.7776957000000007</c:v>
                      </c:pt>
                      <c:pt idx="16">
                        <c:v>-9.3837366000000006</c:v>
                      </c:pt>
                      <c:pt idx="17">
                        <c:v>-9.0902262</c:v>
                      </c:pt>
                      <c:pt idx="18">
                        <c:v>-8.8796119999999998</c:v>
                      </c:pt>
                      <c:pt idx="19">
                        <c:v>-8.6883183000000006</c:v>
                      </c:pt>
                      <c:pt idx="20">
                        <c:v>-8.5976429000000003</c:v>
                      </c:pt>
                      <c:pt idx="21">
                        <c:v>-8.4631491000000008</c:v>
                      </c:pt>
                      <c:pt idx="22">
                        <c:v>-8.4326658000000005</c:v>
                      </c:pt>
                      <c:pt idx="23">
                        <c:v>-8.3720999000000003</c:v>
                      </c:pt>
                      <c:pt idx="24">
                        <c:v>-8.4053229999999992</c:v>
                      </c:pt>
                      <c:pt idx="25">
                        <c:v>-8.4054804000000001</c:v>
                      </c:pt>
                      <c:pt idx="26">
                        <c:v>-8.4191341000000008</c:v>
                      </c:pt>
                      <c:pt idx="27">
                        <c:v>-8.4092503000000001</c:v>
                      </c:pt>
                      <c:pt idx="28">
                        <c:v>-8.4171771999999994</c:v>
                      </c:pt>
                      <c:pt idx="29">
                        <c:v>-8.4027443000000002</c:v>
                      </c:pt>
                      <c:pt idx="30">
                        <c:v>-8.4053011000000009</c:v>
                      </c:pt>
                      <c:pt idx="31">
                        <c:v>-8.3916283000000007</c:v>
                      </c:pt>
                      <c:pt idx="32">
                        <c:v>-8.3549088999999999</c:v>
                      </c:pt>
                      <c:pt idx="33">
                        <c:v>-8.3094301000000002</c:v>
                      </c:pt>
                      <c:pt idx="34">
                        <c:v>-8.2528609999999993</c:v>
                      </c:pt>
                      <c:pt idx="35">
                        <c:v>-8.2233315000000005</c:v>
                      </c:pt>
                      <c:pt idx="36">
                        <c:v>-8.1833486999999998</c:v>
                      </c:pt>
                      <c:pt idx="37">
                        <c:v>-8.1316890999999991</c:v>
                      </c:pt>
                      <c:pt idx="38">
                        <c:v>-8.0877313999999991</c:v>
                      </c:pt>
                      <c:pt idx="39">
                        <c:v>-8.0720872999999997</c:v>
                      </c:pt>
                      <c:pt idx="40">
                        <c:v>-8.0577698000000009</c:v>
                      </c:pt>
                      <c:pt idx="41">
                        <c:v>-8.0497303000000002</c:v>
                      </c:pt>
                      <c:pt idx="42">
                        <c:v>-8.0382528000000004</c:v>
                      </c:pt>
                      <c:pt idx="43">
                        <c:v>-8.0649508999999995</c:v>
                      </c:pt>
                      <c:pt idx="44">
                        <c:v>-8.1017627999999995</c:v>
                      </c:pt>
                      <c:pt idx="45">
                        <c:v>-8.1166306000000006</c:v>
                      </c:pt>
                      <c:pt idx="46">
                        <c:v>-8.1580733999999993</c:v>
                      </c:pt>
                      <c:pt idx="47">
                        <c:v>-8.1974564000000001</c:v>
                      </c:pt>
                      <c:pt idx="48">
                        <c:v>-8.3593539999999997</c:v>
                      </c:pt>
                      <c:pt idx="49">
                        <c:v>-8.5476351000000008</c:v>
                      </c:pt>
                      <c:pt idx="50">
                        <c:v>-8.8166246000000008</c:v>
                      </c:pt>
                      <c:pt idx="51">
                        <c:v>-9.0888205000000006</c:v>
                      </c:pt>
                      <c:pt idx="52">
                        <c:v>-9.3310823000000003</c:v>
                      </c:pt>
                      <c:pt idx="53">
                        <c:v>-9.5241184000000008</c:v>
                      </c:pt>
                      <c:pt idx="54">
                        <c:v>-9.6485766999999996</c:v>
                      </c:pt>
                      <c:pt idx="55">
                        <c:v>-9.7310008999999997</c:v>
                      </c:pt>
                      <c:pt idx="56">
                        <c:v>-9.8098659999999995</c:v>
                      </c:pt>
                      <c:pt idx="57">
                        <c:v>-9.8464393999999995</c:v>
                      </c:pt>
                      <c:pt idx="58">
                        <c:v>-9.8957795999999991</c:v>
                      </c:pt>
                      <c:pt idx="59">
                        <c:v>-9.9030027</c:v>
                      </c:pt>
                      <c:pt idx="60">
                        <c:v>-9.9299163999999998</c:v>
                      </c:pt>
                      <c:pt idx="61">
                        <c:v>-9.9465570000000003</c:v>
                      </c:pt>
                      <c:pt idx="62">
                        <c:v>-9.9859285</c:v>
                      </c:pt>
                      <c:pt idx="63">
                        <c:v>-10.034585</c:v>
                      </c:pt>
                      <c:pt idx="64">
                        <c:v>-10.100268</c:v>
                      </c:pt>
                      <c:pt idx="65">
                        <c:v>-10.156127</c:v>
                      </c:pt>
                      <c:pt idx="66">
                        <c:v>-10.183816999999999</c:v>
                      </c:pt>
                      <c:pt idx="67">
                        <c:v>-10.186448</c:v>
                      </c:pt>
                      <c:pt idx="68">
                        <c:v>-10.217098</c:v>
                      </c:pt>
                      <c:pt idx="69">
                        <c:v>-10.266705999999999</c:v>
                      </c:pt>
                      <c:pt idx="70">
                        <c:v>-10.285658</c:v>
                      </c:pt>
                      <c:pt idx="71">
                        <c:v>-10.253591</c:v>
                      </c:pt>
                      <c:pt idx="72">
                        <c:v>-10.192548</c:v>
                      </c:pt>
                      <c:pt idx="73">
                        <c:v>-10.162241</c:v>
                      </c:pt>
                      <c:pt idx="74">
                        <c:v>-10.127321999999999</c:v>
                      </c:pt>
                      <c:pt idx="75">
                        <c:v>-10.073915</c:v>
                      </c:pt>
                      <c:pt idx="76">
                        <c:v>-10.024031000000001</c:v>
                      </c:pt>
                      <c:pt idx="77">
                        <c:v>-9.9546089000000002</c:v>
                      </c:pt>
                      <c:pt idx="78">
                        <c:v>-9.9124069000000006</c:v>
                      </c:pt>
                      <c:pt idx="79">
                        <c:v>-9.8121060999999994</c:v>
                      </c:pt>
                      <c:pt idx="80">
                        <c:v>-9.7276573000000006</c:v>
                      </c:pt>
                      <c:pt idx="81">
                        <c:v>-9.6551533000000003</c:v>
                      </c:pt>
                      <c:pt idx="82">
                        <c:v>-9.5795174000000003</c:v>
                      </c:pt>
                      <c:pt idx="83">
                        <c:v>-9.5048504000000005</c:v>
                      </c:pt>
                      <c:pt idx="84">
                        <c:v>-9.4213103999999994</c:v>
                      </c:pt>
                      <c:pt idx="85">
                        <c:v>-9.3547516000000002</c:v>
                      </c:pt>
                      <c:pt idx="86">
                        <c:v>-9.3058099999999992</c:v>
                      </c:pt>
                      <c:pt idx="87">
                        <c:v>-9.2656212</c:v>
                      </c:pt>
                      <c:pt idx="88">
                        <c:v>-9.2494612000000007</c:v>
                      </c:pt>
                      <c:pt idx="89">
                        <c:v>-9.2420405999999993</c:v>
                      </c:pt>
                      <c:pt idx="90">
                        <c:v>-9.2682085000000001</c:v>
                      </c:pt>
                      <c:pt idx="91">
                        <c:v>-9.3348426999999994</c:v>
                      </c:pt>
                      <c:pt idx="92">
                        <c:v>-9.3536166999999999</c:v>
                      </c:pt>
                      <c:pt idx="93">
                        <c:v>-9.3269605999999996</c:v>
                      </c:pt>
                      <c:pt idx="94">
                        <c:v>-9.2636489999999991</c:v>
                      </c:pt>
                      <c:pt idx="95">
                        <c:v>-9.2154931999999992</c:v>
                      </c:pt>
                      <c:pt idx="96">
                        <c:v>-9.1763115000000006</c:v>
                      </c:pt>
                      <c:pt idx="97">
                        <c:v>-9.0930613999999998</c:v>
                      </c:pt>
                      <c:pt idx="98">
                        <c:v>-9.1222037999999994</c:v>
                      </c:pt>
                      <c:pt idx="99">
                        <c:v>-9.1292752999999998</c:v>
                      </c:pt>
                      <c:pt idx="100">
                        <c:v>-9.1522922999999992</c:v>
                      </c:pt>
                      <c:pt idx="101">
                        <c:v>-9.2084665000000001</c:v>
                      </c:pt>
                      <c:pt idx="102">
                        <c:v>-9.1740150000000007</c:v>
                      </c:pt>
                      <c:pt idx="103">
                        <c:v>-9.2089976999999994</c:v>
                      </c:pt>
                      <c:pt idx="104">
                        <c:v>-9.2817450000000008</c:v>
                      </c:pt>
                      <c:pt idx="105">
                        <c:v>-9.3941669000000001</c:v>
                      </c:pt>
                      <c:pt idx="106">
                        <c:v>-9.6472815999999995</c:v>
                      </c:pt>
                      <c:pt idx="107">
                        <c:v>-9.8366431999999993</c:v>
                      </c:pt>
                      <c:pt idx="108">
                        <c:v>-10.191978000000001</c:v>
                      </c:pt>
                      <c:pt idx="109">
                        <c:v>-10.373239999999999</c:v>
                      </c:pt>
                      <c:pt idx="110">
                        <c:v>-10.511702</c:v>
                      </c:pt>
                      <c:pt idx="111">
                        <c:v>-10.575315</c:v>
                      </c:pt>
                      <c:pt idx="112">
                        <c:v>-10.531283</c:v>
                      </c:pt>
                      <c:pt idx="113">
                        <c:v>-10.535031</c:v>
                      </c:pt>
                      <c:pt idx="114">
                        <c:v>-10.377727999999999</c:v>
                      </c:pt>
                      <c:pt idx="115">
                        <c:v>-10.308151000000001</c:v>
                      </c:pt>
                      <c:pt idx="116">
                        <c:v>-10.152979999999999</c:v>
                      </c:pt>
                      <c:pt idx="117">
                        <c:v>-10.032199</c:v>
                      </c:pt>
                      <c:pt idx="118">
                        <c:v>-9.9263905999999995</c:v>
                      </c:pt>
                      <c:pt idx="119">
                        <c:v>-9.8518553000000004</c:v>
                      </c:pt>
                      <c:pt idx="120">
                        <c:v>-9.7874289000000001</c:v>
                      </c:pt>
                      <c:pt idx="121">
                        <c:v>-9.7835827000000002</c:v>
                      </c:pt>
                      <c:pt idx="122">
                        <c:v>-9.7524929</c:v>
                      </c:pt>
                      <c:pt idx="123">
                        <c:v>-9.8098688000000003</c:v>
                      </c:pt>
                      <c:pt idx="124">
                        <c:v>-9.8367605000000005</c:v>
                      </c:pt>
                      <c:pt idx="125">
                        <c:v>-9.8457451000000002</c:v>
                      </c:pt>
                      <c:pt idx="126">
                        <c:v>-9.9512576999999993</c:v>
                      </c:pt>
                      <c:pt idx="127">
                        <c:v>-10.018803999999999</c:v>
                      </c:pt>
                      <c:pt idx="128">
                        <c:v>-10.13104</c:v>
                      </c:pt>
                      <c:pt idx="129">
                        <c:v>-10.160830000000001</c:v>
                      </c:pt>
                      <c:pt idx="130">
                        <c:v>-10.287936</c:v>
                      </c:pt>
                      <c:pt idx="131">
                        <c:v>-10.391647000000001</c:v>
                      </c:pt>
                      <c:pt idx="132">
                        <c:v>-10.491413</c:v>
                      </c:pt>
                      <c:pt idx="133">
                        <c:v>-10.605062</c:v>
                      </c:pt>
                      <c:pt idx="134">
                        <c:v>-10.680852</c:v>
                      </c:pt>
                      <c:pt idx="135">
                        <c:v>-10.797223000000001</c:v>
                      </c:pt>
                      <c:pt idx="136">
                        <c:v>-10.872735</c:v>
                      </c:pt>
                      <c:pt idx="137">
                        <c:v>-10.967282000000001</c:v>
                      </c:pt>
                      <c:pt idx="138">
                        <c:v>-10.980339000000001</c:v>
                      </c:pt>
                      <c:pt idx="139">
                        <c:v>-11.078298</c:v>
                      </c:pt>
                      <c:pt idx="140">
                        <c:v>-11.092421</c:v>
                      </c:pt>
                      <c:pt idx="141">
                        <c:v>-11.179795</c:v>
                      </c:pt>
                      <c:pt idx="142">
                        <c:v>-11.105460000000001</c:v>
                      </c:pt>
                      <c:pt idx="143">
                        <c:v>-11.075806999999999</c:v>
                      </c:pt>
                      <c:pt idx="144">
                        <c:v>-10.997093</c:v>
                      </c:pt>
                      <c:pt idx="145">
                        <c:v>-10.912512</c:v>
                      </c:pt>
                      <c:pt idx="146">
                        <c:v>-10.884067999999999</c:v>
                      </c:pt>
                      <c:pt idx="147">
                        <c:v>-10.767388</c:v>
                      </c:pt>
                      <c:pt idx="148">
                        <c:v>-10.743494999999999</c:v>
                      </c:pt>
                      <c:pt idx="149">
                        <c:v>-10.617957000000001</c:v>
                      </c:pt>
                      <c:pt idx="150">
                        <c:v>-10.553910999999999</c:v>
                      </c:pt>
                      <c:pt idx="151">
                        <c:v>-10.444235000000001</c:v>
                      </c:pt>
                      <c:pt idx="152">
                        <c:v>-10.355645000000001</c:v>
                      </c:pt>
                      <c:pt idx="153">
                        <c:v>-10.324158000000001</c:v>
                      </c:pt>
                      <c:pt idx="154">
                        <c:v>-10.288911000000001</c:v>
                      </c:pt>
                      <c:pt idx="155">
                        <c:v>-10.258022</c:v>
                      </c:pt>
                      <c:pt idx="156">
                        <c:v>-10.177348</c:v>
                      </c:pt>
                      <c:pt idx="157">
                        <c:v>-10.100773</c:v>
                      </c:pt>
                      <c:pt idx="158">
                        <c:v>-10.025232000000001</c:v>
                      </c:pt>
                      <c:pt idx="159">
                        <c:v>-9.9720286999999992</c:v>
                      </c:pt>
                      <c:pt idx="160">
                        <c:v>-9.9076719000000004</c:v>
                      </c:pt>
                      <c:pt idx="161">
                        <c:v>-9.9091597</c:v>
                      </c:pt>
                      <c:pt idx="162">
                        <c:v>-9.9418068000000002</c:v>
                      </c:pt>
                      <c:pt idx="163">
                        <c:v>-9.9533977999999994</c:v>
                      </c:pt>
                      <c:pt idx="164">
                        <c:v>-9.9701261999999993</c:v>
                      </c:pt>
                      <c:pt idx="165">
                        <c:v>-9.9039239999999999</c:v>
                      </c:pt>
                      <c:pt idx="166">
                        <c:v>-9.9306412000000002</c:v>
                      </c:pt>
                      <c:pt idx="167">
                        <c:v>-9.8791285000000002</c:v>
                      </c:pt>
                      <c:pt idx="168">
                        <c:v>-9.8896990000000002</c:v>
                      </c:pt>
                      <c:pt idx="169">
                        <c:v>-9.8664827000000006</c:v>
                      </c:pt>
                      <c:pt idx="170">
                        <c:v>-9.8660678999999991</c:v>
                      </c:pt>
                      <c:pt idx="171">
                        <c:v>-9.9025555000000001</c:v>
                      </c:pt>
                      <c:pt idx="172">
                        <c:v>-9.9167565999999994</c:v>
                      </c:pt>
                      <c:pt idx="173">
                        <c:v>-10.011243</c:v>
                      </c:pt>
                      <c:pt idx="174">
                        <c:v>-10.124813</c:v>
                      </c:pt>
                      <c:pt idx="175">
                        <c:v>-10.317648</c:v>
                      </c:pt>
                      <c:pt idx="176">
                        <c:v>-10.448788</c:v>
                      </c:pt>
                      <c:pt idx="177">
                        <c:v>-10.723989</c:v>
                      </c:pt>
                      <c:pt idx="178">
                        <c:v>-10.91229</c:v>
                      </c:pt>
                      <c:pt idx="179">
                        <c:v>-11.21969</c:v>
                      </c:pt>
                      <c:pt idx="180">
                        <c:v>-11.529185999999999</c:v>
                      </c:pt>
                      <c:pt idx="181">
                        <c:v>-11.875716000000001</c:v>
                      </c:pt>
                      <c:pt idx="182">
                        <c:v>-12.342809000000001</c:v>
                      </c:pt>
                      <c:pt idx="183">
                        <c:v>-12.664338000000001</c:v>
                      </c:pt>
                      <c:pt idx="184">
                        <c:v>-13.021411000000001</c:v>
                      </c:pt>
                      <c:pt idx="185">
                        <c:v>-13.038522</c:v>
                      </c:pt>
                      <c:pt idx="186">
                        <c:v>-13.335387000000001</c:v>
                      </c:pt>
                      <c:pt idx="187">
                        <c:v>-13.39189</c:v>
                      </c:pt>
                      <c:pt idx="188">
                        <c:v>-13.623312</c:v>
                      </c:pt>
                      <c:pt idx="189">
                        <c:v>-13.745502</c:v>
                      </c:pt>
                      <c:pt idx="190">
                        <c:v>-13.94464</c:v>
                      </c:pt>
                      <c:pt idx="191">
                        <c:v>-14.182881999999999</c:v>
                      </c:pt>
                      <c:pt idx="192">
                        <c:v>-14.375769</c:v>
                      </c:pt>
                      <c:pt idx="193">
                        <c:v>-14.603605999999999</c:v>
                      </c:pt>
                      <c:pt idx="194">
                        <c:v>-14.853289</c:v>
                      </c:pt>
                      <c:pt idx="195">
                        <c:v>-15.174182999999999</c:v>
                      </c:pt>
                      <c:pt idx="196">
                        <c:v>-15.466589000000001</c:v>
                      </c:pt>
                      <c:pt idx="197">
                        <c:v>-15.759233999999999</c:v>
                      </c:pt>
                      <c:pt idx="198">
                        <c:v>-15.964418</c:v>
                      </c:pt>
                      <c:pt idx="199">
                        <c:v>-16.147158000000001</c:v>
                      </c:pt>
                      <c:pt idx="200">
                        <c:v>-16.22636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F306-40B9-83C9-78DC39DB0DB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CLvsLO!$J$2</c15:sqref>
                        </c15:formulaRef>
                      </c:ext>
                    </c:extLst>
                    <c:strCache>
                      <c:ptCount val="1"/>
                      <c:pt idx="0">
                        <c:v>+5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CLvsLO!$J$5:$J$205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-59.573433000000001</c:v>
                      </c:pt>
                      <c:pt idx="1">
                        <c:v>-64.233765000000005</c:v>
                      </c:pt>
                      <c:pt idx="2">
                        <c:v>-64.653778000000003</c:v>
                      </c:pt>
                      <c:pt idx="3">
                        <c:v>-65.901115000000004</c:v>
                      </c:pt>
                      <c:pt idx="4">
                        <c:v>-61.294936999999997</c:v>
                      </c:pt>
                      <c:pt idx="5">
                        <c:v>-59.743729000000002</c:v>
                      </c:pt>
                      <c:pt idx="6">
                        <c:v>-68.843093999999994</c:v>
                      </c:pt>
                      <c:pt idx="7">
                        <c:v>-64.505707000000001</c:v>
                      </c:pt>
                      <c:pt idx="8">
                        <c:v>-57.226272999999999</c:v>
                      </c:pt>
                      <c:pt idx="9">
                        <c:v>-37.517944</c:v>
                      </c:pt>
                      <c:pt idx="10">
                        <c:v>-24.117311000000001</c:v>
                      </c:pt>
                      <c:pt idx="11">
                        <c:v>-13.705036</c:v>
                      </c:pt>
                      <c:pt idx="12">
                        <c:v>-10.769130000000001</c:v>
                      </c:pt>
                      <c:pt idx="13">
                        <c:v>-9.3173075000000001</c:v>
                      </c:pt>
                      <c:pt idx="14">
                        <c:v>-8.7825717999999995</c:v>
                      </c:pt>
                      <c:pt idx="15">
                        <c:v>-8.2574290999999995</c:v>
                      </c:pt>
                      <c:pt idx="16">
                        <c:v>-8.1931515000000008</c:v>
                      </c:pt>
                      <c:pt idx="17">
                        <c:v>-7.830667</c:v>
                      </c:pt>
                      <c:pt idx="18">
                        <c:v>-7.5581645999999996</c:v>
                      </c:pt>
                      <c:pt idx="19">
                        <c:v>-7.5282897999999996</c:v>
                      </c:pt>
                      <c:pt idx="20">
                        <c:v>-7.4422683999999997</c:v>
                      </c:pt>
                      <c:pt idx="21">
                        <c:v>-7.4999409000000004</c:v>
                      </c:pt>
                      <c:pt idx="22">
                        <c:v>-7.4545655000000002</c:v>
                      </c:pt>
                      <c:pt idx="23">
                        <c:v>-7.4732193999999996</c:v>
                      </c:pt>
                      <c:pt idx="24">
                        <c:v>-7.5569819999999996</c:v>
                      </c:pt>
                      <c:pt idx="25">
                        <c:v>-7.7568463999999997</c:v>
                      </c:pt>
                      <c:pt idx="26">
                        <c:v>-7.6284780999999997</c:v>
                      </c:pt>
                      <c:pt idx="27">
                        <c:v>-7.6462387999999999</c:v>
                      </c:pt>
                      <c:pt idx="28">
                        <c:v>-7.7909408000000004</c:v>
                      </c:pt>
                      <c:pt idx="29">
                        <c:v>-7.7709408</c:v>
                      </c:pt>
                      <c:pt idx="30">
                        <c:v>-8.1404990999999995</c:v>
                      </c:pt>
                      <c:pt idx="31">
                        <c:v>-8.0657548999999999</c:v>
                      </c:pt>
                      <c:pt idx="32">
                        <c:v>-8.3289995000000001</c:v>
                      </c:pt>
                      <c:pt idx="33">
                        <c:v>-8.4009932999999997</c:v>
                      </c:pt>
                      <c:pt idx="34">
                        <c:v>-8.4305353000000007</c:v>
                      </c:pt>
                      <c:pt idx="35">
                        <c:v>-8.4294995999999998</c:v>
                      </c:pt>
                      <c:pt idx="36">
                        <c:v>-8.6767006000000002</c:v>
                      </c:pt>
                      <c:pt idx="37">
                        <c:v>-8.7432861000000006</c:v>
                      </c:pt>
                      <c:pt idx="38">
                        <c:v>-8.6747502999999995</c:v>
                      </c:pt>
                      <c:pt idx="39">
                        <c:v>-8.7993974999999995</c:v>
                      </c:pt>
                      <c:pt idx="40">
                        <c:v>-8.6711950000000009</c:v>
                      </c:pt>
                      <c:pt idx="41">
                        <c:v>-8.3483715000000007</c:v>
                      </c:pt>
                      <c:pt idx="42">
                        <c:v>-8.6977863000000006</c:v>
                      </c:pt>
                      <c:pt idx="43">
                        <c:v>-8.2810898000000002</c:v>
                      </c:pt>
                      <c:pt idx="44">
                        <c:v>-8.257225</c:v>
                      </c:pt>
                      <c:pt idx="45">
                        <c:v>-8.4257802999999996</c:v>
                      </c:pt>
                      <c:pt idx="46">
                        <c:v>-8.3452234000000001</c:v>
                      </c:pt>
                      <c:pt idx="47">
                        <c:v>-8.1702518000000008</c:v>
                      </c:pt>
                      <c:pt idx="48">
                        <c:v>-8.5435666999999995</c:v>
                      </c:pt>
                      <c:pt idx="49">
                        <c:v>-8.4378613999999992</c:v>
                      </c:pt>
                      <c:pt idx="50">
                        <c:v>-8.7106809999999992</c:v>
                      </c:pt>
                      <c:pt idx="51">
                        <c:v>-9.1130618999999999</c:v>
                      </c:pt>
                      <c:pt idx="52">
                        <c:v>-9.3578959000000008</c:v>
                      </c:pt>
                      <c:pt idx="53">
                        <c:v>-9.5576515000000004</c:v>
                      </c:pt>
                      <c:pt idx="54">
                        <c:v>-10.173387999999999</c:v>
                      </c:pt>
                      <c:pt idx="55">
                        <c:v>-10.852105</c:v>
                      </c:pt>
                      <c:pt idx="56">
                        <c:v>-10.809027</c:v>
                      </c:pt>
                      <c:pt idx="57">
                        <c:v>-11.722002</c:v>
                      </c:pt>
                      <c:pt idx="58">
                        <c:v>-12.460077</c:v>
                      </c:pt>
                      <c:pt idx="59">
                        <c:v>-11.937419</c:v>
                      </c:pt>
                      <c:pt idx="60">
                        <c:v>-12.630946</c:v>
                      </c:pt>
                      <c:pt idx="61">
                        <c:v>-13.082691000000001</c:v>
                      </c:pt>
                      <c:pt idx="62">
                        <c:v>-12.076051</c:v>
                      </c:pt>
                      <c:pt idx="63">
                        <c:v>-13.196325999999999</c:v>
                      </c:pt>
                      <c:pt idx="64">
                        <c:v>-13.798298000000001</c:v>
                      </c:pt>
                      <c:pt idx="65">
                        <c:v>-11.607158</c:v>
                      </c:pt>
                      <c:pt idx="66">
                        <c:v>-14.848732</c:v>
                      </c:pt>
                      <c:pt idx="67">
                        <c:v>-13.034412</c:v>
                      </c:pt>
                      <c:pt idx="68">
                        <c:v>-12.714791</c:v>
                      </c:pt>
                      <c:pt idx="69">
                        <c:v>-13.386203</c:v>
                      </c:pt>
                      <c:pt idx="70">
                        <c:v>-15.840972000000001</c:v>
                      </c:pt>
                      <c:pt idx="71">
                        <c:v>-13.734524</c:v>
                      </c:pt>
                      <c:pt idx="72">
                        <c:v>-12.814969</c:v>
                      </c:pt>
                      <c:pt idx="73">
                        <c:v>-20.970535000000002</c:v>
                      </c:pt>
                      <c:pt idx="74">
                        <c:v>-11.504129000000001</c:v>
                      </c:pt>
                      <c:pt idx="75">
                        <c:v>-17.689447000000001</c:v>
                      </c:pt>
                      <c:pt idx="76">
                        <c:v>-19.129443999999999</c:v>
                      </c:pt>
                      <c:pt idx="77">
                        <c:v>-12.36382</c:v>
                      </c:pt>
                      <c:pt idx="78">
                        <c:v>-20.148392000000001</c:v>
                      </c:pt>
                      <c:pt idx="79">
                        <c:v>-17.016811000000001</c:v>
                      </c:pt>
                      <c:pt idx="80">
                        <c:v>-14.735783</c:v>
                      </c:pt>
                      <c:pt idx="81">
                        <c:v>-17.229685</c:v>
                      </c:pt>
                      <c:pt idx="82">
                        <c:v>-18.116304</c:v>
                      </c:pt>
                      <c:pt idx="83">
                        <c:v>-14.983409</c:v>
                      </c:pt>
                      <c:pt idx="84">
                        <c:v>-19.298677000000001</c:v>
                      </c:pt>
                      <c:pt idx="85">
                        <c:v>-17.018827000000002</c:v>
                      </c:pt>
                      <c:pt idx="86">
                        <c:v>-16.258858</c:v>
                      </c:pt>
                      <c:pt idx="87">
                        <c:v>-16.709700000000002</c:v>
                      </c:pt>
                      <c:pt idx="88">
                        <c:v>-18.051310000000001</c:v>
                      </c:pt>
                      <c:pt idx="89">
                        <c:v>-15.213445</c:v>
                      </c:pt>
                      <c:pt idx="90">
                        <c:v>-15.289873999999999</c:v>
                      </c:pt>
                      <c:pt idx="91">
                        <c:v>-17.39011</c:v>
                      </c:pt>
                      <c:pt idx="92">
                        <c:v>-12.207936999999999</c:v>
                      </c:pt>
                      <c:pt idx="93">
                        <c:v>-15.477772999999999</c:v>
                      </c:pt>
                      <c:pt idx="94">
                        <c:v>-12.27454</c:v>
                      </c:pt>
                      <c:pt idx="95">
                        <c:v>-10.907703</c:v>
                      </c:pt>
                      <c:pt idx="96">
                        <c:v>-15.467892000000001</c:v>
                      </c:pt>
                      <c:pt idx="97">
                        <c:v>-11.00563</c:v>
                      </c:pt>
                      <c:pt idx="98">
                        <c:v>-13.009334000000001</c:v>
                      </c:pt>
                      <c:pt idx="99">
                        <c:v>-13.836555000000001</c:v>
                      </c:pt>
                      <c:pt idx="100">
                        <c:v>-12.634615999999999</c:v>
                      </c:pt>
                      <c:pt idx="101">
                        <c:v>-17.597393</c:v>
                      </c:pt>
                      <c:pt idx="102">
                        <c:v>-14.595227</c:v>
                      </c:pt>
                      <c:pt idx="103">
                        <c:v>-16.286877</c:v>
                      </c:pt>
                      <c:pt idx="104">
                        <c:v>-16.782720999999999</c:v>
                      </c:pt>
                      <c:pt idx="105">
                        <c:v>-17.852377000000001</c:v>
                      </c:pt>
                      <c:pt idx="106">
                        <c:v>-15.777103</c:v>
                      </c:pt>
                      <c:pt idx="107">
                        <c:v>-14.377745000000001</c:v>
                      </c:pt>
                      <c:pt idx="108">
                        <c:v>-18.850671999999999</c:v>
                      </c:pt>
                      <c:pt idx="109">
                        <c:v>-13.330931</c:v>
                      </c:pt>
                      <c:pt idx="110">
                        <c:v>-14.322812000000001</c:v>
                      </c:pt>
                      <c:pt idx="111">
                        <c:v>-15.787502</c:v>
                      </c:pt>
                      <c:pt idx="112">
                        <c:v>-11.960087</c:v>
                      </c:pt>
                      <c:pt idx="113">
                        <c:v>-13.524058999999999</c:v>
                      </c:pt>
                      <c:pt idx="114">
                        <c:v>-15.471628000000001</c:v>
                      </c:pt>
                      <c:pt idx="115">
                        <c:v>-12.459991</c:v>
                      </c:pt>
                      <c:pt idx="116">
                        <c:v>-15.485811999999999</c:v>
                      </c:pt>
                      <c:pt idx="117">
                        <c:v>-15.058028999999999</c:v>
                      </c:pt>
                      <c:pt idx="118">
                        <c:v>-12.675250999999999</c:v>
                      </c:pt>
                      <c:pt idx="119">
                        <c:v>-15.904078</c:v>
                      </c:pt>
                      <c:pt idx="120">
                        <c:v>-12.554887000000001</c:v>
                      </c:pt>
                      <c:pt idx="121">
                        <c:v>-13.722835999999999</c:v>
                      </c:pt>
                      <c:pt idx="122">
                        <c:v>-13.550462</c:v>
                      </c:pt>
                      <c:pt idx="123">
                        <c:v>-14.525411999999999</c:v>
                      </c:pt>
                      <c:pt idx="124">
                        <c:v>-13.632851</c:v>
                      </c:pt>
                      <c:pt idx="125">
                        <c:v>-13.403105999999999</c:v>
                      </c:pt>
                      <c:pt idx="126">
                        <c:v>-17.644396</c:v>
                      </c:pt>
                      <c:pt idx="127">
                        <c:v>-13.482633999999999</c:v>
                      </c:pt>
                      <c:pt idx="128">
                        <c:v>-18.013788000000002</c:v>
                      </c:pt>
                      <c:pt idx="129">
                        <c:v>-17.614032999999999</c:v>
                      </c:pt>
                      <c:pt idx="130">
                        <c:v>-15.722365999999999</c:v>
                      </c:pt>
                      <c:pt idx="131">
                        <c:v>-20.066240000000001</c:v>
                      </c:pt>
                      <c:pt idx="132">
                        <c:v>-18.357016000000002</c:v>
                      </c:pt>
                      <c:pt idx="133">
                        <c:v>-15.088402</c:v>
                      </c:pt>
                      <c:pt idx="134">
                        <c:v>-19.045152999999999</c:v>
                      </c:pt>
                      <c:pt idx="135">
                        <c:v>-15.595454999999999</c:v>
                      </c:pt>
                      <c:pt idx="136">
                        <c:v>-16.101837</c:v>
                      </c:pt>
                      <c:pt idx="137">
                        <c:v>-14.597733</c:v>
                      </c:pt>
                      <c:pt idx="138">
                        <c:v>-13.848725999999999</c:v>
                      </c:pt>
                      <c:pt idx="139">
                        <c:v>-15.298698</c:v>
                      </c:pt>
                      <c:pt idx="140">
                        <c:v>-12.472497000000001</c:v>
                      </c:pt>
                      <c:pt idx="141">
                        <c:v>-14.578386999999999</c:v>
                      </c:pt>
                      <c:pt idx="142">
                        <c:v>-13.053488</c:v>
                      </c:pt>
                      <c:pt idx="143">
                        <c:v>-13.633991</c:v>
                      </c:pt>
                      <c:pt idx="144">
                        <c:v>-13.492701</c:v>
                      </c:pt>
                      <c:pt idx="145">
                        <c:v>-13.064914999999999</c:v>
                      </c:pt>
                      <c:pt idx="146">
                        <c:v>-13.648130999999999</c:v>
                      </c:pt>
                      <c:pt idx="147">
                        <c:v>-13.156295999999999</c:v>
                      </c:pt>
                      <c:pt idx="148">
                        <c:v>-13.512905</c:v>
                      </c:pt>
                      <c:pt idx="149">
                        <c:v>-12.962339999999999</c:v>
                      </c:pt>
                      <c:pt idx="150">
                        <c:v>-13.134884</c:v>
                      </c:pt>
                      <c:pt idx="151">
                        <c:v>-13.072416</c:v>
                      </c:pt>
                      <c:pt idx="152">
                        <c:v>-13.460974999999999</c:v>
                      </c:pt>
                      <c:pt idx="153">
                        <c:v>-11.98704</c:v>
                      </c:pt>
                      <c:pt idx="154">
                        <c:v>-14.560102000000001</c:v>
                      </c:pt>
                      <c:pt idx="155">
                        <c:v>-12.533830999999999</c:v>
                      </c:pt>
                      <c:pt idx="156">
                        <c:v>-12.141279000000001</c:v>
                      </c:pt>
                      <c:pt idx="157">
                        <c:v>-13.386689000000001</c:v>
                      </c:pt>
                      <c:pt idx="158">
                        <c:v>-12.172383999999999</c:v>
                      </c:pt>
                      <c:pt idx="159">
                        <c:v>-12.640771000000001</c:v>
                      </c:pt>
                      <c:pt idx="160">
                        <c:v>-11.628802</c:v>
                      </c:pt>
                      <c:pt idx="161">
                        <c:v>-12.545075000000001</c:v>
                      </c:pt>
                      <c:pt idx="162">
                        <c:v>-10.79542</c:v>
                      </c:pt>
                      <c:pt idx="163">
                        <c:v>-12.089188</c:v>
                      </c:pt>
                      <c:pt idx="164">
                        <c:v>-10.684602999999999</c:v>
                      </c:pt>
                      <c:pt idx="165">
                        <c:v>-10.241301</c:v>
                      </c:pt>
                      <c:pt idx="166">
                        <c:v>-11.175131</c:v>
                      </c:pt>
                      <c:pt idx="167">
                        <c:v>-10.252796999999999</c:v>
                      </c:pt>
                      <c:pt idx="168">
                        <c:v>-10.367317</c:v>
                      </c:pt>
                      <c:pt idx="169">
                        <c:v>-10.415039999999999</c:v>
                      </c:pt>
                      <c:pt idx="170">
                        <c:v>-10.653529000000001</c:v>
                      </c:pt>
                      <c:pt idx="171">
                        <c:v>-10.571705</c:v>
                      </c:pt>
                      <c:pt idx="172">
                        <c:v>-10.92179</c:v>
                      </c:pt>
                      <c:pt idx="173">
                        <c:v>-10.834352000000001</c:v>
                      </c:pt>
                      <c:pt idx="174">
                        <c:v>-11.169707000000001</c:v>
                      </c:pt>
                      <c:pt idx="175">
                        <c:v>-11.614046999999999</c:v>
                      </c:pt>
                      <c:pt idx="176">
                        <c:v>-11.540568</c:v>
                      </c:pt>
                      <c:pt idx="177">
                        <c:v>-12.077214</c:v>
                      </c:pt>
                      <c:pt idx="178">
                        <c:v>-12.069316000000001</c:v>
                      </c:pt>
                      <c:pt idx="179">
                        <c:v>-12.294513999999999</c:v>
                      </c:pt>
                      <c:pt idx="180">
                        <c:v>-13.363020000000001</c:v>
                      </c:pt>
                      <c:pt idx="181">
                        <c:v>-13.040051999999999</c:v>
                      </c:pt>
                      <c:pt idx="182">
                        <c:v>-14.225070000000001</c:v>
                      </c:pt>
                      <c:pt idx="183">
                        <c:v>-15.230528</c:v>
                      </c:pt>
                      <c:pt idx="184">
                        <c:v>-15.325865</c:v>
                      </c:pt>
                      <c:pt idx="185">
                        <c:v>-16.949923999999999</c:v>
                      </c:pt>
                      <c:pt idx="186">
                        <c:v>-16.561436</c:v>
                      </c:pt>
                      <c:pt idx="187">
                        <c:v>-17.645288000000001</c:v>
                      </c:pt>
                      <c:pt idx="188">
                        <c:v>-20.850829999999998</c:v>
                      </c:pt>
                      <c:pt idx="189">
                        <c:v>-21.086652999999998</c:v>
                      </c:pt>
                      <c:pt idx="190">
                        <c:v>-23.614509999999999</c:v>
                      </c:pt>
                      <c:pt idx="191">
                        <c:v>-29.470694999999999</c:v>
                      </c:pt>
                      <c:pt idx="192">
                        <c:v>-30.274141</c:v>
                      </c:pt>
                      <c:pt idx="193">
                        <c:v>-34.402419999999999</c:v>
                      </c:pt>
                      <c:pt idx="194">
                        <c:v>-37.777442999999998</c:v>
                      </c:pt>
                      <c:pt idx="195">
                        <c:v>-40.088146000000002</c:v>
                      </c:pt>
                      <c:pt idx="196">
                        <c:v>-42.642840999999997</c:v>
                      </c:pt>
                      <c:pt idx="197">
                        <c:v>-47.795769</c:v>
                      </c:pt>
                      <c:pt idx="198">
                        <c:v>-40.838799000000002</c:v>
                      </c:pt>
                      <c:pt idx="199">
                        <c:v>-44.207923999999998</c:v>
                      </c:pt>
                      <c:pt idx="200">
                        <c:v>-47.311314000000003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306-40B9-83C9-78DC39DB0DB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CLvsLO!$K$2</c15:sqref>
                        </c15:formulaRef>
                      </c:ext>
                    </c:extLst>
                    <c:strCache>
                      <c:ptCount val="1"/>
                      <c:pt idx="0">
                        <c:v>+3 dBm</c:v>
                      </c:pt>
                    </c:strCache>
                  </c:strRef>
                </c:tx>
                <c:spPr>
                  <a:ln cap="rnd" cmpd="dbl">
                    <a:solidFill>
                      <a:schemeClr val="tx1"/>
                    </a:solidFill>
                    <a:prstDash val="dash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CLvsLO!$K$5:$K$205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-76.761527999999998</c:v>
                      </c:pt>
                      <c:pt idx="1">
                        <c:v>-74.862717000000004</c:v>
                      </c:pt>
                      <c:pt idx="2">
                        <c:v>-63.472884999999998</c:v>
                      </c:pt>
                      <c:pt idx="3">
                        <c:v>-60.347157000000003</c:v>
                      </c:pt>
                      <c:pt idx="4">
                        <c:v>-64.496375999999998</c:v>
                      </c:pt>
                      <c:pt idx="5">
                        <c:v>-75.220191999999997</c:v>
                      </c:pt>
                      <c:pt idx="6">
                        <c:v>-69.338881999999998</c:v>
                      </c:pt>
                      <c:pt idx="7">
                        <c:v>-62.449866999999998</c:v>
                      </c:pt>
                      <c:pt idx="8">
                        <c:v>-65.959220999999999</c:v>
                      </c:pt>
                      <c:pt idx="9">
                        <c:v>-59.510254000000003</c:v>
                      </c:pt>
                      <c:pt idx="10">
                        <c:v>-54.495078999999997</c:v>
                      </c:pt>
                      <c:pt idx="11">
                        <c:v>-34.67342</c:v>
                      </c:pt>
                      <c:pt idx="12">
                        <c:v>-19.125837000000001</c:v>
                      </c:pt>
                      <c:pt idx="13">
                        <c:v>-12.296288000000001</c:v>
                      </c:pt>
                      <c:pt idx="14">
                        <c:v>-10.276104999999999</c:v>
                      </c:pt>
                      <c:pt idx="15">
                        <c:v>-9.1875380999999994</c:v>
                      </c:pt>
                      <c:pt idx="16">
                        <c:v>-8.9179115000000007</c:v>
                      </c:pt>
                      <c:pt idx="17">
                        <c:v>-8.4733228999999994</c:v>
                      </c:pt>
                      <c:pt idx="18">
                        <c:v>-8.1547041</c:v>
                      </c:pt>
                      <c:pt idx="19">
                        <c:v>-8.0408629999999999</c:v>
                      </c:pt>
                      <c:pt idx="20">
                        <c:v>-7.9751029000000004</c:v>
                      </c:pt>
                      <c:pt idx="21">
                        <c:v>-8.0092659000000008</c:v>
                      </c:pt>
                      <c:pt idx="22">
                        <c:v>-7.9603782000000001</c:v>
                      </c:pt>
                      <c:pt idx="23">
                        <c:v>-8.0151234000000002</c:v>
                      </c:pt>
                      <c:pt idx="24">
                        <c:v>-8.0967379000000008</c:v>
                      </c:pt>
                      <c:pt idx="25">
                        <c:v>-8.2892264999999998</c:v>
                      </c:pt>
                      <c:pt idx="26">
                        <c:v>-8.1700125000000003</c:v>
                      </c:pt>
                      <c:pt idx="27">
                        <c:v>-8.3601712999999993</c:v>
                      </c:pt>
                      <c:pt idx="28">
                        <c:v>-8.4687976999999997</c:v>
                      </c:pt>
                      <c:pt idx="29">
                        <c:v>-8.6437883000000006</c:v>
                      </c:pt>
                      <c:pt idx="30">
                        <c:v>-9.1923846999999999</c:v>
                      </c:pt>
                      <c:pt idx="31">
                        <c:v>-9.0891456999999996</c:v>
                      </c:pt>
                      <c:pt idx="32">
                        <c:v>-9.4330853999999995</c:v>
                      </c:pt>
                      <c:pt idx="33">
                        <c:v>-9.9732237000000001</c:v>
                      </c:pt>
                      <c:pt idx="34">
                        <c:v>-9.8707370999999995</c:v>
                      </c:pt>
                      <c:pt idx="35">
                        <c:v>-10.565082</c:v>
                      </c:pt>
                      <c:pt idx="36">
                        <c:v>-10.986908</c:v>
                      </c:pt>
                      <c:pt idx="37">
                        <c:v>-11.548698</c:v>
                      </c:pt>
                      <c:pt idx="38">
                        <c:v>-11.085437000000001</c:v>
                      </c:pt>
                      <c:pt idx="39">
                        <c:v>-12.258765</c:v>
                      </c:pt>
                      <c:pt idx="40">
                        <c:v>-11.893328</c:v>
                      </c:pt>
                      <c:pt idx="41">
                        <c:v>-10.883272</c:v>
                      </c:pt>
                      <c:pt idx="42">
                        <c:v>-13.191293</c:v>
                      </c:pt>
                      <c:pt idx="43">
                        <c:v>-11.543912000000001</c:v>
                      </c:pt>
                      <c:pt idx="44">
                        <c:v>-11.342707000000001</c:v>
                      </c:pt>
                      <c:pt idx="45">
                        <c:v>-12.913501</c:v>
                      </c:pt>
                      <c:pt idx="46">
                        <c:v>-11.845393</c:v>
                      </c:pt>
                      <c:pt idx="47">
                        <c:v>-11.764662</c:v>
                      </c:pt>
                      <c:pt idx="48">
                        <c:v>-14.043716</c:v>
                      </c:pt>
                      <c:pt idx="49">
                        <c:v>-13.091818999999999</c:v>
                      </c:pt>
                      <c:pt idx="50">
                        <c:v>-13.834455999999999</c:v>
                      </c:pt>
                      <c:pt idx="51">
                        <c:v>-16.682113999999999</c:v>
                      </c:pt>
                      <c:pt idx="52">
                        <c:v>-16.373251</c:v>
                      </c:pt>
                      <c:pt idx="53">
                        <c:v>-17.044758000000002</c:v>
                      </c:pt>
                      <c:pt idx="54">
                        <c:v>-19.128966999999999</c:v>
                      </c:pt>
                      <c:pt idx="55">
                        <c:v>-22.858370000000001</c:v>
                      </c:pt>
                      <c:pt idx="56">
                        <c:v>-19.046317999999999</c:v>
                      </c:pt>
                      <c:pt idx="57">
                        <c:v>-24.810575</c:v>
                      </c:pt>
                      <c:pt idx="58">
                        <c:v>-27.776278999999999</c:v>
                      </c:pt>
                      <c:pt idx="59">
                        <c:v>-23.574991000000001</c:v>
                      </c:pt>
                      <c:pt idx="60">
                        <c:v>-29.964072999999999</c:v>
                      </c:pt>
                      <c:pt idx="61">
                        <c:v>-33.334060999999998</c:v>
                      </c:pt>
                      <c:pt idx="62">
                        <c:v>-27.720516</c:v>
                      </c:pt>
                      <c:pt idx="63">
                        <c:v>-35.899512999999999</c:v>
                      </c:pt>
                      <c:pt idx="64">
                        <c:v>-38.568511999999998</c:v>
                      </c:pt>
                      <c:pt idx="65">
                        <c:v>-29.172606999999999</c:v>
                      </c:pt>
                      <c:pt idx="66">
                        <c:v>-42.276119000000001</c:v>
                      </c:pt>
                      <c:pt idx="67">
                        <c:v>-37.488292999999999</c:v>
                      </c:pt>
                      <c:pt idx="68">
                        <c:v>-36.773983000000001</c:v>
                      </c:pt>
                      <c:pt idx="69">
                        <c:v>-39.721882000000001</c:v>
                      </c:pt>
                      <c:pt idx="70">
                        <c:v>-44.833266999999999</c:v>
                      </c:pt>
                      <c:pt idx="71">
                        <c:v>-39.919746000000004</c:v>
                      </c:pt>
                      <c:pt idx="72">
                        <c:v>-37.740600999999998</c:v>
                      </c:pt>
                      <c:pt idx="73">
                        <c:v>-52.636271999999998</c:v>
                      </c:pt>
                      <c:pt idx="74">
                        <c:v>-33.912716000000003</c:v>
                      </c:pt>
                      <c:pt idx="75">
                        <c:v>-47.991596000000001</c:v>
                      </c:pt>
                      <c:pt idx="76">
                        <c:v>-49.397945</c:v>
                      </c:pt>
                      <c:pt idx="77">
                        <c:v>-36.583893000000003</c:v>
                      </c:pt>
                      <c:pt idx="78">
                        <c:v>-51.464385999999998</c:v>
                      </c:pt>
                      <c:pt idx="79">
                        <c:v>-46.387698999999998</c:v>
                      </c:pt>
                      <c:pt idx="80">
                        <c:v>-43.704349999999998</c:v>
                      </c:pt>
                      <c:pt idx="81">
                        <c:v>-47.984012999999997</c:v>
                      </c:pt>
                      <c:pt idx="82">
                        <c:v>-48.794189000000003</c:v>
                      </c:pt>
                      <c:pt idx="83">
                        <c:v>-43.913071000000002</c:v>
                      </c:pt>
                      <c:pt idx="84">
                        <c:v>-50.704628</c:v>
                      </c:pt>
                      <c:pt idx="85">
                        <c:v>-48.483851999999999</c:v>
                      </c:pt>
                      <c:pt idx="86">
                        <c:v>-45.966946</c:v>
                      </c:pt>
                      <c:pt idx="87">
                        <c:v>-46.995949000000003</c:v>
                      </c:pt>
                      <c:pt idx="88">
                        <c:v>-50.055565000000001</c:v>
                      </c:pt>
                      <c:pt idx="89">
                        <c:v>-45.747723000000001</c:v>
                      </c:pt>
                      <c:pt idx="90">
                        <c:v>-45.605186000000003</c:v>
                      </c:pt>
                      <c:pt idx="91">
                        <c:v>-48.015137000000003</c:v>
                      </c:pt>
                      <c:pt idx="92">
                        <c:v>-37.140900000000002</c:v>
                      </c:pt>
                      <c:pt idx="93">
                        <c:v>-44.794449</c:v>
                      </c:pt>
                      <c:pt idx="94">
                        <c:v>-37.715549000000003</c:v>
                      </c:pt>
                      <c:pt idx="95">
                        <c:v>-32.465930999999998</c:v>
                      </c:pt>
                      <c:pt idx="96">
                        <c:v>-45.015510999999996</c:v>
                      </c:pt>
                      <c:pt idx="97">
                        <c:v>-31.724412999999998</c:v>
                      </c:pt>
                      <c:pt idx="98">
                        <c:v>-38.203850000000003</c:v>
                      </c:pt>
                      <c:pt idx="99">
                        <c:v>-40.496689000000003</c:v>
                      </c:pt>
                      <c:pt idx="100">
                        <c:v>-36.796332999999997</c:v>
                      </c:pt>
                      <c:pt idx="101">
                        <c:v>-48.200736999999997</c:v>
                      </c:pt>
                      <c:pt idx="102">
                        <c:v>-41.757854000000002</c:v>
                      </c:pt>
                      <c:pt idx="103">
                        <c:v>-45.186881999999997</c:v>
                      </c:pt>
                      <c:pt idx="104">
                        <c:v>-45.970795000000003</c:v>
                      </c:pt>
                      <c:pt idx="105">
                        <c:v>-47.738593999999999</c:v>
                      </c:pt>
                      <c:pt idx="106">
                        <c:v>-44.637444000000002</c:v>
                      </c:pt>
                      <c:pt idx="107">
                        <c:v>-41.900730000000003</c:v>
                      </c:pt>
                      <c:pt idx="108">
                        <c:v>-50.656058999999999</c:v>
                      </c:pt>
                      <c:pt idx="109">
                        <c:v>-38.844760999999998</c:v>
                      </c:pt>
                      <c:pt idx="110">
                        <c:v>-42.109104000000002</c:v>
                      </c:pt>
                      <c:pt idx="111">
                        <c:v>-43.926127999999999</c:v>
                      </c:pt>
                      <c:pt idx="112">
                        <c:v>-33.485973000000001</c:v>
                      </c:pt>
                      <c:pt idx="113">
                        <c:v>-37.900196000000001</c:v>
                      </c:pt>
                      <c:pt idx="114">
                        <c:v>-42.842357999999997</c:v>
                      </c:pt>
                      <c:pt idx="115">
                        <c:v>-31.695456</c:v>
                      </c:pt>
                      <c:pt idx="116">
                        <c:v>-42.936005000000002</c:v>
                      </c:pt>
                      <c:pt idx="117">
                        <c:v>-41.071728</c:v>
                      </c:pt>
                      <c:pt idx="118">
                        <c:v>-34.223095000000001</c:v>
                      </c:pt>
                      <c:pt idx="119">
                        <c:v>-44.206153999999998</c:v>
                      </c:pt>
                      <c:pt idx="120">
                        <c:v>-35.014400000000002</c:v>
                      </c:pt>
                      <c:pt idx="121">
                        <c:v>-39.517356999999997</c:v>
                      </c:pt>
                      <c:pt idx="122">
                        <c:v>-38.365879</c:v>
                      </c:pt>
                      <c:pt idx="123">
                        <c:v>-41.552337999999999</c:v>
                      </c:pt>
                      <c:pt idx="124">
                        <c:v>-38.805252000000003</c:v>
                      </c:pt>
                      <c:pt idx="125">
                        <c:v>-38.850757999999999</c:v>
                      </c:pt>
                      <c:pt idx="126">
                        <c:v>-48.699883</c:v>
                      </c:pt>
                      <c:pt idx="127">
                        <c:v>-38.196624999999997</c:v>
                      </c:pt>
                      <c:pt idx="128">
                        <c:v>-48.597991999999998</c:v>
                      </c:pt>
                      <c:pt idx="129">
                        <c:v>-47.829318999999998</c:v>
                      </c:pt>
                      <c:pt idx="130">
                        <c:v>-43.994179000000003</c:v>
                      </c:pt>
                      <c:pt idx="131">
                        <c:v>-52.279736</c:v>
                      </c:pt>
                      <c:pt idx="132">
                        <c:v>-49.856696999999997</c:v>
                      </c:pt>
                      <c:pt idx="133">
                        <c:v>-43.305320999999999</c:v>
                      </c:pt>
                      <c:pt idx="134">
                        <c:v>-49.913150999999999</c:v>
                      </c:pt>
                      <c:pt idx="135">
                        <c:v>-44.377884000000002</c:v>
                      </c:pt>
                      <c:pt idx="136">
                        <c:v>-44.735030999999999</c:v>
                      </c:pt>
                      <c:pt idx="137">
                        <c:v>-41.067089000000003</c:v>
                      </c:pt>
                      <c:pt idx="138">
                        <c:v>-38.726134999999999</c:v>
                      </c:pt>
                      <c:pt idx="139">
                        <c:v>-43.570929999999997</c:v>
                      </c:pt>
                      <c:pt idx="140">
                        <c:v>-33.745018000000002</c:v>
                      </c:pt>
                      <c:pt idx="141">
                        <c:v>-41.450951000000003</c:v>
                      </c:pt>
                      <c:pt idx="142">
                        <c:v>-36.801758</c:v>
                      </c:pt>
                      <c:pt idx="143">
                        <c:v>-39.119208999999998</c:v>
                      </c:pt>
                      <c:pt idx="144">
                        <c:v>-38.426022000000003</c:v>
                      </c:pt>
                      <c:pt idx="145">
                        <c:v>-37.557510000000001</c:v>
                      </c:pt>
                      <c:pt idx="146">
                        <c:v>-39.460861000000001</c:v>
                      </c:pt>
                      <c:pt idx="147">
                        <c:v>-37.529842000000002</c:v>
                      </c:pt>
                      <c:pt idx="148">
                        <c:v>-39.165698999999996</c:v>
                      </c:pt>
                      <c:pt idx="149">
                        <c:v>-36.807411000000002</c:v>
                      </c:pt>
                      <c:pt idx="150">
                        <c:v>-37.502979000000003</c:v>
                      </c:pt>
                      <c:pt idx="151">
                        <c:v>-36.831561999999998</c:v>
                      </c:pt>
                      <c:pt idx="152">
                        <c:v>-39.005023999999999</c:v>
                      </c:pt>
                      <c:pt idx="153">
                        <c:v>-30.423691000000002</c:v>
                      </c:pt>
                      <c:pt idx="154">
                        <c:v>-42.075169000000002</c:v>
                      </c:pt>
                      <c:pt idx="155">
                        <c:v>-34.445247999999999</c:v>
                      </c:pt>
                      <c:pt idx="156">
                        <c:v>-31.930137999999999</c:v>
                      </c:pt>
                      <c:pt idx="157">
                        <c:v>-38.319775</c:v>
                      </c:pt>
                      <c:pt idx="158">
                        <c:v>-32.281601000000002</c:v>
                      </c:pt>
                      <c:pt idx="159">
                        <c:v>-35.199741000000003</c:v>
                      </c:pt>
                      <c:pt idx="160">
                        <c:v>-29.397653999999999</c:v>
                      </c:pt>
                      <c:pt idx="161">
                        <c:v>-35.272098999999997</c:v>
                      </c:pt>
                      <c:pt idx="162">
                        <c:v>-22.777909999999999</c:v>
                      </c:pt>
                      <c:pt idx="163">
                        <c:v>-32.93018</c:v>
                      </c:pt>
                      <c:pt idx="164">
                        <c:v>-24.396452</c:v>
                      </c:pt>
                      <c:pt idx="165">
                        <c:v>-21.132002</c:v>
                      </c:pt>
                      <c:pt idx="166">
                        <c:v>-28.143736000000001</c:v>
                      </c:pt>
                      <c:pt idx="167">
                        <c:v>-21.194603000000001</c:v>
                      </c:pt>
                      <c:pt idx="168">
                        <c:v>-22.964220000000001</c:v>
                      </c:pt>
                      <c:pt idx="169">
                        <c:v>-23.023865000000001</c:v>
                      </c:pt>
                      <c:pt idx="170">
                        <c:v>-24.632432999999999</c:v>
                      </c:pt>
                      <c:pt idx="171">
                        <c:v>-23.456675000000001</c:v>
                      </c:pt>
                      <c:pt idx="172">
                        <c:v>-26.787362999999999</c:v>
                      </c:pt>
                      <c:pt idx="173">
                        <c:v>-24.76417</c:v>
                      </c:pt>
                      <c:pt idx="174">
                        <c:v>-25.905795999999999</c:v>
                      </c:pt>
                      <c:pt idx="175">
                        <c:v>-27.534561</c:v>
                      </c:pt>
                      <c:pt idx="176">
                        <c:v>-25.715676999999999</c:v>
                      </c:pt>
                      <c:pt idx="177">
                        <c:v>-29.384505999999998</c:v>
                      </c:pt>
                      <c:pt idx="178">
                        <c:v>-28.548410000000001</c:v>
                      </c:pt>
                      <c:pt idx="179">
                        <c:v>-29.582083000000001</c:v>
                      </c:pt>
                      <c:pt idx="180">
                        <c:v>-33.561717999999999</c:v>
                      </c:pt>
                      <c:pt idx="181">
                        <c:v>-32.741993000000001</c:v>
                      </c:pt>
                      <c:pt idx="182">
                        <c:v>-36.775703</c:v>
                      </c:pt>
                      <c:pt idx="183">
                        <c:v>-38.890555999999997</c:v>
                      </c:pt>
                      <c:pt idx="184">
                        <c:v>-40.013404999999999</c:v>
                      </c:pt>
                      <c:pt idx="185">
                        <c:v>-44.593505999999998</c:v>
                      </c:pt>
                      <c:pt idx="186">
                        <c:v>-43.186126999999999</c:v>
                      </c:pt>
                      <c:pt idx="187">
                        <c:v>-43.980232000000001</c:v>
                      </c:pt>
                      <c:pt idx="188">
                        <c:v>-50.242558000000002</c:v>
                      </c:pt>
                      <c:pt idx="189">
                        <c:v>-48.872143000000001</c:v>
                      </c:pt>
                      <c:pt idx="190">
                        <c:v>-54.432560000000002</c:v>
                      </c:pt>
                      <c:pt idx="191">
                        <c:v>-60.130566000000002</c:v>
                      </c:pt>
                      <c:pt idx="192">
                        <c:v>-62.528458000000001</c:v>
                      </c:pt>
                      <c:pt idx="193">
                        <c:v>-69.486403999999993</c:v>
                      </c:pt>
                      <c:pt idx="194">
                        <c:v>-61.848976</c:v>
                      </c:pt>
                      <c:pt idx="195">
                        <c:v>-59.326369999999997</c:v>
                      </c:pt>
                      <c:pt idx="196">
                        <c:v>-78.248619000000005</c:v>
                      </c:pt>
                      <c:pt idx="197">
                        <c:v>-66.820762999999999</c:v>
                      </c:pt>
                      <c:pt idx="198">
                        <c:v>-64.062492000000006</c:v>
                      </c:pt>
                      <c:pt idx="199">
                        <c:v>-64.053344999999993</c:v>
                      </c:pt>
                      <c:pt idx="200">
                        <c:v>-60.372611999999997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306-40B9-83C9-78DC39DB0DB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CLvsLO!$L$2</c15:sqref>
                        </c15:formulaRef>
                      </c:ext>
                    </c:extLst>
                    <c:strCache>
                      <c:ptCount val="1"/>
                      <c:pt idx="0">
                        <c:v>+1 dBm</c:v>
                      </c:pt>
                    </c:strCache>
                  </c:strRef>
                </c:tx>
                <c:spPr>
                  <a:ln cmpd="sng">
                    <a:solidFill>
                      <a:schemeClr val="tx1"/>
                    </a:solidFill>
                    <a:prstDash val="sysDot"/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CLvsLO!$E$5:$E$205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6</c:v>
                      </c:pt>
                      <c:pt idx="1">
                        <c:v>6.1449999999999996</c:v>
                      </c:pt>
                      <c:pt idx="2">
                        <c:v>6.29</c:v>
                      </c:pt>
                      <c:pt idx="3">
                        <c:v>6.4349999999999996</c:v>
                      </c:pt>
                      <c:pt idx="4">
                        <c:v>6.58</c:v>
                      </c:pt>
                      <c:pt idx="5">
                        <c:v>6.7249999999999996</c:v>
                      </c:pt>
                      <c:pt idx="6">
                        <c:v>6.87</c:v>
                      </c:pt>
                      <c:pt idx="7">
                        <c:v>7.0149999999999997</c:v>
                      </c:pt>
                      <c:pt idx="8">
                        <c:v>7.16</c:v>
                      </c:pt>
                      <c:pt idx="9">
                        <c:v>7.3049999999999997</c:v>
                      </c:pt>
                      <c:pt idx="10">
                        <c:v>7.45</c:v>
                      </c:pt>
                      <c:pt idx="11">
                        <c:v>7.5949999999999998</c:v>
                      </c:pt>
                      <c:pt idx="12">
                        <c:v>7.74</c:v>
                      </c:pt>
                      <c:pt idx="13">
                        <c:v>7.8849999999999998</c:v>
                      </c:pt>
                      <c:pt idx="14">
                        <c:v>8.0299999999999994</c:v>
                      </c:pt>
                      <c:pt idx="15">
                        <c:v>8.1750000000000007</c:v>
                      </c:pt>
                      <c:pt idx="16">
                        <c:v>8.32</c:v>
                      </c:pt>
                      <c:pt idx="17">
                        <c:v>8.4649999999999999</c:v>
                      </c:pt>
                      <c:pt idx="18">
                        <c:v>8.61</c:v>
                      </c:pt>
                      <c:pt idx="19">
                        <c:v>8.7550000000000008</c:v>
                      </c:pt>
                      <c:pt idx="20">
                        <c:v>8.9</c:v>
                      </c:pt>
                      <c:pt idx="21">
                        <c:v>9.0449999999999999</c:v>
                      </c:pt>
                      <c:pt idx="22">
                        <c:v>9.19</c:v>
                      </c:pt>
                      <c:pt idx="23">
                        <c:v>9.3350000000000009</c:v>
                      </c:pt>
                      <c:pt idx="24">
                        <c:v>9.48</c:v>
                      </c:pt>
                      <c:pt idx="25">
                        <c:v>9.625</c:v>
                      </c:pt>
                      <c:pt idx="26">
                        <c:v>9.77</c:v>
                      </c:pt>
                      <c:pt idx="27">
                        <c:v>9.9149999999999991</c:v>
                      </c:pt>
                      <c:pt idx="28">
                        <c:v>10.06</c:v>
                      </c:pt>
                      <c:pt idx="29">
                        <c:v>10.205</c:v>
                      </c:pt>
                      <c:pt idx="30">
                        <c:v>10.35</c:v>
                      </c:pt>
                      <c:pt idx="31">
                        <c:v>10.494999999999999</c:v>
                      </c:pt>
                      <c:pt idx="32">
                        <c:v>10.64</c:v>
                      </c:pt>
                      <c:pt idx="33">
                        <c:v>10.785</c:v>
                      </c:pt>
                      <c:pt idx="34">
                        <c:v>10.93</c:v>
                      </c:pt>
                      <c:pt idx="35">
                        <c:v>11.074999999999999</c:v>
                      </c:pt>
                      <c:pt idx="36">
                        <c:v>11.22</c:v>
                      </c:pt>
                      <c:pt idx="37">
                        <c:v>11.365</c:v>
                      </c:pt>
                      <c:pt idx="38">
                        <c:v>11.51</c:v>
                      </c:pt>
                      <c:pt idx="39">
                        <c:v>11.654999999999999</c:v>
                      </c:pt>
                      <c:pt idx="40">
                        <c:v>11.8</c:v>
                      </c:pt>
                      <c:pt idx="41">
                        <c:v>11.945</c:v>
                      </c:pt>
                      <c:pt idx="42">
                        <c:v>12.09</c:v>
                      </c:pt>
                      <c:pt idx="43">
                        <c:v>12.234999999999999</c:v>
                      </c:pt>
                      <c:pt idx="44">
                        <c:v>12.38</c:v>
                      </c:pt>
                      <c:pt idx="45">
                        <c:v>12.525</c:v>
                      </c:pt>
                      <c:pt idx="46">
                        <c:v>12.67</c:v>
                      </c:pt>
                      <c:pt idx="47">
                        <c:v>12.815</c:v>
                      </c:pt>
                      <c:pt idx="48">
                        <c:v>12.96</c:v>
                      </c:pt>
                      <c:pt idx="49">
                        <c:v>13.105</c:v>
                      </c:pt>
                      <c:pt idx="50">
                        <c:v>13.25</c:v>
                      </c:pt>
                      <c:pt idx="51">
                        <c:v>13.395</c:v>
                      </c:pt>
                      <c:pt idx="52">
                        <c:v>13.54</c:v>
                      </c:pt>
                      <c:pt idx="53">
                        <c:v>13.685</c:v>
                      </c:pt>
                      <c:pt idx="54">
                        <c:v>13.83</c:v>
                      </c:pt>
                      <c:pt idx="55">
                        <c:v>13.975</c:v>
                      </c:pt>
                      <c:pt idx="56">
                        <c:v>14.12</c:v>
                      </c:pt>
                      <c:pt idx="57">
                        <c:v>14.265000000000001</c:v>
                      </c:pt>
                      <c:pt idx="58">
                        <c:v>14.41</c:v>
                      </c:pt>
                      <c:pt idx="59">
                        <c:v>14.555</c:v>
                      </c:pt>
                      <c:pt idx="60">
                        <c:v>14.7</c:v>
                      </c:pt>
                      <c:pt idx="61">
                        <c:v>14.845000000000001</c:v>
                      </c:pt>
                      <c:pt idx="62">
                        <c:v>14.99</c:v>
                      </c:pt>
                      <c:pt idx="63">
                        <c:v>15.135</c:v>
                      </c:pt>
                      <c:pt idx="64">
                        <c:v>15.28</c:v>
                      </c:pt>
                      <c:pt idx="65">
                        <c:v>15.425000000000001</c:v>
                      </c:pt>
                      <c:pt idx="66">
                        <c:v>15.57</c:v>
                      </c:pt>
                      <c:pt idx="67">
                        <c:v>15.715</c:v>
                      </c:pt>
                      <c:pt idx="68">
                        <c:v>15.86</c:v>
                      </c:pt>
                      <c:pt idx="69">
                        <c:v>16.004999999999999</c:v>
                      </c:pt>
                      <c:pt idx="70">
                        <c:v>16.149999999999999</c:v>
                      </c:pt>
                      <c:pt idx="71">
                        <c:v>16.295000000000002</c:v>
                      </c:pt>
                      <c:pt idx="72">
                        <c:v>16.440000000000001</c:v>
                      </c:pt>
                      <c:pt idx="73">
                        <c:v>16.585000000000001</c:v>
                      </c:pt>
                      <c:pt idx="74">
                        <c:v>16.73</c:v>
                      </c:pt>
                      <c:pt idx="75">
                        <c:v>16.875</c:v>
                      </c:pt>
                      <c:pt idx="76">
                        <c:v>17.02</c:v>
                      </c:pt>
                      <c:pt idx="77">
                        <c:v>17.164999999999999</c:v>
                      </c:pt>
                      <c:pt idx="78">
                        <c:v>17.309999999999999</c:v>
                      </c:pt>
                      <c:pt idx="79">
                        <c:v>17.454999999999998</c:v>
                      </c:pt>
                      <c:pt idx="80">
                        <c:v>17.600000000000001</c:v>
                      </c:pt>
                      <c:pt idx="81">
                        <c:v>17.745000000000001</c:v>
                      </c:pt>
                      <c:pt idx="82">
                        <c:v>17.89</c:v>
                      </c:pt>
                      <c:pt idx="83">
                        <c:v>18.035</c:v>
                      </c:pt>
                      <c:pt idx="84">
                        <c:v>18.18</c:v>
                      </c:pt>
                      <c:pt idx="85">
                        <c:v>18.324999999999999</c:v>
                      </c:pt>
                      <c:pt idx="86">
                        <c:v>18.47</c:v>
                      </c:pt>
                      <c:pt idx="87">
                        <c:v>18.614999999999998</c:v>
                      </c:pt>
                      <c:pt idx="88">
                        <c:v>18.760000000000002</c:v>
                      </c:pt>
                      <c:pt idx="89">
                        <c:v>18.905000000000001</c:v>
                      </c:pt>
                      <c:pt idx="90">
                        <c:v>19.05</c:v>
                      </c:pt>
                      <c:pt idx="91">
                        <c:v>19.195</c:v>
                      </c:pt>
                      <c:pt idx="92">
                        <c:v>19.34</c:v>
                      </c:pt>
                      <c:pt idx="93">
                        <c:v>19.484999999999999</c:v>
                      </c:pt>
                      <c:pt idx="94">
                        <c:v>19.63</c:v>
                      </c:pt>
                      <c:pt idx="95">
                        <c:v>19.774999999999999</c:v>
                      </c:pt>
                      <c:pt idx="96">
                        <c:v>19.920000000000002</c:v>
                      </c:pt>
                      <c:pt idx="97">
                        <c:v>20.065000000000001</c:v>
                      </c:pt>
                      <c:pt idx="98">
                        <c:v>20.21</c:v>
                      </c:pt>
                      <c:pt idx="99">
                        <c:v>20.355</c:v>
                      </c:pt>
                      <c:pt idx="100">
                        <c:v>20.5</c:v>
                      </c:pt>
                      <c:pt idx="101">
                        <c:v>20.645</c:v>
                      </c:pt>
                      <c:pt idx="102">
                        <c:v>20.79</c:v>
                      </c:pt>
                      <c:pt idx="103">
                        <c:v>20.934999999999999</c:v>
                      </c:pt>
                      <c:pt idx="104">
                        <c:v>21.08</c:v>
                      </c:pt>
                      <c:pt idx="105">
                        <c:v>21.225000000000001</c:v>
                      </c:pt>
                      <c:pt idx="106">
                        <c:v>21.37</c:v>
                      </c:pt>
                      <c:pt idx="107">
                        <c:v>21.515000000000001</c:v>
                      </c:pt>
                      <c:pt idx="108">
                        <c:v>21.66</c:v>
                      </c:pt>
                      <c:pt idx="109">
                        <c:v>21.805</c:v>
                      </c:pt>
                      <c:pt idx="110">
                        <c:v>21.95</c:v>
                      </c:pt>
                      <c:pt idx="111">
                        <c:v>22.094999999999999</c:v>
                      </c:pt>
                      <c:pt idx="112">
                        <c:v>22.24</c:v>
                      </c:pt>
                      <c:pt idx="113">
                        <c:v>22.385000000000002</c:v>
                      </c:pt>
                      <c:pt idx="114">
                        <c:v>22.53</c:v>
                      </c:pt>
                      <c:pt idx="115">
                        <c:v>22.675000000000001</c:v>
                      </c:pt>
                      <c:pt idx="116">
                        <c:v>22.82</c:v>
                      </c:pt>
                      <c:pt idx="117">
                        <c:v>22.965</c:v>
                      </c:pt>
                      <c:pt idx="118">
                        <c:v>23.11</c:v>
                      </c:pt>
                      <c:pt idx="119">
                        <c:v>23.254999999999999</c:v>
                      </c:pt>
                      <c:pt idx="120">
                        <c:v>23.4</c:v>
                      </c:pt>
                      <c:pt idx="121">
                        <c:v>23.545000000000002</c:v>
                      </c:pt>
                      <c:pt idx="122">
                        <c:v>23.69</c:v>
                      </c:pt>
                      <c:pt idx="123">
                        <c:v>23.835000000000001</c:v>
                      </c:pt>
                      <c:pt idx="124">
                        <c:v>23.98</c:v>
                      </c:pt>
                      <c:pt idx="125">
                        <c:v>24.125</c:v>
                      </c:pt>
                      <c:pt idx="126">
                        <c:v>24.27</c:v>
                      </c:pt>
                      <c:pt idx="127">
                        <c:v>24.414999999999999</c:v>
                      </c:pt>
                      <c:pt idx="128">
                        <c:v>24.56</c:v>
                      </c:pt>
                      <c:pt idx="129">
                        <c:v>24.704999999999998</c:v>
                      </c:pt>
                      <c:pt idx="130">
                        <c:v>24.85</c:v>
                      </c:pt>
                      <c:pt idx="131">
                        <c:v>24.995000000000001</c:v>
                      </c:pt>
                      <c:pt idx="132">
                        <c:v>25.14</c:v>
                      </c:pt>
                      <c:pt idx="133">
                        <c:v>25.285</c:v>
                      </c:pt>
                      <c:pt idx="134">
                        <c:v>25.43</c:v>
                      </c:pt>
                      <c:pt idx="135">
                        <c:v>25.574999999999999</c:v>
                      </c:pt>
                      <c:pt idx="136">
                        <c:v>25.72</c:v>
                      </c:pt>
                      <c:pt idx="137">
                        <c:v>25.864999999999998</c:v>
                      </c:pt>
                      <c:pt idx="138">
                        <c:v>26.01</c:v>
                      </c:pt>
                      <c:pt idx="139">
                        <c:v>26.155000000000001</c:v>
                      </c:pt>
                      <c:pt idx="140">
                        <c:v>26.3</c:v>
                      </c:pt>
                      <c:pt idx="141">
                        <c:v>26.445</c:v>
                      </c:pt>
                      <c:pt idx="142">
                        <c:v>26.59</c:v>
                      </c:pt>
                      <c:pt idx="143">
                        <c:v>26.734999999999999</c:v>
                      </c:pt>
                      <c:pt idx="144">
                        <c:v>26.88</c:v>
                      </c:pt>
                      <c:pt idx="145">
                        <c:v>27.024999999999999</c:v>
                      </c:pt>
                      <c:pt idx="146">
                        <c:v>27.17</c:v>
                      </c:pt>
                      <c:pt idx="147">
                        <c:v>27.315000000000001</c:v>
                      </c:pt>
                      <c:pt idx="148">
                        <c:v>27.46</c:v>
                      </c:pt>
                      <c:pt idx="149">
                        <c:v>27.605</c:v>
                      </c:pt>
                      <c:pt idx="150">
                        <c:v>27.75</c:v>
                      </c:pt>
                      <c:pt idx="151">
                        <c:v>27.895</c:v>
                      </c:pt>
                      <c:pt idx="152">
                        <c:v>28.04</c:v>
                      </c:pt>
                      <c:pt idx="153">
                        <c:v>28.184999999999999</c:v>
                      </c:pt>
                      <c:pt idx="154">
                        <c:v>28.33</c:v>
                      </c:pt>
                      <c:pt idx="155">
                        <c:v>28.475000000000001</c:v>
                      </c:pt>
                      <c:pt idx="156">
                        <c:v>28.62</c:v>
                      </c:pt>
                      <c:pt idx="157">
                        <c:v>28.765000000000001</c:v>
                      </c:pt>
                      <c:pt idx="158">
                        <c:v>28.91</c:v>
                      </c:pt>
                      <c:pt idx="159">
                        <c:v>29.055</c:v>
                      </c:pt>
                      <c:pt idx="160">
                        <c:v>29.2</c:v>
                      </c:pt>
                      <c:pt idx="161">
                        <c:v>29.344999999999999</c:v>
                      </c:pt>
                      <c:pt idx="162">
                        <c:v>29.49</c:v>
                      </c:pt>
                      <c:pt idx="163">
                        <c:v>29.635000000000002</c:v>
                      </c:pt>
                      <c:pt idx="164">
                        <c:v>29.78</c:v>
                      </c:pt>
                      <c:pt idx="165">
                        <c:v>29.925000000000001</c:v>
                      </c:pt>
                      <c:pt idx="166">
                        <c:v>30.07</c:v>
                      </c:pt>
                      <c:pt idx="167">
                        <c:v>30.215</c:v>
                      </c:pt>
                      <c:pt idx="168">
                        <c:v>30.36</c:v>
                      </c:pt>
                      <c:pt idx="169">
                        <c:v>30.504999999999999</c:v>
                      </c:pt>
                      <c:pt idx="170">
                        <c:v>30.65</c:v>
                      </c:pt>
                      <c:pt idx="171">
                        <c:v>30.795000000000002</c:v>
                      </c:pt>
                      <c:pt idx="172">
                        <c:v>30.94</c:v>
                      </c:pt>
                      <c:pt idx="173">
                        <c:v>31.085000000000001</c:v>
                      </c:pt>
                      <c:pt idx="174">
                        <c:v>31.23</c:v>
                      </c:pt>
                      <c:pt idx="175">
                        <c:v>31.375</c:v>
                      </c:pt>
                      <c:pt idx="176">
                        <c:v>31.52</c:v>
                      </c:pt>
                      <c:pt idx="177">
                        <c:v>31.664999999999999</c:v>
                      </c:pt>
                      <c:pt idx="178">
                        <c:v>31.81</c:v>
                      </c:pt>
                      <c:pt idx="179">
                        <c:v>31.954999999999998</c:v>
                      </c:pt>
                      <c:pt idx="180">
                        <c:v>32.1</c:v>
                      </c:pt>
                      <c:pt idx="181">
                        <c:v>32.244999999999997</c:v>
                      </c:pt>
                      <c:pt idx="182">
                        <c:v>32.39</c:v>
                      </c:pt>
                      <c:pt idx="183">
                        <c:v>32.534999999999997</c:v>
                      </c:pt>
                      <c:pt idx="184">
                        <c:v>32.68</c:v>
                      </c:pt>
                      <c:pt idx="185">
                        <c:v>32.825000000000003</c:v>
                      </c:pt>
                      <c:pt idx="186">
                        <c:v>32.97</c:v>
                      </c:pt>
                      <c:pt idx="187">
                        <c:v>33.115000000000002</c:v>
                      </c:pt>
                      <c:pt idx="188">
                        <c:v>33.26</c:v>
                      </c:pt>
                      <c:pt idx="189">
                        <c:v>33.405000000000001</c:v>
                      </c:pt>
                      <c:pt idx="190">
                        <c:v>33.549999999999997</c:v>
                      </c:pt>
                      <c:pt idx="191">
                        <c:v>33.695</c:v>
                      </c:pt>
                      <c:pt idx="192">
                        <c:v>33.840000000000003</c:v>
                      </c:pt>
                      <c:pt idx="193">
                        <c:v>33.984999999999999</c:v>
                      </c:pt>
                      <c:pt idx="194">
                        <c:v>34.130000000000003</c:v>
                      </c:pt>
                      <c:pt idx="195">
                        <c:v>34.274999999999999</c:v>
                      </c:pt>
                      <c:pt idx="196">
                        <c:v>34.42</c:v>
                      </c:pt>
                      <c:pt idx="197">
                        <c:v>34.564999999999998</c:v>
                      </c:pt>
                      <c:pt idx="198">
                        <c:v>34.71</c:v>
                      </c:pt>
                      <c:pt idx="199">
                        <c:v>34.854999999999997</c:v>
                      </c:pt>
                      <c:pt idx="200">
                        <c:v>35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CLvsLO!$L$5:$L$205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306-40B9-83C9-78DC39DB0DBD}"/>
                  </c:ext>
                </c:extLst>
              </c15:ser>
            </c15:filteredScatterSeries>
          </c:ext>
        </c:extLst>
      </c:scatterChart>
      <c:valAx>
        <c:axId val="114773376"/>
        <c:scaling>
          <c:orientation val="minMax"/>
          <c:max val="35"/>
          <c:min val="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>
                    <a:latin typeface="+mn-lt"/>
                    <a:cs typeface="Arial" pitchFamily="34" charset="0"/>
                  </a:rPr>
                  <a:t>RF Frequency (GHz)</a:t>
                </a:r>
              </a:p>
            </c:rich>
          </c:tx>
          <c:layout>
            <c:manualLayout>
              <c:xMode val="edge"/>
              <c:yMode val="edge"/>
              <c:x val="0.386164102494996"/>
              <c:y val="0.91571741032372522"/>
            </c:manualLayout>
          </c:layout>
          <c:overlay val="0"/>
        </c:title>
        <c:numFmt formatCode="General" sourceLinked="0"/>
        <c:majorTickMark val="none"/>
        <c:minorTickMark val="none"/>
        <c:tickLblPos val="low"/>
        <c:spPr>
          <a:ln cmpd="sng">
            <a:solidFill>
              <a:schemeClr val="tx1"/>
            </a:solidFill>
          </a:ln>
          <a:effectLst/>
        </c:spPr>
        <c:txPr>
          <a:bodyPr rot="0" vert="horz" anchor="t" anchorCtr="0"/>
          <a:lstStyle/>
          <a:p>
            <a:pPr>
              <a:defRPr/>
            </a:pPr>
            <a:endParaRPr lang="en-US"/>
          </a:p>
        </c:txPr>
        <c:crossAx val="114783744"/>
        <c:crosses val="autoZero"/>
        <c:crossBetween val="midCat"/>
        <c:majorUnit val="5"/>
      </c:valAx>
      <c:valAx>
        <c:axId val="114783744"/>
        <c:scaling>
          <c:orientation val="minMax"/>
          <c:max val="-4"/>
          <c:min val="-18"/>
        </c:scaling>
        <c:delete val="0"/>
        <c:axPos val="l"/>
        <c:majorGridlines/>
        <c:numFmt formatCode="General" sourceLinked="0"/>
        <c:majorTickMark val="none"/>
        <c:minorTickMark val="none"/>
        <c:tickLblPos val="nextTo"/>
        <c:spPr>
          <a:ln>
            <a:noFill/>
          </a:ln>
        </c:spPr>
        <c:crossAx val="114773376"/>
        <c:crosses val="autoZero"/>
        <c:crossBetween val="midCat"/>
        <c:majorUnit val="2"/>
      </c:valAx>
      <c:spPr>
        <a:ln w="19050" cap="flat" cmpd="sng" algn="ctr">
          <a:solidFill>
            <a:schemeClr val="dk1"/>
          </a:solidFill>
          <a:prstDash val="solid"/>
        </a:ln>
        <a:effectLst/>
      </c:spPr>
    </c:plotArea>
    <c:legend>
      <c:legendPos val="l"/>
      <c:layout>
        <c:manualLayout>
          <c:xMode val="edge"/>
          <c:yMode val="edge"/>
          <c:x val="0.39428467763597302"/>
          <c:y val="0.58127405949256339"/>
          <c:w val="0.22318129805043338"/>
          <c:h val="0.20951188393117526"/>
        </c:manualLayout>
      </c:layout>
      <c:overlay val="0"/>
      <c:spPr>
        <a:solidFill>
          <a:schemeClr val="bg1"/>
        </a:solidFill>
      </c:spPr>
    </c:legend>
    <c:plotVisOnly val="1"/>
    <c:dispBlanksAs val="span"/>
    <c:showDLblsOverMax val="0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175372</xdr:colOff>
      <xdr:row>1</xdr:row>
      <xdr:rowOff>180975</xdr:rowOff>
    </xdr:from>
    <xdr:to>
      <xdr:col>5</xdr:col>
      <xdr:colOff>711753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211789</xdr:colOff>
      <xdr:row>33</xdr:row>
      <xdr:rowOff>161925</xdr:rowOff>
    </xdr:from>
    <xdr:to>
      <xdr:col>6</xdr:col>
      <xdr:colOff>8021</xdr:colOff>
      <xdr:row>48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600075</xdr:colOff>
      <xdr:row>2</xdr:row>
      <xdr:rowOff>38100</xdr:rowOff>
    </xdr:from>
    <xdr:to>
      <xdr:col>21</xdr:col>
      <xdr:colOff>4101</xdr:colOff>
      <xdr:row>16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200025</xdr:colOff>
      <xdr:row>81</xdr:row>
      <xdr:rowOff>0</xdr:rowOff>
    </xdr:from>
    <xdr:to>
      <xdr:col>5</xdr:col>
      <xdr:colOff>726881</xdr:colOff>
      <xdr:row>81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571500</xdr:colOff>
      <xdr:row>81</xdr:row>
      <xdr:rowOff>0</xdr:rowOff>
    </xdr:from>
    <xdr:to>
      <xdr:col>13</xdr:col>
      <xdr:colOff>31556</xdr:colOff>
      <xdr:row>81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188819</xdr:colOff>
      <xdr:row>148</xdr:row>
      <xdr:rowOff>81243</xdr:rowOff>
    </xdr:from>
    <xdr:to>
      <xdr:col>5</xdr:col>
      <xdr:colOff>724639</xdr:colOff>
      <xdr:row>162</xdr:row>
      <xdr:rowOff>157443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175372</xdr:colOff>
      <xdr:row>65</xdr:row>
      <xdr:rowOff>171450</xdr:rowOff>
    </xdr:from>
    <xdr:to>
      <xdr:col>5</xdr:col>
      <xdr:colOff>711753</xdr:colOff>
      <xdr:row>80</xdr:row>
      <xdr:rowOff>57150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558</xdr:colOff>
      <xdr:row>66</xdr:row>
      <xdr:rowOff>0</xdr:rowOff>
    </xdr:from>
    <xdr:to>
      <xdr:col>13</xdr:col>
      <xdr:colOff>65732</xdr:colOff>
      <xdr:row>80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152400</xdr:colOff>
      <xdr:row>49</xdr:row>
      <xdr:rowOff>160999</xdr:rowOff>
    </xdr:from>
    <xdr:to>
      <xdr:col>5</xdr:col>
      <xdr:colOff>688220</xdr:colOff>
      <xdr:row>64</xdr:row>
      <xdr:rowOff>80317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585107</xdr:colOff>
      <xdr:row>17</xdr:row>
      <xdr:rowOff>137432</xdr:rowOff>
    </xdr:from>
    <xdr:to>
      <xdr:col>20</xdr:col>
      <xdr:colOff>594251</xdr:colOff>
      <xdr:row>32</xdr:row>
      <xdr:rowOff>23132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505946</xdr:colOff>
      <xdr:row>148</xdr:row>
      <xdr:rowOff>76200</xdr:rowOff>
    </xdr:from>
    <xdr:to>
      <xdr:col>12</xdr:col>
      <xdr:colOff>593531</xdr:colOff>
      <xdr:row>162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190500</xdr:colOff>
      <xdr:row>17</xdr:row>
      <xdr:rowOff>95250</xdr:rowOff>
    </xdr:from>
    <xdr:to>
      <xdr:col>5</xdr:col>
      <xdr:colOff>726881</xdr:colOff>
      <xdr:row>31</xdr:row>
      <xdr:rowOff>171450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152400</xdr:colOff>
      <xdr:row>98</xdr:row>
      <xdr:rowOff>171450</xdr:rowOff>
    </xdr:from>
    <xdr:to>
      <xdr:col>5</xdr:col>
      <xdr:colOff>688781</xdr:colOff>
      <xdr:row>113</xdr:row>
      <xdr:rowOff>57150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</xdr:col>
      <xdr:colOff>552450</xdr:colOff>
      <xdr:row>99</xdr:row>
      <xdr:rowOff>0</xdr:rowOff>
    </xdr:from>
    <xdr:to>
      <xdr:col>13</xdr:col>
      <xdr:colOff>34918</xdr:colOff>
      <xdr:row>113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9525</xdr:colOff>
      <xdr:row>17</xdr:row>
      <xdr:rowOff>95249</xdr:rowOff>
    </xdr:from>
    <xdr:to>
      <xdr:col>13</xdr:col>
      <xdr:colOff>74699</xdr:colOff>
      <xdr:row>31</xdr:row>
      <xdr:rowOff>171449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561975</xdr:colOff>
      <xdr:row>34</xdr:row>
      <xdr:rowOff>0</xdr:rowOff>
    </xdr:from>
    <xdr:to>
      <xdr:col>13</xdr:col>
      <xdr:colOff>44443</xdr:colOff>
      <xdr:row>48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582705</xdr:colOff>
      <xdr:row>49</xdr:row>
      <xdr:rowOff>190499</xdr:rowOff>
    </xdr:from>
    <xdr:to>
      <xdr:col>13</xdr:col>
      <xdr:colOff>65173</xdr:colOff>
      <xdr:row>64</xdr:row>
      <xdr:rowOff>109817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605117</xdr:colOff>
      <xdr:row>99</xdr:row>
      <xdr:rowOff>0</xdr:rowOff>
    </xdr:from>
    <xdr:to>
      <xdr:col>21</xdr:col>
      <xdr:colOff>9143</xdr:colOff>
      <xdr:row>113</xdr:row>
      <xdr:rowOff>76200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5</xdr:col>
      <xdr:colOff>738654</xdr:colOff>
      <xdr:row>146</xdr:row>
      <xdr:rowOff>47625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24279</xdr:colOff>
      <xdr:row>146</xdr:row>
      <xdr:rowOff>38100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5</xdr:col>
      <xdr:colOff>738654</xdr:colOff>
      <xdr:row>130</xdr:row>
      <xdr:rowOff>47625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561975</xdr:colOff>
      <xdr:row>115</xdr:row>
      <xdr:rowOff>152400</xdr:rowOff>
    </xdr:from>
    <xdr:to>
      <xdr:col>13</xdr:col>
      <xdr:colOff>24279</xdr:colOff>
      <xdr:row>130</xdr:row>
      <xdr:rowOff>38100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209550</xdr:colOff>
      <xdr:row>131</xdr:row>
      <xdr:rowOff>161925</xdr:rowOff>
    </xdr:from>
    <xdr:to>
      <xdr:col>6</xdr:col>
      <xdr:colOff>5782</xdr:colOff>
      <xdr:row>146</xdr:row>
      <xdr:rowOff>47625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6</xdr:col>
      <xdr:colOff>561975</xdr:colOff>
      <xdr:row>131</xdr:row>
      <xdr:rowOff>152400</xdr:rowOff>
    </xdr:from>
    <xdr:to>
      <xdr:col>13</xdr:col>
      <xdr:colOff>44443</xdr:colOff>
      <xdr:row>146</xdr:row>
      <xdr:rowOff>38100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209550</xdr:colOff>
      <xdr:row>115</xdr:row>
      <xdr:rowOff>161925</xdr:rowOff>
    </xdr:from>
    <xdr:to>
      <xdr:col>6</xdr:col>
      <xdr:colOff>5782</xdr:colOff>
      <xdr:row>130</xdr:row>
      <xdr:rowOff>47625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494740</xdr:colOff>
      <xdr:row>115</xdr:row>
      <xdr:rowOff>141194</xdr:rowOff>
    </xdr:from>
    <xdr:to>
      <xdr:col>12</xdr:col>
      <xdr:colOff>582325</xdr:colOff>
      <xdr:row>130</xdr:row>
      <xdr:rowOff>26894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1</xdr:row>
      <xdr:rowOff>122462</xdr:rowOff>
    </xdr:from>
    <xdr:to>
      <xdr:col>29</xdr:col>
      <xdr:colOff>345321</xdr:colOff>
      <xdr:row>16</xdr:row>
      <xdr:rowOff>8162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31</xdr:col>
      <xdr:colOff>9524</xdr:colOff>
      <xdr:row>1</xdr:row>
      <xdr:rowOff>28575</xdr:rowOff>
    </xdr:from>
    <xdr:to>
      <xdr:col>38</xdr:col>
      <xdr:colOff>354844</xdr:colOff>
      <xdr:row>15</xdr:row>
      <xdr:rowOff>104775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0</xdr:colOff>
      <xdr:row>17</xdr:row>
      <xdr:rowOff>85725</xdr:rowOff>
    </xdr:from>
    <xdr:to>
      <xdr:col>29</xdr:col>
      <xdr:colOff>345321</xdr:colOff>
      <xdr:row>31</xdr:row>
      <xdr:rowOff>161925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30</xdr:col>
      <xdr:colOff>567016</xdr:colOff>
      <xdr:row>17</xdr:row>
      <xdr:rowOff>57150</xdr:rowOff>
    </xdr:from>
    <xdr:to>
      <xdr:col>38</xdr:col>
      <xdr:colOff>307219</xdr:colOff>
      <xdr:row>31</xdr:row>
      <xdr:rowOff>133350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204508</xdr:colOff>
      <xdr:row>82</xdr:row>
      <xdr:rowOff>38100</xdr:rowOff>
    </xdr:from>
    <xdr:to>
      <xdr:col>6</xdr:col>
      <xdr:colOff>740</xdr:colOff>
      <xdr:row>96</xdr:row>
      <xdr:rowOff>114300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547688</xdr:colOff>
      <xdr:row>82</xdr:row>
      <xdr:rowOff>8404</xdr:rowOff>
    </xdr:from>
    <xdr:to>
      <xdr:col>13</xdr:col>
      <xdr:colOff>30156</xdr:colOff>
      <xdr:row>96</xdr:row>
      <xdr:rowOff>84604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586119</xdr:colOff>
      <xdr:row>81</xdr:row>
      <xdr:rowOff>174891</xdr:rowOff>
    </xdr:from>
    <xdr:to>
      <xdr:col>20</xdr:col>
      <xdr:colOff>595263</xdr:colOff>
      <xdr:row>96</xdr:row>
      <xdr:rowOff>60591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21</xdr:col>
      <xdr:colOff>393446</xdr:colOff>
      <xdr:row>82</xdr:row>
      <xdr:rowOff>7845</xdr:rowOff>
    </xdr:from>
    <xdr:to>
      <xdr:col>29</xdr:col>
      <xdr:colOff>133649</xdr:colOff>
      <xdr:row>96</xdr:row>
      <xdr:rowOff>84045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</xdr:col>
      <xdr:colOff>0</xdr:colOff>
      <xdr:row>1</xdr:row>
      <xdr:rowOff>152400</xdr:rowOff>
    </xdr:from>
    <xdr:to>
      <xdr:col>13</xdr:col>
      <xdr:colOff>50606</xdr:colOff>
      <xdr:row>16</xdr:row>
      <xdr:rowOff>38100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981AFA3-3181-4A1B-BD2F-DBC863F6C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581025</xdr:colOff>
      <xdr:row>34</xdr:row>
      <xdr:rowOff>9525</xdr:rowOff>
    </xdr:from>
    <xdr:to>
      <xdr:col>20</xdr:col>
      <xdr:colOff>584006</xdr:colOff>
      <xdr:row>48</xdr:row>
      <xdr:rowOff>85725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48322E7-1AF5-407F-BB7B-40D47F8DC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11206</xdr:colOff>
      <xdr:row>34</xdr:row>
      <xdr:rowOff>33618</xdr:rowOff>
    </xdr:from>
    <xdr:to>
      <xdr:col>29</xdr:col>
      <xdr:colOff>328512</xdr:colOff>
      <xdr:row>48</xdr:row>
      <xdr:rowOff>109818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FA676911-0AD1-418A-9B57-86F6AAC72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0.93462</cdr:x>
      <cdr:y>0.06238</cdr:y>
    </cdr:from>
    <cdr:to>
      <cdr:x>0.99872</cdr:x>
      <cdr:y>0.11696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6943725" y="304800"/>
          <a:ext cx="4762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 sz="1400" b="1"/>
        </a:p>
      </cdr:txBody>
    </cdr:sp>
  </cdr:relSizeAnchor>
  <cdr:relSizeAnchor xmlns:cdr="http://schemas.openxmlformats.org/drawingml/2006/chartDrawing">
    <cdr:from>
      <cdr:x>0.94587</cdr:x>
      <cdr:y>0.36305</cdr:y>
    </cdr:from>
    <cdr:to>
      <cdr:x>1</cdr:x>
      <cdr:y>0.58275</cdr:y>
    </cdr:to>
    <cdr:sp macro="" textlink="">
      <cdr:nvSpPr>
        <cdr:cNvPr id="11" name="TextBox 1"/>
        <cdr:cNvSpPr txBox="1"/>
      </cdr:nvSpPr>
      <cdr:spPr>
        <a:xfrm xmlns:a="http://schemas.openxmlformats.org/drawingml/2006/main">
          <a:off x="5621901" y="1424170"/>
          <a:ext cx="321699" cy="8618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endParaRPr lang="en-US" sz="1000" b="1">
            <a:latin typeface="+mn-lt"/>
            <a:cs typeface="Arial" pitchFamily="34" charset="0"/>
          </a:endParaRPr>
        </a:p>
      </cdr:txBody>
    </cdr:sp>
  </cdr:relSizeAnchor>
</c:userShape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3 RL" connectionId="13" xr16:uid="{00000000-0016-0000-0000-00000B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" connectionId="10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" connectionId="2" xr16:uid="{00000000-0016-0000-0000-000004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1" connectionId="17" xr16:uid="{00000000-0016-0000-0000-000000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" connectionId="6" xr16:uid="{00000000-0016-0000-0000-00000E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4" connectionId="3" xr16:uid="{00000000-0016-0000-0000-000009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 4 RL" connectionId="14" xr16:uid="{00000000-0016-0000-0000-000007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" connectionId="8" xr16:uid="{00000000-0016-0000-0000-000005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L_1-4_2" connectionId="5" xr16:uid="{00000000-0016-0000-0000-000002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3_2" connectionId="7" xr16:uid="{00000000-0016-0000-0000-00000800000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 RL" connectionId="4" xr16:uid="{00000000-0016-0000-0000-00000300000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p Diff_2-3_2" connectionId="1" xr16:uid="{00000000-0016-0000-0000-00000D00000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3_2" connectionId="16" xr16:uid="{00000000-0016-0000-0000-00000A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hase Diff_2-4" connectionId="18" xr16:uid="{00000000-0016-0000-0000-000006000000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o_2-4_2" connectionId="9" xr16:uid="{00000000-0016-0000-0000-00000C000000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B" connectionId="12" xr16:uid="{00000000-0016-0000-0300-00000F000000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T3H-0113_ConversionLoss_and_Isolation_A_+20dBm" connectionId="11" xr16:uid="{00000000-0016-0000-0300-00001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.xml"/><Relationship Id="rId13" Type="http://schemas.openxmlformats.org/officeDocument/2006/relationships/queryTable" Target="../queryTables/queryTable11.xml"/><Relationship Id="rId3" Type="http://schemas.openxmlformats.org/officeDocument/2006/relationships/queryTable" Target="../queryTables/queryTable1.xml"/><Relationship Id="rId7" Type="http://schemas.openxmlformats.org/officeDocument/2006/relationships/queryTable" Target="../queryTables/queryTable5.xml"/><Relationship Id="rId12" Type="http://schemas.openxmlformats.org/officeDocument/2006/relationships/queryTable" Target="../queryTables/queryTable10.xml"/><Relationship Id="rId17" Type="http://schemas.openxmlformats.org/officeDocument/2006/relationships/queryTable" Target="../queryTables/queryTable15.xml"/><Relationship Id="rId2" Type="http://schemas.openxmlformats.org/officeDocument/2006/relationships/drawing" Target="../drawings/drawing1.xml"/><Relationship Id="rId16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4.xml"/><Relationship Id="rId11" Type="http://schemas.openxmlformats.org/officeDocument/2006/relationships/queryTable" Target="../queryTables/queryTable9.xml"/><Relationship Id="rId5" Type="http://schemas.openxmlformats.org/officeDocument/2006/relationships/queryTable" Target="../queryTables/queryTable3.xml"/><Relationship Id="rId15" Type="http://schemas.openxmlformats.org/officeDocument/2006/relationships/queryTable" Target="../queryTables/queryTable13.xml"/><Relationship Id="rId10" Type="http://schemas.openxmlformats.org/officeDocument/2006/relationships/queryTable" Target="../queryTables/queryTable8.xml"/><Relationship Id="rId4" Type="http://schemas.openxmlformats.org/officeDocument/2006/relationships/queryTable" Target="../queryTables/queryTable2.xml"/><Relationship Id="rId9" Type="http://schemas.openxmlformats.org/officeDocument/2006/relationships/queryTable" Target="../queryTables/queryTable7.xml"/><Relationship Id="rId14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03"/>
  <sheetViews>
    <sheetView zoomScale="85" zoomScaleNormal="85" workbookViewId="0">
      <selection activeCell="G169" sqref="G169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9.28515625" style="1" bestFit="1" customWidth="1"/>
    <col min="4" max="4" width="11.42578125" style="1" bestFit="1" customWidth="1"/>
    <col min="5" max="6" width="11.140625" style="1" bestFit="1" customWidth="1"/>
    <col min="7" max="7" width="8.7109375" style="1" customWidth="1"/>
    <col min="8" max="8" width="12.5703125" style="1" bestFit="1" customWidth="1"/>
    <col min="9" max="10" width="13.85546875" style="1" bestFit="1" customWidth="1"/>
    <col min="11" max="12" width="9.28515625" style="2" bestFit="1" customWidth="1"/>
    <col min="13" max="14" width="9.140625" style="1"/>
    <col min="15" max="15" width="9.28515625" style="1" customWidth="1"/>
    <col min="16" max="16" width="9" style="1" bestFit="1" customWidth="1"/>
    <col min="17" max="17" width="8.28515625" style="1" bestFit="1" customWidth="1"/>
    <col min="18" max="18" width="9.28515625" style="1" bestFit="1" customWidth="1"/>
    <col min="19" max="19" width="14.42578125" style="1" customWidth="1"/>
    <col min="20" max="20" width="9.28515625" style="1" bestFit="1" customWidth="1"/>
    <col min="21" max="16384" width="9.140625" style="1"/>
  </cols>
  <sheetData>
    <row r="1" s="4" customFormat="1" x14ac:dyDescent="0.25"/>
    <row r="2" s="4" customFormat="1" x14ac:dyDescent="0.25"/>
    <row r="3" s="4" customFormat="1" x14ac:dyDescent="0.25"/>
    <row r="4" s="4" customFormat="1" x14ac:dyDescent="0.25"/>
    <row r="5" s="4" customFormat="1" x14ac:dyDescent="0.25"/>
    <row r="6" s="4" customFormat="1" x14ac:dyDescent="0.25"/>
    <row r="7" s="4" customFormat="1" x14ac:dyDescent="0.25"/>
    <row r="8" s="4" customFormat="1" x14ac:dyDescent="0.25"/>
    <row r="9" s="4" customFormat="1" x14ac:dyDescent="0.25"/>
    <row r="10" s="4" customFormat="1" x14ac:dyDescent="0.25"/>
    <row r="11" s="4" customFormat="1" x14ac:dyDescent="0.25"/>
    <row r="12" s="4" customFormat="1" x14ac:dyDescent="0.25"/>
    <row r="13" s="4" customFormat="1" x14ac:dyDescent="0.25"/>
    <row r="14" s="4" customFormat="1" x14ac:dyDescent="0.25"/>
    <row r="15" s="4" customFormat="1" x14ac:dyDescent="0.25"/>
    <row r="16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5:19" s="4" customFormat="1" x14ac:dyDescent="0.25"/>
    <row r="34" spans="15:19" s="4" customFormat="1" x14ac:dyDescent="0.25"/>
    <row r="35" spans="15:19" s="4" customFormat="1" x14ac:dyDescent="0.25"/>
    <row r="36" spans="15:19" s="4" customFormat="1" x14ac:dyDescent="0.25"/>
    <row r="37" spans="15:19" s="4" customFormat="1" x14ac:dyDescent="0.25"/>
    <row r="38" spans="15:19" s="4" customFormat="1" x14ac:dyDescent="0.25">
      <c r="O38" s="23"/>
      <c r="P38" s="24"/>
      <c r="Q38" s="21"/>
      <c r="R38" s="21"/>
      <c r="S38" s="21"/>
    </row>
    <row r="39" spans="15:19" s="4" customFormat="1" x14ac:dyDescent="0.25"/>
    <row r="40" spans="15:19" s="4" customFormat="1" x14ac:dyDescent="0.25"/>
    <row r="41" spans="15:19" s="4" customFormat="1" x14ac:dyDescent="0.25"/>
    <row r="42" spans="15:19" s="4" customFormat="1" x14ac:dyDescent="0.25"/>
    <row r="43" spans="15:19" s="4" customFormat="1" x14ac:dyDescent="0.25"/>
    <row r="44" spans="15:19" s="4" customFormat="1" x14ac:dyDescent="0.25"/>
    <row r="45" spans="15:19" s="4" customFormat="1" x14ac:dyDescent="0.25"/>
    <row r="46" spans="15:19" s="4" customFormat="1" x14ac:dyDescent="0.25"/>
    <row r="47" spans="15:19" s="4" customFormat="1" x14ac:dyDescent="0.25"/>
    <row r="48" spans="15:1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ht="12" customHeigh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pans="15:15" s="4" customFormat="1" x14ac:dyDescent="0.25"/>
    <row r="82" spans="15:15" s="4" customFormat="1" x14ac:dyDescent="0.25"/>
    <row r="83" spans="15:15" s="4" customFormat="1" x14ac:dyDescent="0.25"/>
    <row r="84" spans="15:15" s="4" customFormat="1" x14ac:dyDescent="0.25"/>
    <row r="85" spans="15:15" s="4" customFormat="1" x14ac:dyDescent="0.25"/>
    <row r="86" spans="15:15" s="4" customFormat="1" x14ac:dyDescent="0.25"/>
    <row r="87" spans="15:15" s="4" customFormat="1" x14ac:dyDescent="0.25"/>
    <row r="88" spans="15:15" s="4" customFormat="1" x14ac:dyDescent="0.25"/>
    <row r="89" spans="15:15" s="4" customFormat="1" x14ac:dyDescent="0.25"/>
    <row r="90" spans="15:15" s="4" customFormat="1" x14ac:dyDescent="0.25">
      <c r="O90" s="33"/>
    </row>
    <row r="91" spans="15:15" s="4" customFormat="1" x14ac:dyDescent="0.25"/>
    <row r="92" spans="15:15" s="4" customFormat="1" x14ac:dyDescent="0.25"/>
    <row r="93" spans="15:15" s="4" customFormat="1" x14ac:dyDescent="0.25"/>
    <row r="94" spans="15:15" s="4" customFormat="1" x14ac:dyDescent="0.25"/>
    <row r="95" spans="15:15" s="4" customFormat="1" x14ac:dyDescent="0.25"/>
    <row r="96" spans="15:15" s="4" customFormat="1" x14ac:dyDescent="0.25"/>
    <row r="97" spans="10:10" s="4" customFormat="1" x14ac:dyDescent="0.25"/>
    <row r="98" spans="10:10" s="4" customFormat="1" x14ac:dyDescent="0.25">
      <c r="J98" s="34"/>
    </row>
    <row r="99" spans="10:10" s="4" customFormat="1" x14ac:dyDescent="0.25"/>
    <row r="100" spans="10:10" s="4" customFormat="1" x14ac:dyDescent="0.25"/>
    <row r="101" spans="10:10" s="4" customFormat="1" x14ac:dyDescent="0.25"/>
    <row r="102" spans="10:10" s="4" customFormat="1" x14ac:dyDescent="0.25"/>
    <row r="103" spans="10:10" s="4" customFormat="1" x14ac:dyDescent="0.25"/>
    <row r="104" spans="10:10" s="4" customFormat="1" x14ac:dyDescent="0.25"/>
    <row r="105" spans="10:10" s="4" customFormat="1" x14ac:dyDescent="0.25"/>
    <row r="106" spans="10:10" s="4" customFormat="1" x14ac:dyDescent="0.25"/>
    <row r="107" spans="10:10" s="4" customFormat="1" x14ac:dyDescent="0.25"/>
    <row r="108" spans="10:10" s="4" customFormat="1" x14ac:dyDescent="0.25"/>
    <row r="109" spans="10:10" s="4" customFormat="1" x14ac:dyDescent="0.25"/>
    <row r="110" spans="10:10" s="4" customFormat="1" x14ac:dyDescent="0.25"/>
    <row r="111" spans="10:10" s="4" customFormat="1" x14ac:dyDescent="0.25"/>
    <row r="112" spans="10:10" s="4" customFormat="1" x14ac:dyDescent="0.25"/>
    <row r="113" spans="10:19" s="4" customFormat="1" x14ac:dyDescent="0.25"/>
    <row r="114" spans="10:19" s="4" customFormat="1" x14ac:dyDescent="0.25"/>
    <row r="115" spans="10:19" s="4" customFormat="1" x14ac:dyDescent="0.25">
      <c r="J115" s="34"/>
    </row>
    <row r="116" spans="10:19" s="4" customFormat="1" x14ac:dyDescent="0.25"/>
    <row r="117" spans="10:19" s="4" customFormat="1" x14ac:dyDescent="0.25"/>
    <row r="118" spans="10:19" s="4" customFormat="1" x14ac:dyDescent="0.25"/>
    <row r="119" spans="10:19" s="4" customFormat="1" x14ac:dyDescent="0.25"/>
    <row r="120" spans="10:19" s="4" customFormat="1" x14ac:dyDescent="0.25"/>
    <row r="121" spans="10:19" s="4" customFormat="1" x14ac:dyDescent="0.25">
      <c r="O121" s="23"/>
      <c r="P121" s="21"/>
      <c r="Q121" s="21"/>
      <c r="R121" s="21"/>
      <c r="S121" s="21"/>
    </row>
    <row r="122" spans="10:19" s="4" customFormat="1" x14ac:dyDescent="0.25"/>
    <row r="123" spans="10:19" s="4" customFormat="1" x14ac:dyDescent="0.25"/>
    <row r="124" spans="10:19" s="4" customFormat="1" x14ac:dyDescent="0.25">
      <c r="O124" s="4" t="s">
        <v>193</v>
      </c>
    </row>
    <row r="125" spans="10:19" s="4" customFormat="1" x14ac:dyDescent="0.25"/>
    <row r="126" spans="10:19" s="4" customFormat="1" x14ac:dyDescent="0.25"/>
    <row r="127" spans="10:19" s="4" customFormat="1" x14ac:dyDescent="0.25"/>
    <row r="128" spans="10:19" s="4" customFormat="1" x14ac:dyDescent="0.25"/>
    <row r="129" spans="15:15" s="4" customFormat="1" x14ac:dyDescent="0.25"/>
    <row r="130" spans="15:15" s="4" customFormat="1" x14ac:dyDescent="0.25"/>
    <row r="131" spans="15:15" s="4" customFormat="1" x14ac:dyDescent="0.25"/>
    <row r="132" spans="15:15" s="4" customFormat="1" x14ac:dyDescent="0.25"/>
    <row r="133" spans="15:15" s="4" customFormat="1" x14ac:dyDescent="0.25"/>
    <row r="134" spans="15:15" s="4" customFormat="1" x14ac:dyDescent="0.25">
      <c r="O134" s="49"/>
    </row>
    <row r="135" spans="15:15" s="4" customFormat="1" x14ac:dyDescent="0.25"/>
    <row r="136" spans="15:15" s="4" customFormat="1" x14ac:dyDescent="0.25"/>
    <row r="137" spans="15:15" s="4" customFormat="1" x14ac:dyDescent="0.25"/>
    <row r="138" spans="15:15" s="4" customFormat="1" x14ac:dyDescent="0.25">
      <c r="O138" s="4" t="s">
        <v>194</v>
      </c>
    </row>
    <row r="139" spans="15:15" s="4" customFormat="1" x14ac:dyDescent="0.25"/>
    <row r="140" spans="15:15" s="4" customFormat="1" x14ac:dyDescent="0.25"/>
    <row r="141" spans="15:15" s="4" customFormat="1" x14ac:dyDescent="0.25"/>
    <row r="142" spans="15:15" s="4" customFormat="1" x14ac:dyDescent="0.25"/>
    <row r="143" spans="15:15" s="4" customFormat="1" x14ac:dyDescent="0.25"/>
    <row r="144" spans="15:15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pans="1:38" s="4" customFormat="1" x14ac:dyDescent="0.25"/>
    <row r="162" spans="1:38" s="4" customFormat="1" x14ac:dyDescent="0.25"/>
    <row r="163" spans="1:38" s="4" customFormat="1" x14ac:dyDescent="0.25"/>
    <row r="164" spans="1:38" s="4" customFormat="1" x14ac:dyDescent="0.25"/>
    <row r="165" spans="1:38" s="4" customFormat="1" x14ac:dyDescent="0.25"/>
    <row r="166" spans="1:38" s="4" customFormat="1" ht="15.75" thickBot="1" x14ac:dyDescent="0.3">
      <c r="A166" s="49"/>
      <c r="B166" s="49"/>
      <c r="C166" s="49"/>
      <c r="D166" s="52" t="s">
        <v>195</v>
      </c>
      <c r="E166" s="49"/>
      <c r="F166" s="49"/>
      <c r="G166" s="49"/>
      <c r="X166" s="49"/>
      <c r="Y166" s="49"/>
      <c r="Z166" s="49"/>
      <c r="AA166" s="52" t="s">
        <v>183</v>
      </c>
      <c r="AB166" s="49"/>
      <c r="AC166" s="49"/>
      <c r="AD166" s="49"/>
      <c r="AE166" s="53"/>
      <c r="AF166" s="49"/>
      <c r="AG166" s="49"/>
      <c r="AH166" s="49"/>
      <c r="AI166" s="52" t="s">
        <v>184</v>
      </c>
      <c r="AJ166" s="49"/>
      <c r="AK166" s="49"/>
    </row>
    <row r="167" spans="1:38" s="4" customFormat="1" ht="25.5" thickTop="1" thickBot="1" x14ac:dyDescent="0.3">
      <c r="A167" s="63" t="s">
        <v>170</v>
      </c>
      <c r="B167" s="64" t="s">
        <v>171</v>
      </c>
      <c r="C167" s="64" t="s">
        <v>172</v>
      </c>
      <c r="D167" s="64" t="s">
        <v>173</v>
      </c>
      <c r="E167" s="64" t="s">
        <v>174</v>
      </c>
      <c r="F167" s="64" t="s">
        <v>175</v>
      </c>
      <c r="G167" s="65" t="s">
        <v>176</v>
      </c>
      <c r="X167" s="54" t="s">
        <v>170</v>
      </c>
      <c r="Y167" s="55" t="s">
        <v>171</v>
      </c>
      <c r="Z167" s="55" t="s">
        <v>172</v>
      </c>
      <c r="AA167" s="55" t="s">
        <v>173</v>
      </c>
      <c r="AB167" s="55" t="s">
        <v>174</v>
      </c>
      <c r="AC167" s="55" t="s">
        <v>175</v>
      </c>
      <c r="AD167" s="56" t="s">
        <v>176</v>
      </c>
      <c r="AE167" s="53"/>
      <c r="AF167" s="54" t="s">
        <v>170</v>
      </c>
      <c r="AG167" s="55" t="s">
        <v>171</v>
      </c>
      <c r="AH167" s="55" t="s">
        <v>172</v>
      </c>
      <c r="AI167" s="55" t="s">
        <v>173</v>
      </c>
      <c r="AJ167" s="55" t="s">
        <v>174</v>
      </c>
      <c r="AK167" s="55" t="s">
        <v>175</v>
      </c>
      <c r="AL167" s="56" t="s">
        <v>176</v>
      </c>
    </row>
    <row r="168" spans="1:38" s="4" customFormat="1" ht="16.5" thickTop="1" thickBot="1" x14ac:dyDescent="0.3">
      <c r="A168" s="66" t="s">
        <v>177</v>
      </c>
      <c r="B168" s="67" t="str">
        <f>TEXT(Y168,"#")&amp;" ("&amp;TEXT(AG168,"#"&amp;")")</f>
        <v>27 (24)</v>
      </c>
      <c r="C168" s="68" t="s">
        <v>178</v>
      </c>
      <c r="D168" s="67" t="str">
        <f t="shared" ref="D168:G172" si="0">TEXT(AA168,"#")&amp;" ("&amp;TEXT(AI168,"#"&amp;")")</f>
        <v>27 (37)</v>
      </c>
      <c r="E168" s="67" t="str">
        <f t="shared" si="0"/>
        <v>14 (14)</v>
      </c>
      <c r="F168" s="67" t="str">
        <f>TEXT(AC168,"#")&amp;" ("&amp;TEXT(AK168,"#"&amp;")")</f>
        <v>33 (40)</v>
      </c>
      <c r="G168" s="67" t="str">
        <f>TEXT(AD168,"#")&amp;" ("&amp;TEXT(AL168,"#"&amp;")")</f>
        <v>52 (13)</v>
      </c>
      <c r="X168" s="57" t="s">
        <v>177</v>
      </c>
      <c r="Y168" s="58">
        <f>'5Rx0L'!H7</f>
        <v>26.851348631578951</v>
      </c>
      <c r="Z168" s="58" t="s">
        <v>178</v>
      </c>
      <c r="AA168" s="58">
        <f>'5Rx5L'!H7</f>
        <v>27.211429210526315</v>
      </c>
      <c r="AB168" s="58">
        <f>'5Rx5L'!H31</f>
        <v>14.287745478947372</v>
      </c>
      <c r="AC168" s="58">
        <f>'5Rx5L'!H55</f>
        <v>32.923656052631571</v>
      </c>
      <c r="AD168" s="59">
        <f>'5Rx5L'!H79</f>
        <v>52.000045052631577</v>
      </c>
      <c r="AE168" s="53"/>
      <c r="AF168" s="57" t="s">
        <v>177</v>
      </c>
      <c r="AG168" s="58">
        <f>'5Rx0L'!P7</f>
        <v>23.746208052631577</v>
      </c>
      <c r="AH168" s="58" t="s">
        <v>178</v>
      </c>
      <c r="AI168" s="58">
        <f>'5Rx5L'!P7</f>
        <v>36.745245263157905</v>
      </c>
      <c r="AJ168" s="58">
        <f>'5Rx5L'!P31</f>
        <v>14.394959642105265</v>
      </c>
      <c r="AK168" s="58">
        <f>'5Rx5L'!P55</f>
        <v>39.698014263157894</v>
      </c>
      <c r="AL168" s="59">
        <f>'5Rx5L'!P79</f>
        <v>13.348353578947368</v>
      </c>
    </row>
    <row r="169" spans="1:38" s="4" customFormat="1" ht="15.75" thickBot="1" x14ac:dyDescent="0.3">
      <c r="A169" s="66" t="s">
        <v>179</v>
      </c>
      <c r="B169" s="67" t="str">
        <f>TEXT(Y169,"#")&amp;" ("&amp;TEXT(AG169,"#"&amp;")")</f>
        <v>77 (86)</v>
      </c>
      <c r="C169" s="67" t="str">
        <f>TEXT(Z169,"#")&amp;" ("&amp;TEXT(AH169,"#"&amp;")")</f>
        <v>61 (48)</v>
      </c>
      <c r="D169" s="67" t="str">
        <f t="shared" si="0"/>
        <v>70 (72)</v>
      </c>
      <c r="E169" s="67" t="str">
        <f t="shared" si="0"/>
        <v>62 (53)</v>
      </c>
      <c r="F169" s="67" t="str">
        <f t="shared" si="0"/>
        <v>69 (71)</v>
      </c>
      <c r="G169" s="67" t="str">
        <f>TEXT(AD169,"#")&amp;" ("&amp;TEXT(AL169,"#"&amp;")")</f>
        <v>58 (54)</v>
      </c>
      <c r="X169" s="57" t="s">
        <v>179</v>
      </c>
      <c r="Y169" s="58">
        <f>'5Rx0L'!H31</f>
        <v>77.23376510526316</v>
      </c>
      <c r="Z169" s="58">
        <f>'5Rx5L'!H103</f>
        <v>61.162986789473678</v>
      </c>
      <c r="AA169" s="58">
        <f>'2Rx2L'!G3</f>
        <v>70.225072848484828</v>
      </c>
      <c r="AB169" s="58">
        <f>'5Rx5L'!H151</f>
        <v>62.375352315789492</v>
      </c>
      <c r="AC169" s="58">
        <f>'5Rx5L'!H175</f>
        <v>68.737607894736868</v>
      </c>
      <c r="AD169" s="59">
        <f>'5Rx5L'!H199</f>
        <v>57.559634368421051</v>
      </c>
      <c r="AE169" s="53"/>
      <c r="AF169" s="57" t="s">
        <v>179</v>
      </c>
      <c r="AG169" s="58">
        <f>'5Rx0L'!P31</f>
        <v>85.696500578947365</v>
      </c>
      <c r="AH169" s="58">
        <f>'5Rx5L'!P103</f>
        <v>48.169170105263163</v>
      </c>
      <c r="AI169" s="58">
        <f>'2Rx2L'!O3</f>
        <v>72.082271727272712</v>
      </c>
      <c r="AJ169" s="58">
        <f>'5Rx5L'!P151</f>
        <v>52.873313105263158</v>
      </c>
      <c r="AK169" s="58">
        <f>'5Rx5L'!P175</f>
        <v>71.444262052631586</v>
      </c>
      <c r="AL169" s="59">
        <f>'5Rx5L'!P199</f>
        <v>54.078404842105257</v>
      </c>
    </row>
    <row r="170" spans="1:38" s="4" customFormat="1" ht="15.75" thickBot="1" x14ac:dyDescent="0.3">
      <c r="A170" s="66" t="s">
        <v>180</v>
      </c>
      <c r="B170" s="67" t="str">
        <f>TEXT(Y170,"#")&amp;" ("&amp;TEXT(AG170,"#"&amp;")")</f>
        <v>100 (104)</v>
      </c>
      <c r="C170" s="67" t="str">
        <f>TEXT(Z170,"#")&amp;" ("&amp;TEXT(AH170,"#"&amp;")")</f>
        <v>61 (62)</v>
      </c>
      <c r="D170" s="67" t="str">
        <f t="shared" si="0"/>
        <v>82 (90)</v>
      </c>
      <c r="E170" s="67" t="str">
        <f t="shared" si="0"/>
        <v>71 (75)</v>
      </c>
      <c r="F170" s="67" t="str">
        <f t="shared" si="0"/>
        <v>74 (91)</v>
      </c>
      <c r="G170" s="67" t="str">
        <f t="shared" si="0"/>
        <v>67 (73)</v>
      </c>
      <c r="X170" s="57" t="s">
        <v>180</v>
      </c>
      <c r="Y170" s="58">
        <f>'5Rx0L'!H55</f>
        <v>100.05816089473683</v>
      </c>
      <c r="Z170" s="58">
        <f>'5Rx5L'!H223</f>
        <v>60.854437631578946</v>
      </c>
      <c r="AA170" s="58">
        <f>'5Rx5L'!H247</f>
        <v>81.758741000000001</v>
      </c>
      <c r="AB170" s="58">
        <f>'5Rx5L'!H271</f>
        <v>70.769367473684213</v>
      </c>
      <c r="AC170" s="58">
        <f>'5Rx5L'!H295</f>
        <v>74.399161473684188</v>
      </c>
      <c r="AD170" s="59">
        <f>'5Rx5L'!H319</f>
        <v>67.484408894736845</v>
      </c>
      <c r="AE170" s="53"/>
      <c r="AF170" s="57" t="s">
        <v>180</v>
      </c>
      <c r="AG170" s="58">
        <f>'5Rx0L'!P55</f>
        <v>103.66875131578949</v>
      </c>
      <c r="AH170" s="58">
        <f>'5Rx5L'!P223</f>
        <v>62.307942631578953</v>
      </c>
      <c r="AI170" s="58">
        <f>'5Rx5L'!P247</f>
        <v>89.90414557894735</v>
      </c>
      <c r="AJ170" s="58">
        <f>'5Rx5L'!P271</f>
        <v>74.908114789473686</v>
      </c>
      <c r="AK170" s="58">
        <f>'5Rx5L'!P295</f>
        <v>90.596448210526319</v>
      </c>
      <c r="AL170" s="59">
        <f>'5Rx5L'!P319</f>
        <v>72.822021052631584</v>
      </c>
    </row>
    <row r="171" spans="1:38" s="4" customFormat="1" ht="15.75" thickBot="1" x14ac:dyDescent="0.3">
      <c r="A171" s="66" t="s">
        <v>181</v>
      </c>
      <c r="B171" s="67" t="str">
        <f>TEXT(Y171,"#")&amp;" ("&amp;TEXT(AG171,"#"&amp;")")</f>
        <v>121 (125)</v>
      </c>
      <c r="C171" s="67" t="str">
        <f>TEXT(Z171,"#")&amp;" ("&amp;TEXT(AH171,"#"&amp;")")</f>
        <v>98 (94)</v>
      </c>
      <c r="D171" s="67" t="str">
        <f t="shared" si="0"/>
        <v>110 (111)</v>
      </c>
      <c r="E171" s="67" t="str">
        <f t="shared" si="0"/>
        <v>109 (104)</v>
      </c>
      <c r="F171" s="67" t="str">
        <f t="shared" si="0"/>
        <v>108 (113)</v>
      </c>
      <c r="G171" s="67" t="str">
        <f t="shared" si="0"/>
        <v>108 (102)</v>
      </c>
      <c r="X171" s="57" t="s">
        <v>181</v>
      </c>
      <c r="Y171" s="58">
        <f>'5Rx0L'!H79</f>
        <v>121.28643505263157</v>
      </c>
      <c r="Z171" s="58">
        <f>'5Rx5L'!H343</f>
        <v>98.351943947368412</v>
      </c>
      <c r="AA171" s="58">
        <f>'5Rx5L'!H367</f>
        <v>110.28456768421053</v>
      </c>
      <c r="AB171" s="58">
        <f>'5Rx5L'!H391</f>
        <v>109.06050621052633</v>
      </c>
      <c r="AC171" s="58">
        <f>'5Rx5L'!H415</f>
        <v>108.42803868421052</v>
      </c>
      <c r="AD171" s="59">
        <f>'5Rx5L'!H439</f>
        <v>107.62564747368421</v>
      </c>
      <c r="AE171" s="53"/>
      <c r="AF171" s="57" t="s">
        <v>181</v>
      </c>
      <c r="AG171" s="58">
        <f>'5Rx0L'!P79</f>
        <v>124.82031647368423</v>
      </c>
      <c r="AH171" s="58">
        <f>'5Rx5L'!P343</f>
        <v>93.757148526315802</v>
      </c>
      <c r="AI171" s="58">
        <f>'5Rx5L'!P367</f>
        <v>111.08678115789473</v>
      </c>
      <c r="AJ171" s="58">
        <f>'5Rx5L'!P391</f>
        <v>103.67966994736841</v>
      </c>
      <c r="AK171" s="58">
        <f>'5Rx5L'!P415</f>
        <v>113.05910689473684</v>
      </c>
      <c r="AL171" s="59">
        <f>'5Rx5L'!P439</f>
        <v>102.06414736842106</v>
      </c>
    </row>
    <row r="172" spans="1:38" s="4" customFormat="1" ht="15.75" thickBot="1" x14ac:dyDescent="0.3">
      <c r="A172" s="69" t="s">
        <v>182</v>
      </c>
      <c r="B172" s="67" t="s">
        <v>278</v>
      </c>
      <c r="C172" s="67" t="str">
        <f>TEXT(Z172,"#")&amp;" ("&amp;TEXT(AH172,"#"&amp;")")</f>
        <v>115 (108)</v>
      </c>
      <c r="D172" s="67" t="str">
        <f t="shared" si="0"/>
        <v>115 (123)</v>
      </c>
      <c r="E172" s="67" t="str">
        <f t="shared" si="0"/>
        <v>119 (126)</v>
      </c>
      <c r="F172" s="67" t="str">
        <f t="shared" si="0"/>
        <v>120 (125)</v>
      </c>
      <c r="G172" s="67" t="str">
        <f t="shared" si="0"/>
        <v>118 (121)</v>
      </c>
      <c r="X172" s="60" t="s">
        <v>182</v>
      </c>
      <c r="Y172" s="61">
        <f>'5Rx0L'!H103</f>
        <v>130.71157810526313</v>
      </c>
      <c r="Z172" s="61">
        <f>'5Rx5L'!H463</f>
        <v>115.33570378947367</v>
      </c>
      <c r="AA172" s="61">
        <f>'5Rx5L'!H487</f>
        <v>114.54132763157897</v>
      </c>
      <c r="AB172" s="61">
        <f>'5Rx5L'!H511</f>
        <v>118.98531026315788</v>
      </c>
      <c r="AC172" s="61">
        <f>'5Rx5L'!H535</f>
        <v>119.66082368421051</v>
      </c>
      <c r="AD172" s="62">
        <f>'5Rx5L'!H559</f>
        <v>118.30384873684211</v>
      </c>
      <c r="AE172" s="53"/>
      <c r="AF172" s="60" t="s">
        <v>182</v>
      </c>
      <c r="AG172" s="61">
        <f>'5Rx0L'!P103</f>
        <v>147.8465957894737</v>
      </c>
      <c r="AH172" s="61">
        <f>'5Rx5L'!P463</f>
        <v>107.6292030526316</v>
      </c>
      <c r="AI172" s="61">
        <f>'5Rx5L'!P487</f>
        <v>122.84121868421053</v>
      </c>
      <c r="AJ172" s="61">
        <f>'5Rx5L'!P511</f>
        <v>125.57940794736842</v>
      </c>
      <c r="AK172" s="61">
        <f>'5Rx5L'!P535</f>
        <v>125.4820307894737</v>
      </c>
      <c r="AL172" s="62">
        <f>'5Rx5L'!P559</f>
        <v>120.73447257894738</v>
      </c>
    </row>
    <row r="173" spans="1:38" s="4" customFormat="1" ht="15.75" thickTop="1" x14ac:dyDescent="0.25">
      <c r="A173" s="49"/>
      <c r="B173" s="49"/>
      <c r="C173" s="49"/>
      <c r="D173" s="49"/>
      <c r="E173" s="49"/>
      <c r="F173" s="49"/>
      <c r="G173" s="49"/>
      <c r="X173" s="49"/>
      <c r="Y173" s="49"/>
      <c r="Z173" s="49"/>
      <c r="AA173" s="49"/>
      <c r="AB173" s="49"/>
      <c r="AC173" s="49"/>
      <c r="AD173" s="49"/>
      <c r="AE173" s="53"/>
      <c r="AF173" s="49"/>
      <c r="AG173" s="49"/>
      <c r="AH173" s="49"/>
      <c r="AI173" s="49"/>
      <c r="AJ173" s="49"/>
      <c r="AK173" s="49"/>
      <c r="AL173" s="49"/>
    </row>
    <row r="174" spans="1:38" s="4" customFormat="1" x14ac:dyDescent="0.25">
      <c r="A174" s="49"/>
      <c r="B174" s="49"/>
      <c r="C174" s="49"/>
      <c r="D174" s="49"/>
      <c r="E174" s="49"/>
      <c r="F174" s="49"/>
      <c r="G174" s="49"/>
      <c r="X174" s="49"/>
      <c r="Y174" s="49"/>
      <c r="Z174" s="49"/>
      <c r="AA174" s="49"/>
      <c r="AB174" s="49"/>
      <c r="AC174" s="49"/>
      <c r="AD174" s="49"/>
      <c r="AE174" s="53"/>
      <c r="AF174" s="49"/>
      <c r="AG174" s="49"/>
      <c r="AH174" s="49"/>
      <c r="AI174" s="49"/>
      <c r="AJ174" s="49"/>
      <c r="AK174" s="49"/>
      <c r="AL174" s="49"/>
    </row>
    <row r="175" spans="1:38" s="4" customFormat="1" x14ac:dyDescent="0.25">
      <c r="A175" s="49"/>
      <c r="B175" s="49"/>
      <c r="C175" s="49"/>
      <c r="D175" s="49"/>
      <c r="E175" s="49"/>
      <c r="F175" s="49"/>
      <c r="G175" s="49"/>
      <c r="X175" s="49"/>
      <c r="Y175" s="49"/>
      <c r="Z175" s="49"/>
      <c r="AA175" s="49"/>
      <c r="AB175" s="49"/>
      <c r="AC175" s="49"/>
      <c r="AD175" s="49"/>
      <c r="AE175" s="53"/>
      <c r="AF175" s="49"/>
      <c r="AG175" s="49"/>
      <c r="AH175" s="49"/>
      <c r="AI175" s="49"/>
      <c r="AJ175" s="49"/>
      <c r="AK175" s="49"/>
      <c r="AL175" s="49"/>
    </row>
    <row r="176" spans="1:38" s="4" customFormat="1" ht="15.75" thickBot="1" x14ac:dyDescent="0.3">
      <c r="A176" s="49"/>
      <c r="B176" s="49"/>
      <c r="C176" s="49"/>
      <c r="D176" s="52" t="s">
        <v>196</v>
      </c>
      <c r="E176" s="49"/>
      <c r="F176" s="49"/>
      <c r="G176" s="49"/>
      <c r="X176" s="49"/>
      <c r="Y176" s="49"/>
      <c r="Z176" s="49"/>
      <c r="AA176" s="52" t="s">
        <v>191</v>
      </c>
      <c r="AB176" s="49"/>
      <c r="AC176" s="49"/>
      <c r="AD176" s="49"/>
      <c r="AE176" s="53"/>
      <c r="AF176" s="49"/>
      <c r="AG176" s="49"/>
      <c r="AH176" s="49"/>
      <c r="AI176" s="52" t="s">
        <v>192</v>
      </c>
      <c r="AJ176" s="49"/>
      <c r="AK176" s="49"/>
      <c r="AL176" s="49"/>
    </row>
    <row r="177" spans="1:38" s="4" customFormat="1" ht="25.5" thickTop="1" thickBot="1" x14ac:dyDescent="0.3">
      <c r="A177" s="63" t="s">
        <v>190</v>
      </c>
      <c r="B177" s="64" t="s">
        <v>171</v>
      </c>
      <c r="C177" s="64" t="s">
        <v>172</v>
      </c>
      <c r="D177" s="64" t="s">
        <v>173</v>
      </c>
      <c r="E177" s="64" t="s">
        <v>174</v>
      </c>
      <c r="F177" s="64" t="s">
        <v>175</v>
      </c>
      <c r="G177" s="65" t="s">
        <v>176</v>
      </c>
      <c r="X177" s="54" t="s">
        <v>190</v>
      </c>
      <c r="Y177" s="55" t="s">
        <v>171</v>
      </c>
      <c r="Z177" s="55" t="s">
        <v>172</v>
      </c>
      <c r="AA177" s="55" t="s">
        <v>173</v>
      </c>
      <c r="AB177" s="55" t="s">
        <v>174</v>
      </c>
      <c r="AC177" s="55" t="s">
        <v>175</v>
      </c>
      <c r="AD177" s="56" t="s">
        <v>176</v>
      </c>
      <c r="AE177" s="53"/>
      <c r="AF177" s="54" t="s">
        <v>190</v>
      </c>
      <c r="AG177" s="55" t="s">
        <v>171</v>
      </c>
      <c r="AH177" s="55" t="s">
        <v>172</v>
      </c>
      <c r="AI177" s="55" t="s">
        <v>173</v>
      </c>
      <c r="AJ177" s="55" t="s">
        <v>174</v>
      </c>
      <c r="AK177" s="55" t="s">
        <v>175</v>
      </c>
      <c r="AL177" s="56" t="s">
        <v>176</v>
      </c>
    </row>
    <row r="178" spans="1:38" s="4" customFormat="1" ht="16.5" thickTop="1" thickBot="1" x14ac:dyDescent="0.3">
      <c r="A178" s="66" t="s">
        <v>185</v>
      </c>
      <c r="B178" s="67" t="str">
        <f>TEXT(Y178,"#")&amp;" ("&amp;TEXT(AG178,"#"&amp;")")</f>
        <v>28 (24)</v>
      </c>
      <c r="C178" s="68" t="s">
        <v>178</v>
      </c>
      <c r="D178" s="67" t="str">
        <f t="shared" ref="D178:G182" si="1">TEXT(AA178,"#")&amp;" ("&amp;TEXT(AI178,"#"&amp;")")</f>
        <v>28 (38)</v>
      </c>
      <c r="E178" s="67" t="str">
        <f t="shared" si="1"/>
        <v>15 (12)</v>
      </c>
      <c r="F178" s="67" t="str">
        <f t="shared" si="1"/>
        <v>32 (39)</v>
      </c>
      <c r="G178" s="67" t="str">
        <f t="shared" si="1"/>
        <v>18 (24)</v>
      </c>
      <c r="X178" s="57" t="s">
        <v>185</v>
      </c>
      <c r="Y178" s="58">
        <f>'5Ix0L'!H7</f>
        <v>27.667116421052629</v>
      </c>
      <c r="Z178" s="58" t="s">
        <v>178</v>
      </c>
      <c r="AA178" s="58">
        <f>'5Ix5L'!H7</f>
        <v>28.114770157894736</v>
      </c>
      <c r="AB178" s="58">
        <f>'5Ix5L'!H31</f>
        <v>14.500363947368424</v>
      </c>
      <c r="AC178" s="58">
        <f>'5Ix5L'!H55</f>
        <v>31.947968526315787</v>
      </c>
      <c r="AD178" s="59">
        <f>'5Ix5L'!H79</f>
        <v>18.39562205263158</v>
      </c>
      <c r="AE178" s="53"/>
      <c r="AF178" s="57" t="s">
        <v>185</v>
      </c>
      <c r="AG178" s="58">
        <f>'5Ix0L'!P7</f>
        <v>24.269860736842109</v>
      </c>
      <c r="AH178" s="58" t="s">
        <v>178</v>
      </c>
      <c r="AI178" s="58">
        <f>'5Ix5L'!P7</f>
        <v>37.589148736842105</v>
      </c>
      <c r="AJ178" s="58">
        <f>'5Ix5L'!P31</f>
        <v>12.432959142105265</v>
      </c>
      <c r="AK178" s="58">
        <f>'5Ix5L'!P55</f>
        <v>38.57794057894737</v>
      </c>
      <c r="AL178" s="59">
        <f>'5Ix5L'!P79</f>
        <v>24.295745526315791</v>
      </c>
    </row>
    <row r="179" spans="1:38" s="4" customFormat="1" ht="15.75" thickBot="1" x14ac:dyDescent="0.3">
      <c r="A179" s="66" t="s">
        <v>186</v>
      </c>
      <c r="B179" s="67" t="str">
        <f>TEXT(Y179,"#")&amp;" ("&amp;TEXT(AG179,"#"&amp;")")</f>
        <v>68 (60)</v>
      </c>
      <c r="C179" s="67" t="str">
        <f>TEXT(Z179,"#")&amp;" ("&amp;TEXT(AH179,"#"&amp;")")</f>
        <v>68 (71)</v>
      </c>
      <c r="D179" s="67" t="str">
        <f t="shared" si="1"/>
        <v>58 (51)</v>
      </c>
      <c r="E179" s="67" t="str">
        <f t="shared" si="1"/>
        <v>60 (73)</v>
      </c>
      <c r="F179" s="67" t="str">
        <f t="shared" si="1"/>
        <v>51 (49)</v>
      </c>
      <c r="G179" s="67" t="str">
        <f t="shared" si="1"/>
        <v>59 (77)</v>
      </c>
      <c r="X179" s="57" t="s">
        <v>186</v>
      </c>
      <c r="Y179" s="58">
        <f>'5Ix0L'!H31</f>
        <v>67.505477947368433</v>
      </c>
      <c r="Z179" s="58">
        <f>'2Ix1L'!G3</f>
        <v>68.269927878787868</v>
      </c>
      <c r="AA179" s="58">
        <f>'5Ix5L'!H127</f>
        <v>58.386621842105264</v>
      </c>
      <c r="AB179" s="58">
        <f>'5Ix5L'!H151</f>
        <v>59.647046789473684</v>
      </c>
      <c r="AC179" s="58">
        <f>'5Ix5L'!H175</f>
        <v>51.183723105263155</v>
      </c>
      <c r="AD179" s="59">
        <f>'5Ix5L'!H199</f>
        <v>58.569682263157894</v>
      </c>
      <c r="AE179" s="53"/>
      <c r="AF179" s="57" t="s">
        <v>186</v>
      </c>
      <c r="AG179" s="58">
        <f>'5Ix0L'!P31</f>
        <v>59.864609052631579</v>
      </c>
      <c r="AH179" s="58">
        <f>'2Ix1L'!O3</f>
        <v>71.408459060606049</v>
      </c>
      <c r="AI179" s="58">
        <f>'5Ix5L'!P127</f>
        <v>50.952452894736851</v>
      </c>
      <c r="AJ179" s="58">
        <f>'5Ix5L'!P151</f>
        <v>72.569442526315783</v>
      </c>
      <c r="AK179" s="58">
        <f>'5Ix5L'!P175</f>
        <v>48.660427473684216</v>
      </c>
      <c r="AL179" s="59">
        <f>'5Ix5L'!P199</f>
        <v>77.07578500000001</v>
      </c>
    </row>
    <row r="180" spans="1:38" s="4" customFormat="1" ht="15.75" thickBot="1" x14ac:dyDescent="0.3">
      <c r="A180" s="66" t="s">
        <v>187</v>
      </c>
      <c r="B180" s="67" t="str">
        <f>TEXT(Y180,"#")&amp;" ("&amp;TEXT(AG180,"#"&amp;")")</f>
        <v>86 (95)</v>
      </c>
      <c r="C180" s="67" t="str">
        <f>TEXT(Z180,"#")&amp;" ("&amp;TEXT(AH180,"#"&amp;")")</f>
        <v>66 (70)</v>
      </c>
      <c r="D180" s="67" t="str">
        <f t="shared" si="1"/>
        <v>76 (88)</v>
      </c>
      <c r="E180" s="67" t="str">
        <f t="shared" si="1"/>
        <v>68 (67)</v>
      </c>
      <c r="F180" s="67" t="str">
        <f t="shared" si="1"/>
        <v>71 (86)</v>
      </c>
      <c r="G180" s="67" t="str">
        <f t="shared" si="1"/>
        <v>53 (55)</v>
      </c>
      <c r="X180" s="57" t="s">
        <v>187</v>
      </c>
      <c r="Y180" s="58">
        <f>'5Ix0L'!H55</f>
        <v>86.368677210526315</v>
      </c>
      <c r="Z180" s="58">
        <f>'5Ix5L'!H223</f>
        <v>65.970259578947378</v>
      </c>
      <c r="AA180" s="58">
        <f>'5Ix5L'!H247</f>
        <v>75.873504052631574</v>
      </c>
      <c r="AB180" s="58">
        <f>'5Ix5L'!H271</f>
        <v>67.949372736842108</v>
      </c>
      <c r="AC180" s="58">
        <f>'5Ix5L'!H295</f>
        <v>71.315183000000005</v>
      </c>
      <c r="AD180" s="59">
        <f>'5Ix5L'!H319</f>
        <v>53.325077736842104</v>
      </c>
      <c r="AE180" s="53"/>
      <c r="AF180" s="57" t="s">
        <v>187</v>
      </c>
      <c r="AG180" s="58">
        <f>'5Ix0L'!P55</f>
        <v>95.308240684210531</v>
      </c>
      <c r="AH180" s="58">
        <f>'5Ix5L'!P223</f>
        <v>70.333678736842117</v>
      </c>
      <c r="AI180" s="58">
        <f>'5Ix5L'!P247</f>
        <v>87.672221947368428</v>
      </c>
      <c r="AJ180" s="58">
        <f>'5Ix5L'!P271</f>
        <v>66.775548526315788</v>
      </c>
      <c r="AK180" s="58">
        <f>'5Ix5L'!P295</f>
        <v>86.271394473684225</v>
      </c>
      <c r="AL180" s="59">
        <f>'5Ix5L'!P319</f>
        <v>54.970807368421056</v>
      </c>
    </row>
    <row r="181" spans="1:38" s="4" customFormat="1" ht="15.75" thickBot="1" x14ac:dyDescent="0.3">
      <c r="A181" s="66" t="s">
        <v>188</v>
      </c>
      <c r="B181" s="67" t="str">
        <f>TEXT(Y181,"#")&amp;" ("&amp;TEXT(AG181,"#"&amp;")")</f>
        <v>111 (100)</v>
      </c>
      <c r="C181" s="67" t="str">
        <f>TEXT(Z181,"#")&amp;" ("&amp;TEXT(AH181,"#"&amp;")")</f>
        <v>108 (109)</v>
      </c>
      <c r="D181" s="67" t="str">
        <f t="shared" si="1"/>
        <v>97 (93)</v>
      </c>
      <c r="E181" s="67" t="str">
        <f t="shared" si="1"/>
        <v>102 (113)</v>
      </c>
      <c r="F181" s="67" t="str">
        <f t="shared" si="1"/>
        <v>92 (100)</v>
      </c>
      <c r="G181" s="67" t="str">
        <f t="shared" si="1"/>
        <v>103 (111)</v>
      </c>
      <c r="X181" s="57" t="s">
        <v>188</v>
      </c>
      <c r="Y181" s="58">
        <f>'5Ix0L'!H79</f>
        <v>110.9005357368421</v>
      </c>
      <c r="Z181" s="58">
        <f>'5Ix5L'!H343</f>
        <v>108.12001631578948</v>
      </c>
      <c r="AA181" s="58">
        <f>'5Ix5L'!H367</f>
        <v>96.515324105263161</v>
      </c>
      <c r="AB181" s="58">
        <f>'5Ix5L'!H391</f>
        <v>101.57610915789473</v>
      </c>
      <c r="AC181" s="58">
        <f>'5Ix5L'!H415</f>
        <v>91.766689894736842</v>
      </c>
      <c r="AD181" s="59">
        <f>'5Ix5L'!H439</f>
        <v>103.1541014210526</v>
      </c>
      <c r="AE181" s="53"/>
      <c r="AF181" s="57" t="s">
        <v>188</v>
      </c>
      <c r="AG181" s="58">
        <f>'5Ix0L'!P79</f>
        <v>99.972519631578947</v>
      </c>
      <c r="AH181" s="58">
        <f>'5Ix5L'!P343</f>
        <v>109.03952105263159</v>
      </c>
      <c r="AI181" s="58">
        <f>'5Ix5L'!P367</f>
        <v>93.355391842105263</v>
      </c>
      <c r="AJ181" s="58">
        <f>'5Ix5L'!P391</f>
        <v>112.94730300000002</v>
      </c>
      <c r="AK181" s="58">
        <f>'5Ix5L'!P415</f>
        <v>99.569245157894741</v>
      </c>
      <c r="AL181" s="59">
        <f>'5Ix5L'!P439</f>
        <v>111.13041410526316</v>
      </c>
    </row>
    <row r="182" spans="1:38" s="4" customFormat="1" ht="15.75" thickBot="1" x14ac:dyDescent="0.3">
      <c r="A182" s="69" t="s">
        <v>189</v>
      </c>
      <c r="B182" s="67" t="str">
        <f>TEXT(Y182,"#")&amp;" ("&amp;TEXT(AG182,"#"&amp;")")</f>
        <v>110 (129)</v>
      </c>
      <c r="C182" s="67" t="str">
        <f>TEXT(Z182,"#")&amp;" ("&amp;TEXT(AH182,"#"&amp;")")</f>
        <v>109 (115)</v>
      </c>
      <c r="D182" s="67" t="str">
        <f t="shared" si="1"/>
        <v>116 (129)</v>
      </c>
      <c r="E182" s="67" t="str">
        <f t="shared" si="1"/>
        <v>104 (105)</v>
      </c>
      <c r="F182" s="67" t="str">
        <f t="shared" si="1"/>
        <v>118 (125)</v>
      </c>
      <c r="G182" s="67" t="str">
        <f t="shared" si="1"/>
        <v>106 (106)</v>
      </c>
      <c r="X182" s="60" t="s">
        <v>189</v>
      </c>
      <c r="Y182" s="61">
        <f>'5Ix0L'!H103</f>
        <v>110.34295852631578</v>
      </c>
      <c r="Z182" s="61">
        <f>'5Ix5L'!H463</f>
        <v>108.93675184210525</v>
      </c>
      <c r="AA182" s="61">
        <f>'5Ix5L'!H487</f>
        <v>116.28968084210527</v>
      </c>
      <c r="AB182" s="61">
        <f>'5Ix5L'!H511</f>
        <v>103.70061168421051</v>
      </c>
      <c r="AC182" s="61">
        <f>'5Ix5L'!H535</f>
        <v>118.10326389473684</v>
      </c>
      <c r="AD182" s="62">
        <f>'5Ix5L'!H559</f>
        <v>105.7870917368421</v>
      </c>
      <c r="AE182" s="53"/>
      <c r="AF182" s="60" t="s">
        <v>189</v>
      </c>
      <c r="AG182" s="61">
        <f>'5Ix0L'!P103</f>
        <v>128.72990947368419</v>
      </c>
      <c r="AH182" s="61">
        <f>'5Ix5L'!P463</f>
        <v>114.55261210526317</v>
      </c>
      <c r="AI182" s="61">
        <f>'5Ix5L'!P487</f>
        <v>128.80113168421053</v>
      </c>
      <c r="AJ182" s="61">
        <f>'5Ix5L'!P511</f>
        <v>104.69376173684209</v>
      </c>
      <c r="AK182" s="61">
        <f>'5Ix5L'!P535</f>
        <v>125.1473625263158</v>
      </c>
      <c r="AL182" s="62">
        <f>'5Ix5L'!P559</f>
        <v>105.68952900000001</v>
      </c>
    </row>
    <row r="183" spans="1:38" s="4" customFormat="1" ht="15.75" thickTop="1" x14ac:dyDescent="0.25"/>
    <row r="184" spans="1:38" s="4" customFormat="1" x14ac:dyDescent="0.25"/>
    <row r="185" spans="1:38" s="2" customFormat="1" x14ac:dyDescent="0.25"/>
    <row r="186" spans="1:38" s="2" customFormat="1" x14ac:dyDescent="0.25"/>
    <row r="187" spans="1:38" s="2" customFormat="1" x14ac:dyDescent="0.25"/>
    <row r="188" spans="1:38" s="2" customFormat="1" x14ac:dyDescent="0.25"/>
    <row r="189" spans="1:38" s="2" customFormat="1" x14ac:dyDescent="0.25"/>
    <row r="190" spans="1:38" s="2" customFormat="1" x14ac:dyDescent="0.25"/>
    <row r="191" spans="1:38" s="2" customFormat="1" x14ac:dyDescent="0.25"/>
    <row r="192" spans="1:38" s="2" customFormat="1" x14ac:dyDescent="0.25"/>
    <row r="193" s="2" customFormat="1" x14ac:dyDescent="0.25"/>
    <row r="194" s="2" customFormat="1" x14ac:dyDescent="0.25"/>
    <row r="195" s="2" customFormat="1" x14ac:dyDescent="0.25"/>
    <row r="196" s="2" customFormat="1" x14ac:dyDescent="0.25"/>
    <row r="197" s="2" customFormat="1" x14ac:dyDescent="0.25"/>
    <row r="198" s="2" customFormat="1" x14ac:dyDescent="0.25"/>
    <row r="199" s="2" customFormat="1" x14ac:dyDescent="0.25"/>
    <row r="200" s="2" customFormat="1" x14ac:dyDescent="0.25"/>
    <row r="201" s="2" customFormat="1" x14ac:dyDescent="0.25"/>
    <row r="202" s="2" customFormat="1" x14ac:dyDescent="0.25"/>
    <row r="203" s="2" customFormat="1" x14ac:dyDescent="0.25"/>
    <row r="204" s="2" customFormat="1" x14ac:dyDescent="0.25"/>
    <row r="205" s="2" customFormat="1" x14ac:dyDescent="0.25"/>
    <row r="206" s="2" customFormat="1" x14ac:dyDescent="0.25"/>
    <row r="207" s="2" customFormat="1" x14ac:dyDescent="0.25"/>
    <row r="208" s="2" customFormat="1" x14ac:dyDescent="0.25"/>
    <row r="209" s="2" customFormat="1" x14ac:dyDescent="0.25"/>
    <row r="210" s="2" customFormat="1" x14ac:dyDescent="0.25"/>
    <row r="211" s="2" customFormat="1" x14ac:dyDescent="0.25"/>
    <row r="212" s="2" customFormat="1" x14ac:dyDescent="0.25"/>
    <row r="213" s="2" customFormat="1" x14ac:dyDescent="0.25"/>
    <row r="214" s="2" customFormat="1" x14ac:dyDescent="0.25"/>
    <row r="215" s="2" customFormat="1" x14ac:dyDescent="0.25"/>
    <row r="216" s="2" customFormat="1" x14ac:dyDescent="0.25"/>
    <row r="217" s="2" customFormat="1" x14ac:dyDescent="0.25"/>
    <row r="218" s="2" customFormat="1" x14ac:dyDescent="0.25"/>
    <row r="219" s="2" customFormat="1" x14ac:dyDescent="0.25"/>
    <row r="220" s="2" customFormat="1" x14ac:dyDescent="0.25"/>
    <row r="221" s="2" customFormat="1" x14ac:dyDescent="0.25"/>
    <row r="222" s="2" customFormat="1" x14ac:dyDescent="0.25"/>
    <row r="223" s="2" customFormat="1" x14ac:dyDescent="0.25"/>
    <row r="224" s="2" customFormat="1" x14ac:dyDescent="0.25"/>
    <row r="225" s="2" customFormat="1" x14ac:dyDescent="0.25"/>
    <row r="226" s="2" customFormat="1" x14ac:dyDescent="0.25"/>
    <row r="227" s="2" customFormat="1" x14ac:dyDescent="0.25"/>
    <row r="228" s="2" customFormat="1" x14ac:dyDescent="0.25"/>
    <row r="229" s="2" customFormat="1" x14ac:dyDescent="0.25"/>
    <row r="230" s="2" customFormat="1" x14ac:dyDescent="0.25"/>
    <row r="231" s="2" customFormat="1" x14ac:dyDescent="0.25"/>
    <row r="232" s="2" customFormat="1" x14ac:dyDescent="0.25"/>
    <row r="233" s="2" customFormat="1" x14ac:dyDescent="0.25"/>
    <row r="234" s="2" customFormat="1" x14ac:dyDescent="0.25"/>
    <row r="235" s="2" customFormat="1" x14ac:dyDescent="0.25"/>
    <row r="236" s="2" customFormat="1" x14ac:dyDescent="0.25"/>
    <row r="237" s="2" customFormat="1" x14ac:dyDescent="0.25"/>
    <row r="238" s="2" customFormat="1" x14ac:dyDescent="0.25"/>
    <row r="239" s="2" customFormat="1" x14ac:dyDescent="0.25"/>
    <row r="240" s="2" customFormat="1" x14ac:dyDescent="0.25"/>
    <row r="241" s="2" customFormat="1" x14ac:dyDescent="0.25"/>
    <row r="242" s="2" customFormat="1" x14ac:dyDescent="0.25"/>
    <row r="243" s="2" customFormat="1" x14ac:dyDescent="0.25"/>
    <row r="244" s="2" customFormat="1" x14ac:dyDescent="0.25"/>
    <row r="245" s="2" customFormat="1" x14ac:dyDescent="0.25"/>
    <row r="246" s="2" customFormat="1" x14ac:dyDescent="0.25"/>
    <row r="247" s="2" customFormat="1" x14ac:dyDescent="0.25"/>
    <row r="248" s="2" customFormat="1" x14ac:dyDescent="0.25"/>
    <row r="249" s="2" customFormat="1" x14ac:dyDescent="0.25"/>
    <row r="250" s="2" customFormat="1" x14ac:dyDescent="0.25"/>
    <row r="251" s="2" customFormat="1" x14ac:dyDescent="0.25"/>
    <row r="252" s="2" customFormat="1" x14ac:dyDescent="0.25"/>
    <row r="253" s="2" customFormat="1" x14ac:dyDescent="0.25"/>
    <row r="254" s="2" customFormat="1" x14ac:dyDescent="0.25"/>
    <row r="255" s="2" customFormat="1" x14ac:dyDescent="0.25"/>
    <row r="256" s="2" customFormat="1" x14ac:dyDescent="0.25"/>
    <row r="257" s="2" customFormat="1" x14ac:dyDescent="0.25"/>
    <row r="258" s="2" customFormat="1" x14ac:dyDescent="0.25"/>
    <row r="259" s="2" customFormat="1" x14ac:dyDescent="0.25"/>
    <row r="260" s="2" customFormat="1" x14ac:dyDescent="0.25"/>
    <row r="261" s="2" customFormat="1" x14ac:dyDescent="0.25"/>
    <row r="262" s="2" customFormat="1" x14ac:dyDescent="0.25"/>
    <row r="263" s="2" customFormat="1" x14ac:dyDescent="0.25"/>
    <row r="264" s="2" customFormat="1" x14ac:dyDescent="0.25"/>
    <row r="265" s="2" customFormat="1" x14ac:dyDescent="0.25"/>
    <row r="266" s="2" customFormat="1" x14ac:dyDescent="0.25"/>
    <row r="267" s="2" customFormat="1" x14ac:dyDescent="0.25"/>
    <row r="268" s="2" customFormat="1" x14ac:dyDescent="0.25"/>
    <row r="269" s="2" customFormat="1" x14ac:dyDescent="0.25"/>
    <row r="270" s="2" customFormat="1" x14ac:dyDescent="0.25"/>
    <row r="271" s="2" customFormat="1" x14ac:dyDescent="0.25"/>
    <row r="272" s="2" customFormat="1" x14ac:dyDescent="0.25"/>
    <row r="273" s="2" customFormat="1" x14ac:dyDescent="0.25"/>
    <row r="274" s="2" customFormat="1" x14ac:dyDescent="0.25"/>
    <row r="275" s="2" customFormat="1" x14ac:dyDescent="0.25"/>
    <row r="276" s="2" customFormat="1" x14ac:dyDescent="0.25"/>
    <row r="277" s="2" customFormat="1" x14ac:dyDescent="0.25"/>
    <row r="278" s="2" customFormat="1" x14ac:dyDescent="0.25"/>
    <row r="279" s="2" customFormat="1" x14ac:dyDescent="0.25"/>
    <row r="280" s="2" customFormat="1" x14ac:dyDescent="0.25"/>
    <row r="281" s="2" customFormat="1" x14ac:dyDescent="0.25"/>
    <row r="282" s="2" customFormat="1" x14ac:dyDescent="0.25"/>
    <row r="283" s="2" customFormat="1" x14ac:dyDescent="0.25"/>
    <row r="284" s="2" customFormat="1" x14ac:dyDescent="0.25"/>
    <row r="285" s="2" customFormat="1" x14ac:dyDescent="0.25"/>
    <row r="286" s="2" customFormat="1" x14ac:dyDescent="0.25"/>
    <row r="287" s="2" customFormat="1" x14ac:dyDescent="0.25"/>
    <row r="288" s="2" customFormat="1" x14ac:dyDescent="0.25"/>
    <row r="289" s="2" customFormat="1" x14ac:dyDescent="0.25"/>
    <row r="290" s="2" customFormat="1" x14ac:dyDescent="0.25"/>
    <row r="291" s="2" customFormat="1" x14ac:dyDescent="0.25"/>
    <row r="292" s="2" customFormat="1" x14ac:dyDescent="0.25"/>
    <row r="293" s="2" customFormat="1" x14ac:dyDescent="0.25"/>
    <row r="294" s="2" customFormat="1" x14ac:dyDescent="0.25"/>
    <row r="295" s="2" customFormat="1" x14ac:dyDescent="0.25"/>
    <row r="296" s="2" customFormat="1" x14ac:dyDescent="0.25"/>
    <row r="297" s="2" customFormat="1" x14ac:dyDescent="0.25"/>
    <row r="298" s="2" customFormat="1" x14ac:dyDescent="0.25"/>
    <row r="299" s="2" customFormat="1" x14ac:dyDescent="0.25"/>
    <row r="300" s="2" customFormat="1" x14ac:dyDescent="0.25"/>
    <row r="301" s="2" customFormat="1" x14ac:dyDescent="0.25"/>
    <row r="302" s="2" customFormat="1" x14ac:dyDescent="0.25"/>
    <row r="303" s="2" customFormat="1" x14ac:dyDescent="0.25"/>
    <row r="304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pans="1:14" s="2" customFormat="1" x14ac:dyDescent="0.25"/>
    <row r="770" spans="1:14" s="2" customFormat="1" x14ac:dyDescent="0.25"/>
    <row r="771" spans="1:14" s="2" customFormat="1" x14ac:dyDescent="0.25"/>
    <row r="772" spans="1:1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M772" s="2"/>
      <c r="N772" s="2"/>
    </row>
    <row r="773" spans="1:1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M773" s="2"/>
      <c r="N773" s="2"/>
    </row>
    <row r="774" spans="1:1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M774" s="2"/>
      <c r="N774" s="2"/>
    </row>
    <row r="775" spans="1:1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M775" s="2"/>
      <c r="N775" s="2"/>
    </row>
    <row r="776" spans="1:1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M776" s="2"/>
      <c r="N776" s="2"/>
    </row>
    <row r="777" spans="1:1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M777" s="2"/>
      <c r="N777" s="2"/>
    </row>
    <row r="778" spans="1:1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M778" s="2"/>
      <c r="N778" s="2"/>
    </row>
    <row r="779" spans="1:1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M779" s="2"/>
      <c r="N779" s="2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M780" s="2"/>
      <c r="N780" s="2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M781" s="2"/>
      <c r="N781" s="2"/>
    </row>
    <row r="782" spans="1:1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M782" s="2"/>
      <c r="N782" s="2"/>
    </row>
    <row r="783" spans="1:1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M783" s="2"/>
      <c r="N783" s="2"/>
    </row>
    <row r="784" spans="1:1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M784" s="2"/>
      <c r="N784" s="2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M785" s="2"/>
      <c r="N785" s="2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M786" s="2"/>
      <c r="N786" s="2"/>
    </row>
    <row r="787" spans="1:1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M787" s="2"/>
      <c r="N787" s="2"/>
    </row>
    <row r="788" spans="1:1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M788" s="2"/>
      <c r="N788" s="2"/>
    </row>
    <row r="789" spans="1:1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M789" s="2"/>
      <c r="N789" s="2"/>
    </row>
    <row r="790" spans="1:1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M790" s="2"/>
      <c r="N790" s="2"/>
    </row>
    <row r="791" spans="1:1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M791" s="2"/>
      <c r="N791" s="2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M792" s="2"/>
      <c r="N792" s="2"/>
    </row>
    <row r="793" spans="1:1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M793" s="2"/>
      <c r="N793" s="2"/>
    </row>
    <row r="794" spans="1:1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M794" s="2"/>
      <c r="N794" s="2"/>
    </row>
    <row r="795" spans="1:1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M795" s="2"/>
      <c r="N795" s="2"/>
    </row>
    <row r="796" spans="1:1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M796" s="2"/>
      <c r="N796" s="2"/>
    </row>
    <row r="797" spans="1:1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M797" s="2"/>
      <c r="N797" s="2"/>
    </row>
    <row r="798" spans="1:1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M798" s="2"/>
      <c r="N798" s="2"/>
    </row>
    <row r="799" spans="1:1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M799" s="2"/>
      <c r="N799" s="2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M800" s="2"/>
      <c r="N800" s="2"/>
    </row>
    <row r="801" spans="1:1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M801" s="2"/>
      <c r="N801" s="2"/>
    </row>
    <row r="802" spans="1:1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M802" s="2"/>
      <c r="N802" s="2"/>
    </row>
    <row r="803" spans="1:1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M803" s="2"/>
      <c r="N803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B754-27B2-48BA-A233-FB4B788E0E7B}">
  <dimension ref="A1:AC36"/>
  <sheetViews>
    <sheetView tabSelected="1" workbookViewId="0">
      <selection activeCell="A2" sqref="A2"/>
    </sheetView>
  </sheetViews>
  <sheetFormatPr defaultRowHeight="15" x14ac:dyDescent="0.25"/>
  <sheetData>
    <row r="1" spans="1:29" x14ac:dyDescent="0.2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</row>
    <row r="2" spans="1:29" x14ac:dyDescent="0.25">
      <c r="A2" s="88" t="s">
        <v>355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</row>
    <row r="3" spans="1:29" x14ac:dyDescent="0.25">
      <c r="A3" s="88" t="s">
        <v>317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</row>
    <row r="4" spans="1:29" x14ac:dyDescent="0.25">
      <c r="A4" s="88" t="s">
        <v>318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</row>
    <row r="5" spans="1:29" x14ac:dyDescent="0.25">
      <c r="A5" s="88" t="s">
        <v>319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</row>
    <row r="6" spans="1:29" x14ac:dyDescent="0.25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</row>
    <row r="7" spans="1:29" x14ac:dyDescent="0.25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</row>
    <row r="8" spans="1:29" x14ac:dyDescent="0.25">
      <c r="A8" s="91" t="s">
        <v>320</v>
      </c>
      <c r="B8" s="88"/>
      <c r="C8" s="88"/>
      <c r="D8" s="88"/>
      <c r="E8" s="88"/>
      <c r="F8" s="88"/>
      <c r="G8" s="88"/>
      <c r="H8" s="88"/>
      <c r="I8" s="88"/>
      <c r="J8" s="88"/>
      <c r="K8" s="91" t="s">
        <v>321</v>
      </c>
      <c r="L8" s="88"/>
      <c r="M8" s="88"/>
      <c r="N8" s="88"/>
      <c r="O8" s="88"/>
      <c r="P8" s="88"/>
      <c r="Q8" s="88"/>
      <c r="R8" s="88"/>
      <c r="S8" s="88"/>
      <c r="T8" s="88"/>
      <c r="U8" s="91" t="s">
        <v>322</v>
      </c>
      <c r="V8" s="88"/>
      <c r="W8" s="88"/>
      <c r="X8" s="88"/>
      <c r="Y8" s="88"/>
      <c r="Z8" s="88"/>
      <c r="AA8" s="88"/>
      <c r="AB8" s="88"/>
      <c r="AC8" s="88"/>
    </row>
    <row r="9" spans="1:29" x14ac:dyDescent="0.25">
      <c r="A9" s="91" t="s">
        <v>323</v>
      </c>
      <c r="B9" s="88">
        <v>2</v>
      </c>
      <c r="C9" s="88"/>
      <c r="D9" s="88"/>
      <c r="E9" s="88"/>
      <c r="F9" s="88"/>
      <c r="G9" s="88"/>
      <c r="H9" s="88"/>
      <c r="I9" s="88"/>
      <c r="J9" s="88"/>
      <c r="K9" s="91" t="s">
        <v>323</v>
      </c>
      <c r="L9" s="88">
        <v>2</v>
      </c>
      <c r="M9" s="88"/>
      <c r="N9" s="88"/>
      <c r="O9" s="88"/>
      <c r="P9" s="88"/>
      <c r="Q9" s="88"/>
      <c r="R9" s="88"/>
      <c r="S9" s="88"/>
      <c r="T9" s="88"/>
      <c r="U9" s="91" t="s">
        <v>323</v>
      </c>
      <c r="V9" s="88">
        <v>2</v>
      </c>
      <c r="W9" s="88"/>
      <c r="X9" s="88"/>
      <c r="Y9" s="88"/>
      <c r="Z9" s="88"/>
      <c r="AA9" s="88"/>
      <c r="AB9" s="88"/>
      <c r="AC9" s="88"/>
    </row>
    <row r="10" spans="1:29" x14ac:dyDescent="0.25">
      <c r="A10" s="91" t="s">
        <v>324</v>
      </c>
      <c r="B10" s="91" t="s">
        <v>325</v>
      </c>
      <c r="C10" s="91" t="s">
        <v>326</v>
      </c>
      <c r="D10" s="91" t="s">
        <v>327</v>
      </c>
      <c r="E10" s="91" t="s">
        <v>328</v>
      </c>
      <c r="F10" s="91" t="s">
        <v>325</v>
      </c>
      <c r="G10" s="91" t="s">
        <v>329</v>
      </c>
      <c r="H10" s="91" t="s">
        <v>327</v>
      </c>
      <c r="I10" s="91" t="s">
        <v>328</v>
      </c>
      <c r="J10" s="88"/>
      <c r="K10" s="91" t="s">
        <v>324</v>
      </c>
      <c r="L10" s="91" t="s">
        <v>325</v>
      </c>
      <c r="M10" s="91" t="s">
        <v>326</v>
      </c>
      <c r="N10" s="91" t="s">
        <v>327</v>
      </c>
      <c r="O10" s="91" t="s">
        <v>328</v>
      </c>
      <c r="P10" s="91" t="s">
        <v>325</v>
      </c>
      <c r="Q10" s="91" t="s">
        <v>329</v>
      </c>
      <c r="R10" s="91" t="s">
        <v>327</v>
      </c>
      <c r="S10" s="91" t="s">
        <v>328</v>
      </c>
      <c r="T10" s="88"/>
      <c r="U10" s="91" t="s">
        <v>324</v>
      </c>
      <c r="V10" s="91" t="s">
        <v>325</v>
      </c>
      <c r="W10" s="91" t="s">
        <v>326</v>
      </c>
      <c r="X10" s="91" t="s">
        <v>327</v>
      </c>
      <c r="Y10" s="91" t="s">
        <v>328</v>
      </c>
      <c r="Z10" s="91" t="s">
        <v>325</v>
      </c>
      <c r="AA10" s="91" t="s">
        <v>329</v>
      </c>
      <c r="AB10" s="91" t="s">
        <v>327</v>
      </c>
      <c r="AC10" s="91" t="s">
        <v>328</v>
      </c>
    </row>
    <row r="11" spans="1:29" x14ac:dyDescent="0.25">
      <c r="A11" s="88" t="s">
        <v>330</v>
      </c>
      <c r="B11" s="88" t="s">
        <v>331</v>
      </c>
      <c r="C11" s="88" t="s">
        <v>332</v>
      </c>
      <c r="D11" s="88">
        <v>4</v>
      </c>
      <c r="E11" s="88">
        <v>204</v>
      </c>
      <c r="F11" s="88" t="s">
        <v>331</v>
      </c>
      <c r="G11" s="88" t="s">
        <v>333</v>
      </c>
      <c r="H11" s="88">
        <v>4</v>
      </c>
      <c r="I11" s="88">
        <v>204</v>
      </c>
      <c r="J11" s="88"/>
      <c r="K11" s="88" t="s">
        <v>330</v>
      </c>
      <c r="L11" s="88" t="s">
        <v>334</v>
      </c>
      <c r="M11" s="88" t="s">
        <v>333</v>
      </c>
      <c r="N11" s="88">
        <v>5</v>
      </c>
      <c r="O11" s="88">
        <v>103</v>
      </c>
      <c r="P11" s="88" t="s">
        <v>334</v>
      </c>
      <c r="Q11" s="88" t="s">
        <v>353</v>
      </c>
      <c r="R11" s="88">
        <v>5</v>
      </c>
      <c r="S11" s="88">
        <v>103</v>
      </c>
      <c r="T11" s="88"/>
      <c r="U11" s="88" t="s">
        <v>330</v>
      </c>
      <c r="V11" s="88" t="s">
        <v>336</v>
      </c>
      <c r="W11" s="88" t="s">
        <v>337</v>
      </c>
      <c r="X11" s="88">
        <v>5</v>
      </c>
      <c r="Y11" s="88">
        <v>205</v>
      </c>
      <c r="Z11" s="88" t="s">
        <v>336</v>
      </c>
      <c r="AA11" s="88" t="s">
        <v>338</v>
      </c>
      <c r="AB11" s="88">
        <v>5</v>
      </c>
      <c r="AC11" s="88">
        <v>205</v>
      </c>
    </row>
    <row r="12" spans="1:29" x14ac:dyDescent="0.25">
      <c r="A12" s="88" t="s">
        <v>339</v>
      </c>
      <c r="B12" s="88" t="s">
        <v>331</v>
      </c>
      <c r="C12" s="88" t="s">
        <v>332</v>
      </c>
      <c r="D12" s="88">
        <v>4</v>
      </c>
      <c r="E12" s="88">
        <v>204</v>
      </c>
      <c r="F12" s="88" t="s">
        <v>331</v>
      </c>
      <c r="G12" s="88" t="s">
        <v>340</v>
      </c>
      <c r="H12" s="88">
        <v>4</v>
      </c>
      <c r="I12" s="88">
        <v>204</v>
      </c>
      <c r="J12" s="88"/>
      <c r="K12" s="88" t="s">
        <v>339</v>
      </c>
      <c r="L12" s="88" t="s">
        <v>334</v>
      </c>
      <c r="M12" s="88" t="s">
        <v>333</v>
      </c>
      <c r="N12" s="88">
        <v>5</v>
      </c>
      <c r="O12" s="88">
        <v>103</v>
      </c>
      <c r="P12" s="88" t="s">
        <v>334</v>
      </c>
      <c r="Q12" s="88" t="s">
        <v>354</v>
      </c>
      <c r="R12" s="88">
        <v>5</v>
      </c>
      <c r="S12" s="88">
        <v>103</v>
      </c>
      <c r="T12" s="88"/>
      <c r="U12" s="88" t="s">
        <v>339</v>
      </c>
      <c r="V12" s="88" t="s">
        <v>336</v>
      </c>
      <c r="W12" s="88" t="s">
        <v>337</v>
      </c>
      <c r="X12" s="88">
        <v>5</v>
      </c>
      <c r="Y12" s="88">
        <v>205</v>
      </c>
      <c r="Z12" s="88" t="s">
        <v>336</v>
      </c>
      <c r="AA12" s="88" t="s">
        <v>341</v>
      </c>
      <c r="AB12" s="88">
        <v>5</v>
      </c>
      <c r="AC12" s="88">
        <v>205</v>
      </c>
    </row>
    <row r="13" spans="1:29" x14ac:dyDescent="0.25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</row>
    <row r="14" spans="1:29" x14ac:dyDescent="0.25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</row>
    <row r="15" spans="1:29" x14ac:dyDescent="0.25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</row>
    <row r="16" spans="1:29" x14ac:dyDescent="0.25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</row>
    <row r="17" spans="1:29" x14ac:dyDescent="0.25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</row>
    <row r="18" spans="1:29" x14ac:dyDescent="0.25">
      <c r="A18" s="91" t="s">
        <v>342</v>
      </c>
      <c r="B18" s="88"/>
      <c r="C18" s="88"/>
      <c r="D18" s="88"/>
      <c r="E18" s="88"/>
      <c r="F18" s="88"/>
      <c r="G18" s="88"/>
      <c r="H18" s="88"/>
      <c r="I18" s="88"/>
      <c r="J18" s="88"/>
      <c r="K18" s="91" t="s">
        <v>343</v>
      </c>
      <c r="L18" s="88"/>
      <c r="M18" s="88"/>
      <c r="N18" s="88"/>
      <c r="O18" s="88"/>
      <c r="P18" s="88"/>
      <c r="Q18" s="88"/>
      <c r="R18" s="88"/>
      <c r="S18" s="88"/>
      <c r="T18" s="88"/>
      <c r="U18" s="91" t="s">
        <v>344</v>
      </c>
      <c r="V18" s="88"/>
      <c r="W18" s="88"/>
      <c r="X18" s="88"/>
      <c r="Y18" s="88"/>
      <c r="Z18" s="88"/>
      <c r="AA18" s="88"/>
      <c r="AB18" s="88"/>
      <c r="AC18" s="88"/>
    </row>
    <row r="19" spans="1:29" x14ac:dyDescent="0.25">
      <c r="A19" s="91" t="s">
        <v>323</v>
      </c>
      <c r="B19" s="88">
        <v>2</v>
      </c>
      <c r="C19" s="88"/>
      <c r="D19" s="88"/>
      <c r="E19" s="88"/>
      <c r="F19" s="88"/>
      <c r="G19" s="88"/>
      <c r="H19" s="88"/>
      <c r="I19" s="88"/>
      <c r="J19" s="88"/>
      <c r="K19" s="91" t="s">
        <v>323</v>
      </c>
      <c r="L19" s="88">
        <v>2</v>
      </c>
      <c r="M19" s="88"/>
      <c r="N19" s="88"/>
      <c r="O19" s="88"/>
      <c r="P19" s="88"/>
      <c r="Q19" s="88"/>
      <c r="R19" s="88"/>
      <c r="S19" s="88"/>
      <c r="T19" s="88"/>
      <c r="U19" s="91" t="s">
        <v>323</v>
      </c>
      <c r="V19" s="88">
        <v>2</v>
      </c>
      <c r="W19" s="88"/>
      <c r="X19" s="88"/>
      <c r="Y19" s="88"/>
      <c r="Z19" s="88"/>
      <c r="AA19" s="88"/>
      <c r="AB19" s="88"/>
      <c r="AC19" s="88"/>
    </row>
    <row r="20" spans="1:29" x14ac:dyDescent="0.25">
      <c r="A20" s="91" t="s">
        <v>324</v>
      </c>
      <c r="B20" s="91" t="s">
        <v>325</v>
      </c>
      <c r="C20" s="91" t="s">
        <v>326</v>
      </c>
      <c r="D20" s="91" t="s">
        <v>327</v>
      </c>
      <c r="E20" s="91" t="s">
        <v>328</v>
      </c>
      <c r="F20" s="91" t="s">
        <v>325</v>
      </c>
      <c r="G20" s="91" t="s">
        <v>329</v>
      </c>
      <c r="H20" s="91" t="s">
        <v>327</v>
      </c>
      <c r="I20" s="91" t="s">
        <v>328</v>
      </c>
      <c r="J20" s="88"/>
      <c r="K20" s="91" t="s">
        <v>324</v>
      </c>
      <c r="L20" s="91" t="s">
        <v>325</v>
      </c>
      <c r="M20" s="91" t="s">
        <v>326</v>
      </c>
      <c r="N20" s="91" t="s">
        <v>327</v>
      </c>
      <c r="O20" s="91" t="s">
        <v>328</v>
      </c>
      <c r="P20" s="91" t="s">
        <v>325</v>
      </c>
      <c r="Q20" s="91" t="s">
        <v>329</v>
      </c>
      <c r="R20" s="91" t="s">
        <v>327</v>
      </c>
      <c r="S20" s="91" t="s">
        <v>328</v>
      </c>
      <c r="T20" s="88"/>
      <c r="U20" s="91" t="s">
        <v>324</v>
      </c>
      <c r="V20" s="91" t="s">
        <v>325</v>
      </c>
      <c r="W20" s="91" t="s">
        <v>326</v>
      </c>
      <c r="X20" s="91" t="s">
        <v>327</v>
      </c>
      <c r="Y20" s="91" t="s">
        <v>328</v>
      </c>
      <c r="Z20" s="91" t="s">
        <v>325</v>
      </c>
      <c r="AA20" s="91" t="s">
        <v>329</v>
      </c>
      <c r="AB20" s="91" t="s">
        <v>327</v>
      </c>
      <c r="AC20" s="91" t="s">
        <v>328</v>
      </c>
    </row>
    <row r="21" spans="1:29" x14ac:dyDescent="0.25">
      <c r="A21" s="88" t="s">
        <v>330</v>
      </c>
      <c r="B21" s="88" t="s">
        <v>336</v>
      </c>
      <c r="C21" s="88" t="s">
        <v>337</v>
      </c>
      <c r="D21" s="88">
        <v>5</v>
      </c>
      <c r="E21" s="88">
        <v>205</v>
      </c>
      <c r="F21" s="88" t="s">
        <v>336</v>
      </c>
      <c r="G21" s="88" t="s">
        <v>332</v>
      </c>
      <c r="H21" s="88">
        <v>5</v>
      </c>
      <c r="I21" s="88">
        <v>205</v>
      </c>
      <c r="J21" s="88"/>
      <c r="K21" s="88" t="s">
        <v>330</v>
      </c>
      <c r="L21" s="88" t="s">
        <v>336</v>
      </c>
      <c r="M21" s="88" t="s">
        <v>337</v>
      </c>
      <c r="N21" s="88">
        <v>5</v>
      </c>
      <c r="O21" s="88">
        <v>205</v>
      </c>
      <c r="P21" s="88" t="s">
        <v>336</v>
      </c>
      <c r="Q21" s="88" t="s">
        <v>345</v>
      </c>
      <c r="R21" s="88">
        <v>5</v>
      </c>
      <c r="S21" s="88">
        <v>205</v>
      </c>
      <c r="T21" s="88"/>
      <c r="U21" s="88" t="s">
        <v>330</v>
      </c>
      <c r="V21" s="88" t="s">
        <v>344</v>
      </c>
      <c r="W21" s="88" t="s">
        <v>337</v>
      </c>
      <c r="X21" s="88">
        <v>3</v>
      </c>
      <c r="Y21" s="88">
        <v>103</v>
      </c>
      <c r="Z21" s="88" t="s">
        <v>344</v>
      </c>
      <c r="AA21" s="88" t="s">
        <v>346</v>
      </c>
      <c r="AB21" s="88">
        <v>3</v>
      </c>
      <c r="AC21" s="88">
        <v>103</v>
      </c>
    </row>
    <row r="22" spans="1:29" x14ac:dyDescent="0.25">
      <c r="A22" s="88" t="s">
        <v>339</v>
      </c>
      <c r="B22" s="88" t="s">
        <v>336</v>
      </c>
      <c r="C22" s="88" t="s">
        <v>337</v>
      </c>
      <c r="D22" s="88">
        <v>5</v>
      </c>
      <c r="E22" s="88">
        <v>205</v>
      </c>
      <c r="F22" s="88" t="s">
        <v>336</v>
      </c>
      <c r="G22" s="88" t="s">
        <v>345</v>
      </c>
      <c r="H22" s="88">
        <v>5</v>
      </c>
      <c r="I22" s="88">
        <v>205</v>
      </c>
      <c r="J22" s="88"/>
      <c r="K22" s="88" t="s">
        <v>339</v>
      </c>
      <c r="L22" s="88" t="s">
        <v>336</v>
      </c>
      <c r="M22" s="88" t="s">
        <v>337</v>
      </c>
      <c r="N22" s="88">
        <v>5</v>
      </c>
      <c r="O22" s="88">
        <v>205</v>
      </c>
      <c r="P22" s="88" t="s">
        <v>336</v>
      </c>
      <c r="Q22" s="88" t="s">
        <v>332</v>
      </c>
      <c r="R22" s="88">
        <v>5</v>
      </c>
      <c r="S22" s="88">
        <v>205</v>
      </c>
      <c r="T22" s="88"/>
      <c r="U22" s="88" t="s">
        <v>339</v>
      </c>
      <c r="V22" s="88" t="s">
        <v>344</v>
      </c>
      <c r="W22" s="88" t="s">
        <v>337</v>
      </c>
      <c r="X22" s="88">
        <v>3</v>
      </c>
      <c r="Y22" s="88">
        <v>103</v>
      </c>
      <c r="Z22" s="88" t="s">
        <v>344</v>
      </c>
      <c r="AA22" s="88" t="s">
        <v>347</v>
      </c>
      <c r="AB22" s="88">
        <v>3</v>
      </c>
      <c r="AC22" s="88">
        <v>103</v>
      </c>
    </row>
    <row r="23" spans="1:29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</row>
    <row r="24" spans="1:29" x14ac:dyDescent="0.25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</row>
    <row r="25" spans="1:29" x14ac:dyDescent="0.25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</row>
    <row r="26" spans="1:29" x14ac:dyDescent="0.25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</row>
    <row r="27" spans="1:29" x14ac:dyDescent="0.25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</row>
    <row r="28" spans="1:29" ht="15.75" thickBot="1" x14ac:dyDescent="0.3">
      <c r="A28" s="91" t="s">
        <v>348</v>
      </c>
      <c r="B28" s="88"/>
      <c r="C28" s="88"/>
      <c r="D28" s="88"/>
      <c r="E28" s="88"/>
      <c r="F28" s="88"/>
      <c r="G28" s="88"/>
      <c r="H28" s="88"/>
      <c r="I28" s="88"/>
      <c r="J28" s="88"/>
      <c r="K28" s="91" t="s">
        <v>349</v>
      </c>
      <c r="L28" s="88"/>
      <c r="M28" s="88"/>
      <c r="N28" s="88"/>
      <c r="O28" s="88"/>
      <c r="P28" s="88"/>
      <c r="Q28" s="88"/>
      <c r="R28" s="88"/>
      <c r="S28" s="88"/>
      <c r="T28" s="88"/>
      <c r="U28" s="92"/>
      <c r="V28" s="92"/>
      <c r="W28" s="92"/>
      <c r="X28" s="93" t="s">
        <v>183</v>
      </c>
      <c r="Y28" s="92"/>
      <c r="Z28" s="92"/>
      <c r="AA28" s="92"/>
      <c r="AB28" s="88"/>
      <c r="AC28" s="88"/>
    </row>
    <row r="29" spans="1:29" ht="25.5" thickTop="1" thickBot="1" x14ac:dyDescent="0.3">
      <c r="A29" s="91" t="s">
        <v>323</v>
      </c>
      <c r="B29" s="88">
        <v>3</v>
      </c>
      <c r="C29" s="88"/>
      <c r="D29" s="88"/>
      <c r="E29" s="88"/>
      <c r="F29" s="88"/>
      <c r="G29" s="88"/>
      <c r="H29" s="88"/>
      <c r="I29" s="88"/>
      <c r="J29" s="88"/>
      <c r="K29" s="91" t="s">
        <v>323</v>
      </c>
      <c r="L29" s="88">
        <v>3</v>
      </c>
      <c r="M29" s="88"/>
      <c r="N29" s="88"/>
      <c r="O29" s="88"/>
      <c r="P29" s="88"/>
      <c r="Q29" s="88"/>
      <c r="R29" s="88"/>
      <c r="S29" s="88"/>
      <c r="T29" s="88"/>
      <c r="U29" s="94" t="s">
        <v>170</v>
      </c>
      <c r="V29" s="95" t="s">
        <v>171</v>
      </c>
      <c r="W29" s="95" t="s">
        <v>172</v>
      </c>
      <c r="X29" s="95" t="s">
        <v>173</v>
      </c>
      <c r="Y29" s="95" t="s">
        <v>174</v>
      </c>
      <c r="Z29" s="95" t="s">
        <v>175</v>
      </c>
      <c r="AA29" s="96" t="s">
        <v>176</v>
      </c>
      <c r="AB29" s="88"/>
      <c r="AC29" s="88"/>
    </row>
    <row r="30" spans="1:29" ht="16.5" thickTop="1" thickBot="1" x14ac:dyDescent="0.3">
      <c r="A30" s="91" t="s">
        <v>324</v>
      </c>
      <c r="B30" s="91" t="s">
        <v>325</v>
      </c>
      <c r="C30" s="91" t="s">
        <v>326</v>
      </c>
      <c r="D30" s="91" t="s">
        <v>327</v>
      </c>
      <c r="E30" s="91" t="s">
        <v>328</v>
      </c>
      <c r="F30" s="91" t="s">
        <v>325</v>
      </c>
      <c r="G30" s="91" t="s">
        <v>329</v>
      </c>
      <c r="H30" s="91" t="s">
        <v>327</v>
      </c>
      <c r="I30" s="91" t="s">
        <v>328</v>
      </c>
      <c r="J30" s="88"/>
      <c r="K30" s="91" t="s">
        <v>324</v>
      </c>
      <c r="L30" s="91" t="s">
        <v>325</v>
      </c>
      <c r="M30" s="91" t="s">
        <v>326</v>
      </c>
      <c r="N30" s="91" t="s">
        <v>327</v>
      </c>
      <c r="O30" s="91" t="s">
        <v>328</v>
      </c>
      <c r="P30" s="91" t="s">
        <v>325</v>
      </c>
      <c r="Q30" s="91" t="s">
        <v>329</v>
      </c>
      <c r="R30" s="91" t="s">
        <v>327</v>
      </c>
      <c r="S30" s="91" t="s">
        <v>328</v>
      </c>
      <c r="T30" s="88"/>
      <c r="U30" s="97" t="s">
        <v>177</v>
      </c>
      <c r="V30" s="98">
        <f>'5Rx0L'!H7</f>
        <v>26.851348631578951</v>
      </c>
      <c r="W30" s="98" t="s">
        <v>178</v>
      </c>
      <c r="X30" s="98">
        <f>'5Rx5L'!H7</f>
        <v>27.211429210526315</v>
      </c>
      <c r="Y30" s="98">
        <f>'5Rx5L'!H31</f>
        <v>14.287745478947372</v>
      </c>
      <c r="Z30" s="98">
        <f>'5Rx5L'!H55</f>
        <v>32.923656052631571</v>
      </c>
      <c r="AA30" s="99">
        <f>'5Rx5L'!H79</f>
        <v>52.000045052631577</v>
      </c>
      <c r="AB30" s="88"/>
      <c r="AC30" s="88"/>
    </row>
    <row r="31" spans="1:29" ht="15.75" thickBot="1" x14ac:dyDescent="0.3">
      <c r="A31" s="100" t="s">
        <v>254</v>
      </c>
      <c r="B31" s="88" t="s">
        <v>350</v>
      </c>
      <c r="C31" s="88" t="s">
        <v>346</v>
      </c>
      <c r="D31" s="88">
        <v>5</v>
      </c>
      <c r="E31" s="88">
        <v>205</v>
      </c>
      <c r="F31" s="88" t="s">
        <v>350</v>
      </c>
      <c r="G31" s="88" t="s">
        <v>338</v>
      </c>
      <c r="H31" s="88">
        <v>5</v>
      </c>
      <c r="I31" s="88">
        <v>205</v>
      </c>
      <c r="J31" s="88"/>
      <c r="K31" s="100" t="s">
        <v>254</v>
      </c>
      <c r="L31" s="88" t="s">
        <v>334</v>
      </c>
      <c r="M31" s="88" t="s">
        <v>333</v>
      </c>
      <c r="N31" s="88">
        <v>5</v>
      </c>
      <c r="O31" s="88">
        <v>103</v>
      </c>
      <c r="P31" s="88" t="s">
        <v>334</v>
      </c>
      <c r="Q31" s="88" t="s">
        <v>335</v>
      </c>
      <c r="R31" s="88">
        <v>5</v>
      </c>
      <c r="S31" s="88">
        <v>103</v>
      </c>
      <c r="T31" s="88"/>
      <c r="U31" s="97" t="s">
        <v>179</v>
      </c>
      <c r="V31" s="98">
        <f>'5Rx0L'!H31</f>
        <v>77.23376510526316</v>
      </c>
      <c r="W31" s="98">
        <f>'5Rx5L'!H103</f>
        <v>61.162986789473678</v>
      </c>
      <c r="X31" s="98">
        <f>'5Rx5L'!H127</f>
        <v>70.197204842105265</v>
      </c>
      <c r="Y31" s="98">
        <f>'5Rx5L'!H151</f>
        <v>62.375352315789492</v>
      </c>
      <c r="Z31" s="98">
        <f>'5Rx5L'!H175</f>
        <v>68.737607894736868</v>
      </c>
      <c r="AA31" s="99">
        <f>'5Rx5L'!H199</f>
        <v>57.559634368421051</v>
      </c>
      <c r="AB31" s="88"/>
      <c r="AC31" s="88"/>
    </row>
    <row r="32" spans="1:29" ht="15.75" thickBot="1" x14ac:dyDescent="0.3">
      <c r="A32" s="100" t="s">
        <v>244</v>
      </c>
      <c r="B32" s="88" t="s">
        <v>350</v>
      </c>
      <c r="C32" s="88" t="s">
        <v>346</v>
      </c>
      <c r="D32" s="88">
        <v>5</v>
      </c>
      <c r="E32" s="88">
        <v>205</v>
      </c>
      <c r="F32" s="88" t="s">
        <v>350</v>
      </c>
      <c r="G32" s="88" t="s">
        <v>351</v>
      </c>
      <c r="H32" s="88">
        <v>5</v>
      </c>
      <c r="I32" s="88">
        <v>205</v>
      </c>
      <c r="J32" s="88"/>
      <c r="K32" s="100" t="s">
        <v>244</v>
      </c>
      <c r="L32" s="88" t="s">
        <v>334</v>
      </c>
      <c r="M32" s="88" t="s">
        <v>352</v>
      </c>
      <c r="N32" s="88">
        <v>5</v>
      </c>
      <c r="O32" s="88">
        <v>103</v>
      </c>
      <c r="P32" s="88" t="s">
        <v>334</v>
      </c>
      <c r="Q32" s="88" t="s">
        <v>353</v>
      </c>
      <c r="R32" s="88">
        <v>5</v>
      </c>
      <c r="S32" s="88">
        <v>103</v>
      </c>
      <c r="T32" s="88"/>
      <c r="U32" s="97" t="s">
        <v>180</v>
      </c>
      <c r="V32" s="98">
        <f>'5Rx0L'!H55</f>
        <v>100.05816089473683</v>
      </c>
      <c r="W32" s="98">
        <f>'5Rx5L'!H223</f>
        <v>60.854437631578946</v>
      </c>
      <c r="X32" s="98">
        <f>'5Rx5L'!H247</f>
        <v>81.758741000000001</v>
      </c>
      <c r="Y32" s="98">
        <f>'5Rx5L'!H271</f>
        <v>70.769367473684213</v>
      </c>
      <c r="Z32" s="98">
        <f>'5Rx5L'!H295</f>
        <v>74.399161473684188</v>
      </c>
      <c r="AA32" s="99">
        <f>'5Rx5L'!H319</f>
        <v>67.484408894736845</v>
      </c>
      <c r="AB32" s="88"/>
      <c r="AC32" s="88"/>
    </row>
    <row r="33" spans="1:29" ht="15.75" thickBot="1" x14ac:dyDescent="0.3">
      <c r="A33" s="100" t="s">
        <v>232</v>
      </c>
      <c r="B33" s="88" t="s">
        <v>350</v>
      </c>
      <c r="C33" s="88" t="s">
        <v>346</v>
      </c>
      <c r="D33" s="88">
        <v>5</v>
      </c>
      <c r="E33" s="88">
        <v>205</v>
      </c>
      <c r="F33" s="88" t="s">
        <v>350</v>
      </c>
      <c r="G33" s="88" t="s">
        <v>332</v>
      </c>
      <c r="H33" s="88">
        <v>5</v>
      </c>
      <c r="I33" s="88">
        <v>205</v>
      </c>
      <c r="J33" s="88"/>
      <c r="K33" s="100" t="s">
        <v>232</v>
      </c>
      <c r="L33" s="88" t="s">
        <v>334</v>
      </c>
      <c r="M33" s="88" t="s">
        <v>347</v>
      </c>
      <c r="N33" s="88">
        <v>5</v>
      </c>
      <c r="O33" s="88">
        <v>103</v>
      </c>
      <c r="P33" s="88" t="s">
        <v>334</v>
      </c>
      <c r="Q33" s="88" t="s">
        <v>341</v>
      </c>
      <c r="R33" s="88">
        <v>5</v>
      </c>
      <c r="S33" s="88">
        <v>103</v>
      </c>
      <c r="T33" s="88"/>
      <c r="U33" s="97" t="s">
        <v>181</v>
      </c>
      <c r="V33" s="98">
        <f>'5Rx0L'!H79</f>
        <v>121.28643505263157</v>
      </c>
      <c r="W33" s="98">
        <f>'5Rx5L'!H343</f>
        <v>98.351943947368412</v>
      </c>
      <c r="X33" s="98">
        <f>'5Rx5L'!H367</f>
        <v>110.28456768421053</v>
      </c>
      <c r="Y33" s="98">
        <f>'5Rx5L'!H391</f>
        <v>109.06050621052633</v>
      </c>
      <c r="Z33" s="98">
        <f>'5Rx5L'!H415</f>
        <v>108.42803868421052</v>
      </c>
      <c r="AA33" s="99">
        <f>'5Rx5L'!H439</f>
        <v>107.62564747368421</v>
      </c>
      <c r="AB33" s="88"/>
      <c r="AC33" s="88"/>
    </row>
    <row r="34" spans="1:29" ht="15.75" thickBot="1" x14ac:dyDescent="0.3">
      <c r="A34" s="100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101" t="s">
        <v>182</v>
      </c>
      <c r="V34" s="102">
        <f>'5Rx0L'!H103</f>
        <v>130.71157810526313</v>
      </c>
      <c r="W34" s="102">
        <f>'5Rx5L'!H463</f>
        <v>115.33570378947367</v>
      </c>
      <c r="X34" s="102">
        <f>'5Rx5L'!H487</f>
        <v>114.54132763157897</v>
      </c>
      <c r="Y34" s="102">
        <f>'5Rx5L'!H511</f>
        <v>118.98531026315788</v>
      </c>
      <c r="Z34" s="102">
        <f>'5Rx5L'!H535</f>
        <v>119.66082368421051</v>
      </c>
      <c r="AA34" s="103">
        <f>'5Rx5L'!H559</f>
        <v>118.30384873684211</v>
      </c>
      <c r="AB34" s="88"/>
      <c r="AC34" s="88"/>
    </row>
    <row r="35" spans="1:29" ht="15.75" thickTop="1" x14ac:dyDescent="0.25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</row>
    <row r="36" spans="1:29" x14ac:dyDescent="0.25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40"/>
  <sheetViews>
    <sheetView topLeftCell="A1205" zoomScaleNormal="100" workbookViewId="0">
      <selection activeCell="N1" sqref="N1:O1240"/>
    </sheetView>
  </sheetViews>
  <sheetFormatPr defaultRowHeight="15" x14ac:dyDescent="0.25"/>
  <cols>
    <col min="1" max="1" width="13.7109375" style="40" customWidth="1"/>
    <col min="2" max="3" width="9.140625" style="88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6" customWidth="1"/>
    <col min="13" max="13" width="13.7109375" style="40" customWidth="1"/>
    <col min="14" max="15" width="9.140625" style="88"/>
    <col min="16" max="16" width="2" style="19" customWidth="1"/>
    <col min="17" max="17" width="10.7109375" style="5" customWidth="1"/>
    <col min="18" max="19" width="10.7109375" style="6" customWidth="1"/>
    <col min="20" max="20" width="10.7109375" style="5" customWidth="1"/>
    <col min="21" max="21" width="10.7109375" style="6" customWidth="1"/>
    <col min="22" max="22" width="10.7109375" style="5" customWidth="1"/>
    <col min="23" max="23" width="10.7109375" style="6" customWidth="1"/>
    <col min="24" max="24" width="10.7109375" style="86" customWidth="1"/>
    <col min="25" max="25" width="2" style="19" customWidth="1"/>
    <col min="26" max="16384" width="9.140625" style="3"/>
  </cols>
  <sheetData>
    <row r="1" spans="1:25" x14ac:dyDescent="0.25">
      <c r="B1" s="88" t="s">
        <v>95</v>
      </c>
      <c r="E1" s="5" t="s">
        <v>1</v>
      </c>
      <c r="I1" s="31" t="s">
        <v>16</v>
      </c>
      <c r="N1" s="88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8" t="s">
        <v>256</v>
      </c>
      <c r="C2" s="88" t="s">
        <v>289</v>
      </c>
      <c r="F2" s="70" t="s">
        <v>254</v>
      </c>
      <c r="G2" s="70" t="s">
        <v>244</v>
      </c>
      <c r="H2" s="70" t="s">
        <v>232</v>
      </c>
      <c r="I2" s="70" t="s">
        <v>247</v>
      </c>
      <c r="J2" s="70" t="s">
        <v>248</v>
      </c>
      <c r="K2" s="70" t="s">
        <v>265</v>
      </c>
      <c r="L2" s="70" t="s">
        <v>229</v>
      </c>
      <c r="M2" s="39" t="s">
        <v>107</v>
      </c>
      <c r="N2" s="88" t="s">
        <v>256</v>
      </c>
      <c r="O2" s="88" t="s">
        <v>289</v>
      </c>
      <c r="R2" s="70" t="s">
        <v>254</v>
      </c>
      <c r="S2" s="70" t="s">
        <v>244</v>
      </c>
      <c r="T2" s="70" t="s">
        <v>232</v>
      </c>
      <c r="U2" s="70" t="s">
        <v>247</v>
      </c>
      <c r="V2" s="70" t="s">
        <v>248</v>
      </c>
      <c r="W2" s="70" t="s">
        <v>265</v>
      </c>
      <c r="X2" s="70" t="s">
        <v>229</v>
      </c>
      <c r="Y2" s="70" t="s">
        <v>229</v>
      </c>
    </row>
    <row r="3" spans="1:25" x14ac:dyDescent="0.25">
      <c r="B3" s="88" t="s">
        <v>268</v>
      </c>
      <c r="C3" s="88" t="s">
        <v>306</v>
      </c>
      <c r="F3" s="44" t="str">
        <f>C8</f>
        <v>+17dBm CL Log Mag(dB)</v>
      </c>
      <c r="G3" s="44" t="str">
        <f>C214</f>
        <v>+15dBm Log Mag(dB)</v>
      </c>
      <c r="H3" s="44" t="str">
        <f>C420</f>
        <v>+13dBm Log Mag(dB)</v>
      </c>
      <c r="I3" s="44" t="str">
        <f>C626</f>
        <v>+11dBm Log Mag(dB)</v>
      </c>
      <c r="J3" s="44" t="str">
        <f>C832</f>
        <v>+9dBm Log Mag(dB)</v>
      </c>
      <c r="K3" s="44" t="str">
        <f>C1038</f>
        <v>+7dBm Log Mag(dB)</v>
      </c>
      <c r="L3" s="44">
        <f>C1244</f>
        <v>0</v>
      </c>
      <c r="N3" s="88" t="s">
        <v>268</v>
      </c>
      <c r="O3" s="88" t="s">
        <v>306</v>
      </c>
      <c r="R3" s="44" t="str">
        <f>O8</f>
        <v>+17dBm CL Log Mag(dB)</v>
      </c>
      <c r="S3" s="44" t="str">
        <f>O214</f>
        <v>+15dBm Log Mag(dB)</v>
      </c>
      <c r="T3" s="44" t="str">
        <f>O420</f>
        <v>+13dBm Log Mag(dB)</v>
      </c>
      <c r="U3" s="44" t="str">
        <f>O626</f>
        <v>+11dBm Log Mag(dB)</v>
      </c>
      <c r="V3" s="44" t="str">
        <f>O832</f>
        <v>+9dBm Log Mag(dB)</v>
      </c>
      <c r="W3" s="44" t="str">
        <f>O1038</f>
        <v>+7dBm Log Mag(dB)</v>
      </c>
      <c r="X3" s="44">
        <f>O1244</f>
        <v>0</v>
      </c>
    </row>
    <row r="4" spans="1:25" x14ac:dyDescent="0.25">
      <c r="B4" s="88" t="s">
        <v>98</v>
      </c>
      <c r="H4" s="6"/>
      <c r="J4" s="6"/>
      <c r="N4" s="88" t="s">
        <v>98</v>
      </c>
      <c r="T4" s="6"/>
      <c r="V4" s="6"/>
    </row>
    <row r="5" spans="1:25" x14ac:dyDescent="0.25">
      <c r="D5" s="20"/>
      <c r="E5" s="6">
        <f t="shared" ref="E5:E68" si="0">B9/1000000000</f>
        <v>6</v>
      </c>
      <c r="F5" s="6">
        <f t="shared" ref="F5:F68" si="1">C9</f>
        <v>-39.325108</v>
      </c>
      <c r="G5" s="44">
        <f t="shared" ref="G5:G68" si="2">C215</f>
        <v>-63.799487999999997</v>
      </c>
      <c r="H5" s="44">
        <f t="shared" ref="H5:H68" si="3">C421</f>
        <v>-60.011009000000001</v>
      </c>
      <c r="I5" s="44">
        <f t="shared" ref="I5:I68" si="4">C627</f>
        <v>-63.605243999999999</v>
      </c>
      <c r="J5" s="44">
        <f t="shared" ref="J5:J68" si="5">C833</f>
        <v>-59.573433000000001</v>
      </c>
      <c r="K5" s="44">
        <f t="shared" ref="K5:K68" si="6">C1039</f>
        <v>-76.761527999999998</v>
      </c>
      <c r="L5" s="44">
        <f>C1245</f>
        <v>0</v>
      </c>
      <c r="P5" s="20"/>
      <c r="Q5" s="6">
        <f>N9/1000000000</f>
        <v>6</v>
      </c>
      <c r="R5" s="6">
        <f>O9</f>
        <v>-20.829039000000002</v>
      </c>
      <c r="S5" s="44">
        <f>O215</f>
        <v>-22.611366</v>
      </c>
      <c r="T5" s="44">
        <f>O421</f>
        <v>-24.509691</v>
      </c>
      <c r="U5" s="44">
        <f>O627</f>
        <v>-27.725183000000001</v>
      </c>
      <c r="V5" s="44">
        <f>O833</f>
        <v>-45.237544999999997</v>
      </c>
      <c r="W5" s="44">
        <f>O1039</f>
        <v>-63.698929</v>
      </c>
      <c r="X5" s="44">
        <f>O1245</f>
        <v>0</v>
      </c>
      <c r="Y5" s="20"/>
    </row>
    <row r="6" spans="1:25" x14ac:dyDescent="0.25">
      <c r="D6" s="20"/>
      <c r="E6" s="6">
        <f t="shared" si="0"/>
        <v>6.1449999999999996</v>
      </c>
      <c r="F6" s="6">
        <f t="shared" si="1"/>
        <v>-34.607745999999999</v>
      </c>
      <c r="G6" s="44">
        <f t="shared" si="2"/>
        <v>-71.144356000000002</v>
      </c>
      <c r="H6" s="44">
        <f t="shared" si="3"/>
        <v>-65.687263000000002</v>
      </c>
      <c r="I6" s="44">
        <f t="shared" si="4"/>
        <v>-67.900199999999998</v>
      </c>
      <c r="J6" s="44">
        <f t="shared" si="5"/>
        <v>-64.233765000000005</v>
      </c>
      <c r="K6" s="44">
        <f t="shared" si="6"/>
        <v>-74.862717000000004</v>
      </c>
      <c r="L6" s="44">
        <f t="shared" ref="L6:L69" si="7">C1246</f>
        <v>0</v>
      </c>
      <c r="P6" s="20"/>
      <c r="Q6" s="6">
        <f t="shared" ref="Q6:Q69" si="8">N10/1000000000</f>
        <v>6.1449999999999996</v>
      </c>
      <c r="R6" s="6">
        <f t="shared" ref="R6:R69" si="9">O10</f>
        <v>-20.389063</v>
      </c>
      <c r="S6" s="44">
        <f t="shared" ref="S6:S69" si="10">O216</f>
        <v>-21.649056999999999</v>
      </c>
      <c r="T6" s="44">
        <f t="shared" ref="T6:T69" si="11">O422</f>
        <v>-23.586838</v>
      </c>
      <c r="U6" s="44">
        <f t="shared" ref="U6:U69" si="12">O628</f>
        <v>-26.912378</v>
      </c>
      <c r="V6" s="44">
        <f t="shared" ref="V6:V69" si="13">O834</f>
        <v>-38.394168999999998</v>
      </c>
      <c r="W6" s="44">
        <f t="shared" ref="W6:W69" si="14">O1040</f>
        <v>-66.157784000000007</v>
      </c>
      <c r="X6" s="44">
        <f t="shared" ref="X6:X69" si="15">O1246</f>
        <v>0</v>
      </c>
      <c r="Y6" s="20"/>
    </row>
    <row r="7" spans="1:25" x14ac:dyDescent="0.25">
      <c r="B7" s="88" t="s">
        <v>99</v>
      </c>
      <c r="D7" s="20"/>
      <c r="E7" s="6">
        <f t="shared" si="0"/>
        <v>6.29</v>
      </c>
      <c r="F7" s="6">
        <f t="shared" si="1"/>
        <v>-29.156755</v>
      </c>
      <c r="G7" s="44">
        <f t="shared" si="2"/>
        <v>-43.848998999999999</v>
      </c>
      <c r="H7" s="44">
        <f t="shared" si="3"/>
        <v>-63.218746000000003</v>
      </c>
      <c r="I7" s="44">
        <f t="shared" si="4"/>
        <v>-61.217875999999997</v>
      </c>
      <c r="J7" s="44">
        <f t="shared" si="5"/>
        <v>-64.653778000000003</v>
      </c>
      <c r="K7" s="44">
        <f t="shared" si="6"/>
        <v>-63.472884999999998</v>
      </c>
      <c r="L7" s="44">
        <f t="shared" si="7"/>
        <v>0</v>
      </c>
      <c r="N7" s="88" t="s">
        <v>99</v>
      </c>
      <c r="P7" s="20"/>
      <c r="Q7" s="6">
        <f t="shared" si="8"/>
        <v>6.29</v>
      </c>
      <c r="R7" s="6">
        <f t="shared" si="9"/>
        <v>-19.603211999999999</v>
      </c>
      <c r="S7" s="44">
        <f t="shared" si="10"/>
        <v>-20.049841000000001</v>
      </c>
      <c r="T7" s="44">
        <f t="shared" si="11"/>
        <v>-21.564755999999999</v>
      </c>
      <c r="U7" s="44">
        <f t="shared" si="12"/>
        <v>-24.261042</v>
      </c>
      <c r="V7" s="44">
        <f t="shared" si="13"/>
        <v>-28.346257999999999</v>
      </c>
      <c r="W7" s="44">
        <f t="shared" si="14"/>
        <v>-43.856129000000003</v>
      </c>
      <c r="X7" s="44">
        <f t="shared" si="15"/>
        <v>0</v>
      </c>
      <c r="Y7" s="20"/>
    </row>
    <row r="8" spans="1:25" x14ac:dyDescent="0.25">
      <c r="B8" s="88" t="s">
        <v>19</v>
      </c>
      <c r="C8" s="88" t="s">
        <v>281</v>
      </c>
      <c r="D8" s="20"/>
      <c r="E8" s="6">
        <f t="shared" si="0"/>
        <v>6.4349999999999996</v>
      </c>
      <c r="F8" s="6">
        <f t="shared" si="1"/>
        <v>-23.184877</v>
      </c>
      <c r="G8" s="44">
        <f t="shared" si="2"/>
        <v>-41.496020999999999</v>
      </c>
      <c r="H8" s="44">
        <f t="shared" si="3"/>
        <v>-62.679915999999999</v>
      </c>
      <c r="I8" s="44">
        <f t="shared" si="4"/>
        <v>-64.140395999999996</v>
      </c>
      <c r="J8" s="44">
        <f t="shared" si="5"/>
        <v>-65.901115000000004</v>
      </c>
      <c r="K8" s="44">
        <f t="shared" si="6"/>
        <v>-60.347157000000003</v>
      </c>
      <c r="L8" s="44">
        <f t="shared" si="7"/>
        <v>0</v>
      </c>
      <c r="N8" s="88" t="s">
        <v>19</v>
      </c>
      <c r="O8" s="88" t="s">
        <v>281</v>
      </c>
      <c r="P8" s="20"/>
      <c r="Q8" s="6">
        <f t="shared" si="8"/>
        <v>6.4349999999999996</v>
      </c>
      <c r="R8" s="6">
        <f t="shared" si="9"/>
        <v>-18.689827000000001</v>
      </c>
      <c r="S8" s="44">
        <f t="shared" si="10"/>
        <v>-20.687117000000001</v>
      </c>
      <c r="T8" s="44">
        <f t="shared" si="11"/>
        <v>-22.438181</v>
      </c>
      <c r="U8" s="44">
        <f t="shared" si="12"/>
        <v>-24.932480000000002</v>
      </c>
      <c r="V8" s="44">
        <f t="shared" si="13"/>
        <v>-28.623386</v>
      </c>
      <c r="W8" s="44">
        <f t="shared" si="14"/>
        <v>-42.637763999999997</v>
      </c>
      <c r="X8" s="44">
        <f t="shared" si="15"/>
        <v>0</v>
      </c>
      <c r="Y8" s="20"/>
    </row>
    <row r="9" spans="1:25" x14ac:dyDescent="0.25">
      <c r="B9" s="88">
        <v>6000000000</v>
      </c>
      <c r="C9" s="88">
        <v>-39.325108</v>
      </c>
      <c r="D9" s="20"/>
      <c r="E9" s="6">
        <f t="shared" si="0"/>
        <v>6.58</v>
      </c>
      <c r="F9" s="6">
        <f t="shared" si="1"/>
        <v>-18.467012</v>
      </c>
      <c r="G9" s="44">
        <f t="shared" si="2"/>
        <v>-26.574476000000001</v>
      </c>
      <c r="H9" s="44">
        <f t="shared" si="3"/>
        <v>-53.057301000000002</v>
      </c>
      <c r="I9" s="44">
        <f t="shared" si="4"/>
        <v>-72.715789999999998</v>
      </c>
      <c r="J9" s="44">
        <f t="shared" si="5"/>
        <v>-61.294936999999997</v>
      </c>
      <c r="K9" s="44">
        <f t="shared" si="6"/>
        <v>-64.496375999999998</v>
      </c>
      <c r="L9" s="44">
        <f t="shared" si="7"/>
        <v>0</v>
      </c>
      <c r="N9" s="88">
        <v>6000000000</v>
      </c>
      <c r="O9" s="88">
        <v>-20.829039000000002</v>
      </c>
      <c r="P9" s="20"/>
      <c r="Q9" s="6">
        <f t="shared" si="8"/>
        <v>6.58</v>
      </c>
      <c r="R9" s="6">
        <f t="shared" si="9"/>
        <v>-17.839407000000001</v>
      </c>
      <c r="S9" s="44">
        <f t="shared" si="10"/>
        <v>-18.250150999999999</v>
      </c>
      <c r="T9" s="44">
        <f t="shared" si="11"/>
        <v>-19.614198999999999</v>
      </c>
      <c r="U9" s="44">
        <f t="shared" si="12"/>
        <v>-21.804354</v>
      </c>
      <c r="V9" s="44">
        <f t="shared" si="13"/>
        <v>-25.584140999999999</v>
      </c>
      <c r="W9" s="44">
        <f t="shared" si="14"/>
        <v>-31.872513000000001</v>
      </c>
      <c r="X9" s="44">
        <f t="shared" si="15"/>
        <v>0</v>
      </c>
      <c r="Y9" s="20"/>
    </row>
    <row r="10" spans="1:25" x14ac:dyDescent="0.25">
      <c r="B10" s="88">
        <v>6145000000</v>
      </c>
      <c r="C10" s="88">
        <v>-34.607745999999999</v>
      </c>
      <c r="D10" s="20"/>
      <c r="E10" s="6">
        <f t="shared" si="0"/>
        <v>6.7249999999999996</v>
      </c>
      <c r="F10" s="6">
        <f t="shared" si="1"/>
        <v>-16.419981</v>
      </c>
      <c r="G10" s="44">
        <f t="shared" si="2"/>
        <v>-20.675685999999999</v>
      </c>
      <c r="H10" s="44">
        <f t="shared" si="3"/>
        <v>-39.261406000000001</v>
      </c>
      <c r="I10" s="44">
        <f t="shared" si="4"/>
        <v>-67.725303999999994</v>
      </c>
      <c r="J10" s="44">
        <f t="shared" si="5"/>
        <v>-59.743729000000002</v>
      </c>
      <c r="K10" s="44">
        <f t="shared" si="6"/>
        <v>-75.220191999999997</v>
      </c>
      <c r="L10" s="44">
        <f t="shared" si="7"/>
        <v>0</v>
      </c>
      <c r="N10" s="88">
        <v>6145000000</v>
      </c>
      <c r="O10" s="88">
        <v>-20.389063</v>
      </c>
      <c r="P10" s="20"/>
      <c r="Q10" s="6">
        <f t="shared" si="8"/>
        <v>6.7249999999999996</v>
      </c>
      <c r="R10" s="6">
        <f t="shared" si="9"/>
        <v>-17.064810000000001</v>
      </c>
      <c r="S10" s="44">
        <f t="shared" si="10"/>
        <v>-17.686599999999999</v>
      </c>
      <c r="T10" s="44">
        <f t="shared" si="11"/>
        <v>-18.892340000000001</v>
      </c>
      <c r="U10" s="44">
        <f t="shared" si="12"/>
        <v>-20.872900000000001</v>
      </c>
      <c r="V10" s="44">
        <f t="shared" si="13"/>
        <v>-23.777939</v>
      </c>
      <c r="W10" s="44">
        <f t="shared" si="14"/>
        <v>-28.090391</v>
      </c>
      <c r="X10" s="44">
        <f t="shared" si="15"/>
        <v>0</v>
      </c>
      <c r="Y10" s="20"/>
    </row>
    <row r="11" spans="1:25" x14ac:dyDescent="0.25">
      <c r="B11" s="88">
        <v>6290000000</v>
      </c>
      <c r="C11" s="88">
        <v>-29.156755</v>
      </c>
      <c r="D11" s="20"/>
      <c r="E11" s="6">
        <f t="shared" si="0"/>
        <v>6.87</v>
      </c>
      <c r="F11" s="6">
        <f t="shared" si="1"/>
        <v>-14.185658</v>
      </c>
      <c r="G11" s="44">
        <f t="shared" si="2"/>
        <v>-17.516596</v>
      </c>
      <c r="H11" s="44">
        <f t="shared" si="3"/>
        <v>-28.978083000000002</v>
      </c>
      <c r="I11" s="44">
        <f t="shared" si="4"/>
        <v>-58.772902999999999</v>
      </c>
      <c r="J11" s="44">
        <f t="shared" si="5"/>
        <v>-68.843093999999994</v>
      </c>
      <c r="K11" s="44">
        <f t="shared" si="6"/>
        <v>-69.338881999999998</v>
      </c>
      <c r="L11" s="44">
        <f t="shared" si="7"/>
        <v>0</v>
      </c>
      <c r="N11" s="88">
        <v>6290000000</v>
      </c>
      <c r="O11" s="88">
        <v>-19.603211999999999</v>
      </c>
      <c r="P11" s="20"/>
      <c r="Q11" s="6">
        <f t="shared" si="8"/>
        <v>6.87</v>
      </c>
      <c r="R11" s="6">
        <f t="shared" si="9"/>
        <v>-16.005022</v>
      </c>
      <c r="S11" s="44">
        <f t="shared" si="10"/>
        <v>-17.171987999999999</v>
      </c>
      <c r="T11" s="44">
        <f t="shared" si="11"/>
        <v>-18.407553</v>
      </c>
      <c r="U11" s="44">
        <f t="shared" si="12"/>
        <v>-20.140557999999999</v>
      </c>
      <c r="V11" s="44">
        <f t="shared" si="13"/>
        <v>-22.472071</v>
      </c>
      <c r="W11" s="44">
        <f t="shared" si="14"/>
        <v>-25.626303</v>
      </c>
      <c r="X11" s="44">
        <f t="shared" si="15"/>
        <v>0</v>
      </c>
      <c r="Y11" s="20"/>
    </row>
    <row r="12" spans="1:25" x14ac:dyDescent="0.25">
      <c r="B12" s="88">
        <v>6435000000</v>
      </c>
      <c r="C12" s="88">
        <v>-23.184877</v>
      </c>
      <c r="D12" s="20"/>
      <c r="E12" s="6">
        <f t="shared" si="0"/>
        <v>7.0149999999999997</v>
      </c>
      <c r="F12" s="6">
        <f t="shared" si="1"/>
        <v>-12.344535</v>
      </c>
      <c r="G12" s="44">
        <f t="shared" si="2"/>
        <v>-13.969271000000001</v>
      </c>
      <c r="H12" s="44">
        <f t="shared" si="3"/>
        <v>-18.282558000000002</v>
      </c>
      <c r="I12" s="44">
        <f t="shared" si="4"/>
        <v>-40.557403999999998</v>
      </c>
      <c r="J12" s="44">
        <f t="shared" si="5"/>
        <v>-64.505707000000001</v>
      </c>
      <c r="K12" s="44">
        <f t="shared" si="6"/>
        <v>-62.449866999999998</v>
      </c>
      <c r="L12" s="44">
        <f t="shared" si="7"/>
        <v>0</v>
      </c>
      <c r="N12" s="88">
        <v>6435000000</v>
      </c>
      <c r="O12" s="88">
        <v>-18.689827000000001</v>
      </c>
      <c r="P12" s="20"/>
      <c r="Q12" s="6">
        <f t="shared" si="8"/>
        <v>7.0149999999999997</v>
      </c>
      <c r="R12" s="6">
        <f t="shared" si="9"/>
        <v>-15.117307</v>
      </c>
      <c r="S12" s="44">
        <f t="shared" si="10"/>
        <v>-16.166741999999999</v>
      </c>
      <c r="T12" s="44">
        <f t="shared" si="11"/>
        <v>-17.195115999999999</v>
      </c>
      <c r="U12" s="44">
        <f t="shared" si="12"/>
        <v>-18.733038000000001</v>
      </c>
      <c r="V12" s="44">
        <f t="shared" si="13"/>
        <v>-20.512778999999998</v>
      </c>
      <c r="W12" s="44">
        <f t="shared" si="14"/>
        <v>-22.508865</v>
      </c>
      <c r="X12" s="44">
        <f t="shared" si="15"/>
        <v>0</v>
      </c>
      <c r="Y12" s="20"/>
    </row>
    <row r="13" spans="1:25" x14ac:dyDescent="0.25">
      <c r="B13" s="88">
        <v>6580000000</v>
      </c>
      <c r="C13" s="88">
        <v>-18.467012</v>
      </c>
      <c r="D13" s="20"/>
      <c r="E13" s="6">
        <f t="shared" si="0"/>
        <v>7.16</v>
      </c>
      <c r="F13" s="6">
        <f t="shared" si="1"/>
        <v>-10.859660999999999</v>
      </c>
      <c r="G13" s="44">
        <f t="shared" si="2"/>
        <v>-12.247756000000001</v>
      </c>
      <c r="H13" s="44">
        <f t="shared" si="3"/>
        <v>-14.515656999999999</v>
      </c>
      <c r="I13" s="44">
        <f t="shared" si="4"/>
        <v>-25.64386</v>
      </c>
      <c r="J13" s="44">
        <f t="shared" si="5"/>
        <v>-57.226272999999999</v>
      </c>
      <c r="K13" s="44">
        <f t="shared" si="6"/>
        <v>-65.959220999999999</v>
      </c>
      <c r="L13" s="44">
        <f t="shared" si="7"/>
        <v>0</v>
      </c>
      <c r="N13" s="88">
        <v>6580000000</v>
      </c>
      <c r="O13" s="88">
        <v>-17.839407000000001</v>
      </c>
      <c r="P13" s="20"/>
      <c r="Q13" s="6">
        <f t="shared" si="8"/>
        <v>7.16</v>
      </c>
      <c r="R13" s="6">
        <f t="shared" si="9"/>
        <v>-14.148009999999999</v>
      </c>
      <c r="S13" s="44">
        <f t="shared" si="10"/>
        <v>-14.424694000000001</v>
      </c>
      <c r="T13" s="44">
        <f t="shared" si="11"/>
        <v>-15.113275</v>
      </c>
      <c r="U13" s="44">
        <f t="shared" si="12"/>
        <v>-16.146229000000002</v>
      </c>
      <c r="V13" s="44">
        <f t="shared" si="13"/>
        <v>-17.674776000000001</v>
      </c>
      <c r="W13" s="44">
        <f t="shared" si="14"/>
        <v>-19.593769000000002</v>
      </c>
      <c r="X13" s="44">
        <f t="shared" si="15"/>
        <v>0</v>
      </c>
      <c r="Y13" s="20"/>
    </row>
    <row r="14" spans="1:25" x14ac:dyDescent="0.25">
      <c r="B14" s="88">
        <v>6725000000</v>
      </c>
      <c r="C14" s="88">
        <v>-16.419981</v>
      </c>
      <c r="D14" s="20"/>
      <c r="E14" s="6">
        <f t="shared" si="0"/>
        <v>7.3049999999999997</v>
      </c>
      <c r="F14" s="6">
        <f t="shared" si="1"/>
        <v>-9.5519532999999992</v>
      </c>
      <c r="G14" s="44">
        <f t="shared" si="2"/>
        <v>-10.285527</v>
      </c>
      <c r="H14" s="44">
        <f t="shared" si="3"/>
        <v>-11.689173</v>
      </c>
      <c r="I14" s="44">
        <f t="shared" si="4"/>
        <v>-15.320145999999999</v>
      </c>
      <c r="J14" s="44">
        <f t="shared" si="5"/>
        <v>-37.517944</v>
      </c>
      <c r="K14" s="44">
        <f t="shared" si="6"/>
        <v>-59.510254000000003</v>
      </c>
      <c r="L14" s="44">
        <f t="shared" si="7"/>
        <v>0</v>
      </c>
      <c r="N14" s="88">
        <v>6725000000</v>
      </c>
      <c r="O14" s="88">
        <v>-17.064810000000001</v>
      </c>
      <c r="P14" s="20"/>
      <c r="Q14" s="6">
        <f t="shared" si="8"/>
        <v>7.3049999999999997</v>
      </c>
      <c r="R14" s="6">
        <f t="shared" si="9"/>
        <v>-13.148839000000001</v>
      </c>
      <c r="S14" s="44">
        <f t="shared" si="10"/>
        <v>-13.522504</v>
      </c>
      <c r="T14" s="44">
        <f t="shared" si="11"/>
        <v>-14.153738000000001</v>
      </c>
      <c r="U14" s="44">
        <f t="shared" si="12"/>
        <v>-15.067257</v>
      </c>
      <c r="V14" s="44">
        <f t="shared" si="13"/>
        <v>-16.230512999999998</v>
      </c>
      <c r="W14" s="44">
        <f t="shared" si="14"/>
        <v>-17.551307999999999</v>
      </c>
      <c r="X14" s="44">
        <f t="shared" si="15"/>
        <v>0</v>
      </c>
      <c r="Y14" s="20"/>
    </row>
    <row r="15" spans="1:25" x14ac:dyDescent="0.25">
      <c r="B15" s="88">
        <v>6870000000</v>
      </c>
      <c r="C15" s="88">
        <v>-14.185658</v>
      </c>
      <c r="D15" s="20"/>
      <c r="E15" s="6">
        <f t="shared" si="0"/>
        <v>7.45</v>
      </c>
      <c r="F15" s="6">
        <f t="shared" si="1"/>
        <v>-8.6532105999999995</v>
      </c>
      <c r="G15" s="44">
        <f t="shared" si="2"/>
        <v>-9.2180985999999994</v>
      </c>
      <c r="H15" s="44">
        <f t="shared" si="3"/>
        <v>-10.230515</v>
      </c>
      <c r="I15" s="44">
        <f t="shared" si="4"/>
        <v>-12.307732</v>
      </c>
      <c r="J15" s="44">
        <f t="shared" si="5"/>
        <v>-24.117311000000001</v>
      </c>
      <c r="K15" s="44">
        <f t="shared" si="6"/>
        <v>-54.495078999999997</v>
      </c>
      <c r="L15" s="44">
        <f t="shared" si="7"/>
        <v>0</v>
      </c>
      <c r="N15" s="88">
        <v>6870000000</v>
      </c>
      <c r="O15" s="88">
        <v>-16.005022</v>
      </c>
      <c r="P15" s="20"/>
      <c r="Q15" s="6">
        <f t="shared" si="8"/>
        <v>7.45</v>
      </c>
      <c r="R15" s="6">
        <f t="shared" si="9"/>
        <v>-12.160633000000001</v>
      </c>
      <c r="S15" s="44">
        <f t="shared" si="10"/>
        <v>-12.329893999999999</v>
      </c>
      <c r="T15" s="44">
        <f t="shared" si="11"/>
        <v>-12.773728</v>
      </c>
      <c r="U15" s="44">
        <f t="shared" si="12"/>
        <v>-13.471397</v>
      </c>
      <c r="V15" s="44">
        <f t="shared" si="13"/>
        <v>-14.426753</v>
      </c>
      <c r="W15" s="44">
        <f t="shared" si="14"/>
        <v>-15.677882</v>
      </c>
      <c r="X15" s="44">
        <f t="shared" si="15"/>
        <v>0</v>
      </c>
      <c r="Y15" s="20"/>
    </row>
    <row r="16" spans="1:25" x14ac:dyDescent="0.25">
      <c r="B16" s="88">
        <v>7015000000</v>
      </c>
      <c r="C16" s="88">
        <v>-12.344535</v>
      </c>
      <c r="D16" s="20"/>
      <c r="E16" s="6">
        <f t="shared" si="0"/>
        <v>7.5949999999999998</v>
      </c>
      <c r="F16" s="6">
        <f t="shared" si="1"/>
        <v>-7.7974228999999999</v>
      </c>
      <c r="G16" s="44">
        <f t="shared" si="2"/>
        <v>-8.0246773000000005</v>
      </c>
      <c r="H16" s="44">
        <f t="shared" si="3"/>
        <v>-8.8661642000000001</v>
      </c>
      <c r="I16" s="44">
        <f t="shared" si="4"/>
        <v>-10.095162</v>
      </c>
      <c r="J16" s="44">
        <f t="shared" si="5"/>
        <v>-13.705036</v>
      </c>
      <c r="K16" s="44">
        <f t="shared" si="6"/>
        <v>-34.67342</v>
      </c>
      <c r="L16" s="44">
        <f t="shared" si="7"/>
        <v>0</v>
      </c>
      <c r="N16" s="88">
        <v>7015000000</v>
      </c>
      <c r="O16" s="88">
        <v>-15.117307</v>
      </c>
      <c r="P16" s="20"/>
      <c r="Q16" s="6">
        <f t="shared" si="8"/>
        <v>7.5949999999999998</v>
      </c>
      <c r="R16" s="6">
        <f t="shared" si="9"/>
        <v>-11.351015</v>
      </c>
      <c r="S16" s="44">
        <f t="shared" si="10"/>
        <v>-11.561614000000001</v>
      </c>
      <c r="T16" s="44">
        <f t="shared" si="11"/>
        <v>-12.050604</v>
      </c>
      <c r="U16" s="44">
        <f t="shared" si="12"/>
        <v>-12.758252000000001</v>
      </c>
      <c r="V16" s="44">
        <f t="shared" si="13"/>
        <v>-13.593123</v>
      </c>
      <c r="W16" s="44">
        <f t="shared" si="14"/>
        <v>-14.480429000000001</v>
      </c>
      <c r="X16" s="44">
        <f t="shared" si="15"/>
        <v>0</v>
      </c>
      <c r="Y16" s="20"/>
    </row>
    <row r="17" spans="2:25" x14ac:dyDescent="0.25">
      <c r="B17" s="88">
        <v>7160000000</v>
      </c>
      <c r="C17" s="88">
        <v>-10.859660999999999</v>
      </c>
      <c r="D17" s="20"/>
      <c r="E17" s="6">
        <f t="shared" si="0"/>
        <v>7.74</v>
      </c>
      <c r="F17" s="6">
        <f t="shared" si="1"/>
        <v>-7.2480172999999999</v>
      </c>
      <c r="G17" s="44">
        <f t="shared" si="2"/>
        <v>-7.7872576999999996</v>
      </c>
      <c r="H17" s="44">
        <f t="shared" si="3"/>
        <v>-8.3917369999999991</v>
      </c>
      <c r="I17" s="44">
        <f t="shared" si="4"/>
        <v>-9.1829710000000002</v>
      </c>
      <c r="J17" s="44">
        <f t="shared" si="5"/>
        <v>-10.769130000000001</v>
      </c>
      <c r="K17" s="44">
        <f t="shared" si="6"/>
        <v>-19.125837000000001</v>
      </c>
      <c r="L17" s="44">
        <f t="shared" si="7"/>
        <v>0</v>
      </c>
      <c r="N17" s="88">
        <v>7160000000</v>
      </c>
      <c r="O17" s="88">
        <v>-14.148009999999999</v>
      </c>
      <c r="P17" s="20"/>
      <c r="Q17" s="6">
        <f t="shared" si="8"/>
        <v>7.74</v>
      </c>
      <c r="R17" s="6">
        <f t="shared" si="9"/>
        <v>-10.624513</v>
      </c>
      <c r="S17" s="44">
        <f t="shared" si="10"/>
        <v>-10.520016</v>
      </c>
      <c r="T17" s="44">
        <f t="shared" si="11"/>
        <v>-10.777882</v>
      </c>
      <c r="U17" s="44">
        <f t="shared" si="12"/>
        <v>-11.183013000000001</v>
      </c>
      <c r="V17" s="44">
        <f t="shared" si="13"/>
        <v>-11.854352</v>
      </c>
      <c r="W17" s="44">
        <f t="shared" si="14"/>
        <v>-12.640839</v>
      </c>
      <c r="X17" s="44">
        <f t="shared" si="15"/>
        <v>0</v>
      </c>
      <c r="Y17" s="20"/>
    </row>
    <row r="18" spans="2:25" x14ac:dyDescent="0.25">
      <c r="B18" s="88">
        <v>7305000000</v>
      </c>
      <c r="C18" s="88">
        <v>-9.5519532999999992</v>
      </c>
      <c r="D18" s="20"/>
      <c r="E18" s="6">
        <f t="shared" si="0"/>
        <v>7.8849999999999998</v>
      </c>
      <c r="F18" s="6">
        <f t="shared" si="1"/>
        <v>-6.8586469000000001</v>
      </c>
      <c r="G18" s="44">
        <f t="shared" si="2"/>
        <v>-7.1418423999999998</v>
      </c>
      <c r="H18" s="44">
        <f t="shared" si="3"/>
        <v>-7.6623863999999999</v>
      </c>
      <c r="I18" s="44">
        <f t="shared" si="4"/>
        <v>-8.2537231000000002</v>
      </c>
      <c r="J18" s="44">
        <f t="shared" si="5"/>
        <v>-9.3173075000000001</v>
      </c>
      <c r="K18" s="44">
        <f t="shared" si="6"/>
        <v>-12.296288000000001</v>
      </c>
      <c r="L18" s="44">
        <f t="shared" si="7"/>
        <v>0</v>
      </c>
      <c r="N18" s="88">
        <v>7305000000</v>
      </c>
      <c r="O18" s="88">
        <v>-13.148839000000001</v>
      </c>
      <c r="P18" s="20"/>
      <c r="Q18" s="6">
        <f t="shared" si="8"/>
        <v>7.8849999999999998</v>
      </c>
      <c r="R18" s="6">
        <f t="shared" si="9"/>
        <v>-10.054657000000001</v>
      </c>
      <c r="S18" s="44">
        <f t="shared" si="10"/>
        <v>-10.086741</v>
      </c>
      <c r="T18" s="44">
        <f t="shared" si="11"/>
        <v>-10.389726</v>
      </c>
      <c r="U18" s="44">
        <f t="shared" si="12"/>
        <v>-10.818246</v>
      </c>
      <c r="V18" s="44">
        <f t="shared" si="13"/>
        <v>-11.353619</v>
      </c>
      <c r="W18" s="44">
        <f t="shared" si="14"/>
        <v>-12.016939000000001</v>
      </c>
      <c r="X18" s="44">
        <f t="shared" si="15"/>
        <v>0</v>
      </c>
      <c r="Y18" s="20"/>
    </row>
    <row r="19" spans="2:25" x14ac:dyDescent="0.25">
      <c r="B19" s="88">
        <v>7450000000</v>
      </c>
      <c r="C19" s="88">
        <v>-8.6532105999999995</v>
      </c>
      <c r="D19" s="20"/>
      <c r="E19" s="6">
        <f t="shared" si="0"/>
        <v>8.0299999999999994</v>
      </c>
      <c r="F19" s="6">
        <f t="shared" si="1"/>
        <v>-6.6978911999999999</v>
      </c>
      <c r="G19" s="44">
        <f t="shared" si="2"/>
        <v>-6.9531751000000002</v>
      </c>
      <c r="H19" s="44">
        <f t="shared" si="3"/>
        <v>-7.4217829999999996</v>
      </c>
      <c r="I19" s="44">
        <f t="shared" si="4"/>
        <v>-7.9804535000000003</v>
      </c>
      <c r="J19" s="44">
        <f t="shared" si="5"/>
        <v>-8.7825717999999995</v>
      </c>
      <c r="K19" s="44">
        <f t="shared" si="6"/>
        <v>-10.276104999999999</v>
      </c>
      <c r="L19" s="44">
        <f t="shared" si="7"/>
        <v>0</v>
      </c>
      <c r="N19" s="88">
        <v>7450000000</v>
      </c>
      <c r="O19" s="88">
        <v>-12.160633000000001</v>
      </c>
      <c r="P19" s="20"/>
      <c r="Q19" s="6">
        <f t="shared" si="8"/>
        <v>8.0299999999999994</v>
      </c>
      <c r="R19" s="6">
        <f t="shared" si="9"/>
        <v>-9.5839528999999999</v>
      </c>
      <c r="S19" s="44">
        <f t="shared" si="10"/>
        <v>-9.5287418000000006</v>
      </c>
      <c r="T19" s="44">
        <f t="shared" si="11"/>
        <v>-9.6845751</v>
      </c>
      <c r="U19" s="44">
        <f t="shared" si="12"/>
        <v>-9.9719601000000004</v>
      </c>
      <c r="V19" s="44">
        <f t="shared" si="13"/>
        <v>-10.40823</v>
      </c>
      <c r="W19" s="44">
        <f t="shared" si="14"/>
        <v>-11.000878999999999</v>
      </c>
      <c r="X19" s="44">
        <f t="shared" si="15"/>
        <v>0</v>
      </c>
      <c r="Y19" s="20"/>
    </row>
    <row r="20" spans="2:25" x14ac:dyDescent="0.25">
      <c r="B20" s="88">
        <v>7595000000</v>
      </c>
      <c r="C20" s="88">
        <v>-7.7974228999999999</v>
      </c>
      <c r="D20" s="20"/>
      <c r="E20" s="6">
        <f t="shared" si="0"/>
        <v>8.1750000000000007</v>
      </c>
      <c r="F20" s="6">
        <f t="shared" si="1"/>
        <v>-6.5411128999999999</v>
      </c>
      <c r="G20" s="44">
        <f t="shared" si="2"/>
        <v>-6.8486605000000003</v>
      </c>
      <c r="H20" s="44">
        <f t="shared" si="3"/>
        <v>-7.2333198000000003</v>
      </c>
      <c r="I20" s="44">
        <f t="shared" si="4"/>
        <v>-7.6814146000000001</v>
      </c>
      <c r="J20" s="44">
        <f t="shared" si="5"/>
        <v>-8.2574290999999995</v>
      </c>
      <c r="K20" s="44">
        <f t="shared" si="6"/>
        <v>-9.1875380999999994</v>
      </c>
      <c r="L20" s="44">
        <f t="shared" si="7"/>
        <v>0</v>
      </c>
      <c r="N20" s="88">
        <v>7595000000</v>
      </c>
      <c r="O20" s="88">
        <v>-11.351015</v>
      </c>
      <c r="P20" s="20"/>
      <c r="Q20" s="6">
        <f t="shared" si="8"/>
        <v>8.1750000000000007</v>
      </c>
      <c r="R20" s="6">
        <f t="shared" si="9"/>
        <v>-9.2667532000000001</v>
      </c>
      <c r="S20" s="44">
        <f t="shared" si="10"/>
        <v>-9.2607240999999991</v>
      </c>
      <c r="T20" s="44">
        <f t="shared" si="11"/>
        <v>-9.3995561999999993</v>
      </c>
      <c r="U20" s="44">
        <f t="shared" si="12"/>
        <v>-9.6091232000000009</v>
      </c>
      <c r="V20" s="44">
        <f t="shared" si="13"/>
        <v>-9.9581222999999994</v>
      </c>
      <c r="W20" s="44">
        <f t="shared" si="14"/>
        <v>-10.46814</v>
      </c>
      <c r="X20" s="44">
        <f t="shared" si="15"/>
        <v>0</v>
      </c>
      <c r="Y20" s="20"/>
    </row>
    <row r="21" spans="2:25" x14ac:dyDescent="0.25">
      <c r="B21" s="88">
        <v>7740000000</v>
      </c>
      <c r="C21" s="88">
        <v>-7.2480172999999999</v>
      </c>
      <c r="D21" s="20"/>
      <c r="E21" s="6">
        <f t="shared" si="0"/>
        <v>8.32</v>
      </c>
      <c r="F21" s="6">
        <f t="shared" si="1"/>
        <v>-6.4415373999999996</v>
      </c>
      <c r="G21" s="44">
        <f t="shared" si="2"/>
        <v>-6.9025430999999999</v>
      </c>
      <c r="H21" s="44">
        <f t="shared" si="3"/>
        <v>-7.2477875000000003</v>
      </c>
      <c r="I21" s="44">
        <f t="shared" si="4"/>
        <v>-7.6736659999999999</v>
      </c>
      <c r="J21" s="44">
        <f t="shared" si="5"/>
        <v>-8.1931515000000008</v>
      </c>
      <c r="K21" s="44">
        <f t="shared" si="6"/>
        <v>-8.9179115000000007</v>
      </c>
      <c r="L21" s="44">
        <f t="shared" si="7"/>
        <v>0</v>
      </c>
      <c r="N21" s="88">
        <v>7740000000</v>
      </c>
      <c r="O21" s="88">
        <v>-10.624513</v>
      </c>
      <c r="P21" s="20"/>
      <c r="Q21" s="6">
        <f t="shared" si="8"/>
        <v>8.32</v>
      </c>
      <c r="R21" s="6">
        <f t="shared" si="9"/>
        <v>-8.9933300000000003</v>
      </c>
      <c r="S21" s="44">
        <f t="shared" si="10"/>
        <v>-8.9873095000000003</v>
      </c>
      <c r="T21" s="44">
        <f t="shared" si="11"/>
        <v>-9.0887737000000008</v>
      </c>
      <c r="U21" s="44">
        <f t="shared" si="12"/>
        <v>-9.2757720999999993</v>
      </c>
      <c r="V21" s="44">
        <f t="shared" si="13"/>
        <v>-9.5482434999999999</v>
      </c>
      <c r="W21" s="44">
        <f t="shared" si="14"/>
        <v>-10.003945999999999</v>
      </c>
      <c r="X21" s="44">
        <f t="shared" si="15"/>
        <v>0</v>
      </c>
      <c r="Y21" s="20"/>
    </row>
    <row r="22" spans="2:25" x14ac:dyDescent="0.25">
      <c r="B22" s="88">
        <v>7885000000</v>
      </c>
      <c r="C22" s="88">
        <v>-6.8586469000000001</v>
      </c>
      <c r="D22" s="20"/>
      <c r="E22" s="6">
        <f t="shared" si="0"/>
        <v>8.4649999999999999</v>
      </c>
      <c r="F22" s="6">
        <f t="shared" si="1"/>
        <v>-6.3993019999999996</v>
      </c>
      <c r="G22" s="44">
        <f t="shared" si="2"/>
        <v>-6.7328853999999998</v>
      </c>
      <c r="H22" s="44">
        <f t="shared" si="3"/>
        <v>-7.0381970000000003</v>
      </c>
      <c r="I22" s="44">
        <f t="shared" si="4"/>
        <v>-7.3623675999999998</v>
      </c>
      <c r="J22" s="44">
        <f t="shared" si="5"/>
        <v>-7.830667</v>
      </c>
      <c r="K22" s="44">
        <f t="shared" si="6"/>
        <v>-8.4733228999999994</v>
      </c>
      <c r="L22" s="44">
        <f t="shared" si="7"/>
        <v>0</v>
      </c>
      <c r="N22" s="88">
        <v>7885000000</v>
      </c>
      <c r="O22" s="88">
        <v>-10.054657000000001</v>
      </c>
      <c r="P22" s="20"/>
      <c r="Q22" s="6">
        <f t="shared" si="8"/>
        <v>8.4649999999999999</v>
      </c>
      <c r="R22" s="6">
        <f t="shared" si="9"/>
        <v>-8.7943286999999994</v>
      </c>
      <c r="S22" s="44">
        <f t="shared" si="10"/>
        <v>-8.9327287999999996</v>
      </c>
      <c r="T22" s="44">
        <f t="shared" si="11"/>
        <v>-9.0822783000000005</v>
      </c>
      <c r="U22" s="44">
        <f t="shared" si="12"/>
        <v>-9.3155107000000008</v>
      </c>
      <c r="V22" s="44">
        <f t="shared" si="13"/>
        <v>-9.6455221000000009</v>
      </c>
      <c r="W22" s="44">
        <f t="shared" si="14"/>
        <v>-10.071939</v>
      </c>
      <c r="X22" s="44">
        <f t="shared" si="15"/>
        <v>0</v>
      </c>
      <c r="Y22" s="20"/>
    </row>
    <row r="23" spans="2:25" x14ac:dyDescent="0.25">
      <c r="B23" s="88">
        <v>8030000000</v>
      </c>
      <c r="C23" s="88">
        <v>-6.6978911999999999</v>
      </c>
      <c r="D23" s="20"/>
      <c r="E23" s="6">
        <f t="shared" si="0"/>
        <v>8.61</v>
      </c>
      <c r="F23" s="6">
        <f t="shared" si="1"/>
        <v>-6.3673748999999997</v>
      </c>
      <c r="G23" s="44">
        <f t="shared" si="2"/>
        <v>-6.4598712999999996</v>
      </c>
      <c r="H23" s="44">
        <f t="shared" si="3"/>
        <v>-6.7553625000000004</v>
      </c>
      <c r="I23" s="44">
        <f t="shared" si="4"/>
        <v>-7.0914912000000001</v>
      </c>
      <c r="J23" s="44">
        <f t="shared" si="5"/>
        <v>-7.5581645999999996</v>
      </c>
      <c r="K23" s="44">
        <f t="shared" si="6"/>
        <v>-8.1547041</v>
      </c>
      <c r="L23" s="44">
        <f t="shared" si="7"/>
        <v>0</v>
      </c>
      <c r="N23" s="88">
        <v>8030000000</v>
      </c>
      <c r="O23" s="88">
        <v>-9.5839528999999999</v>
      </c>
      <c r="P23" s="20"/>
      <c r="Q23" s="6">
        <f t="shared" si="8"/>
        <v>8.61</v>
      </c>
      <c r="R23" s="6">
        <f t="shared" si="9"/>
        <v>-8.6411066000000005</v>
      </c>
      <c r="S23" s="44">
        <f t="shared" si="10"/>
        <v>-8.6415395999999998</v>
      </c>
      <c r="T23" s="44">
        <f t="shared" si="11"/>
        <v>-8.7871732999999992</v>
      </c>
      <c r="U23" s="44">
        <f t="shared" si="12"/>
        <v>-8.9772110000000005</v>
      </c>
      <c r="V23" s="44">
        <f t="shared" si="13"/>
        <v>-9.2495984999999994</v>
      </c>
      <c r="W23" s="44">
        <f t="shared" si="14"/>
        <v>-9.6493082000000001</v>
      </c>
      <c r="X23" s="44">
        <f t="shared" si="15"/>
        <v>0</v>
      </c>
      <c r="Y23" s="20"/>
    </row>
    <row r="24" spans="2:25" x14ac:dyDescent="0.25">
      <c r="B24" s="88">
        <v>8175000000</v>
      </c>
      <c r="C24" s="88">
        <v>-6.5411128999999999</v>
      </c>
      <c r="D24" s="20"/>
      <c r="E24" s="6">
        <f t="shared" si="0"/>
        <v>8.7550000000000008</v>
      </c>
      <c r="F24" s="6">
        <f t="shared" si="1"/>
        <v>-6.3324895000000003</v>
      </c>
      <c r="G24" s="44">
        <f t="shared" si="2"/>
        <v>-6.5478892000000002</v>
      </c>
      <c r="H24" s="44">
        <f t="shared" si="3"/>
        <v>-6.7991241999999996</v>
      </c>
      <c r="I24" s="44">
        <f t="shared" si="4"/>
        <v>-7.1143999000000004</v>
      </c>
      <c r="J24" s="44">
        <f t="shared" si="5"/>
        <v>-7.5282897999999996</v>
      </c>
      <c r="K24" s="44">
        <f t="shared" si="6"/>
        <v>-8.0408629999999999</v>
      </c>
      <c r="L24" s="44">
        <f t="shared" si="7"/>
        <v>0</v>
      </c>
      <c r="N24" s="88">
        <v>8175000000</v>
      </c>
      <c r="O24" s="88">
        <v>-9.2667532000000001</v>
      </c>
      <c r="P24" s="20"/>
      <c r="Q24" s="6">
        <f t="shared" si="8"/>
        <v>8.7550000000000008</v>
      </c>
      <c r="R24" s="6">
        <f t="shared" si="9"/>
        <v>-8.5321912999999991</v>
      </c>
      <c r="S24" s="44">
        <f t="shared" si="10"/>
        <v>-8.5933551999999995</v>
      </c>
      <c r="T24" s="44">
        <f t="shared" si="11"/>
        <v>-8.7790946999999999</v>
      </c>
      <c r="U24" s="44">
        <f t="shared" si="12"/>
        <v>-8.9865970999999991</v>
      </c>
      <c r="V24" s="44">
        <f t="shared" si="13"/>
        <v>-9.2584438000000002</v>
      </c>
      <c r="W24" s="44">
        <f t="shared" si="14"/>
        <v>-9.6668158000000002</v>
      </c>
      <c r="X24" s="44">
        <f t="shared" si="15"/>
        <v>0</v>
      </c>
      <c r="Y24" s="20"/>
    </row>
    <row r="25" spans="2:25" x14ac:dyDescent="0.25">
      <c r="B25" s="88">
        <v>8320000000</v>
      </c>
      <c r="C25" s="88">
        <v>-6.4415373999999996</v>
      </c>
      <c r="D25" s="20"/>
      <c r="E25" s="6">
        <f t="shared" si="0"/>
        <v>8.9</v>
      </c>
      <c r="F25" s="6">
        <f t="shared" si="1"/>
        <v>-6.3124818999999999</v>
      </c>
      <c r="G25" s="44">
        <f t="shared" si="2"/>
        <v>-6.536797</v>
      </c>
      <c r="H25" s="44">
        <f t="shared" si="3"/>
        <v>-6.7724470999999999</v>
      </c>
      <c r="I25" s="44">
        <f t="shared" si="4"/>
        <v>-7.0604281000000002</v>
      </c>
      <c r="J25" s="44">
        <f t="shared" si="5"/>
        <v>-7.4422683999999997</v>
      </c>
      <c r="K25" s="44">
        <f t="shared" si="6"/>
        <v>-7.9751029000000004</v>
      </c>
      <c r="L25" s="44">
        <f t="shared" si="7"/>
        <v>0</v>
      </c>
      <c r="N25" s="88">
        <v>8320000000</v>
      </c>
      <c r="O25" s="88">
        <v>-8.9933300000000003</v>
      </c>
      <c r="P25" s="20"/>
      <c r="Q25" s="6">
        <f t="shared" si="8"/>
        <v>8.9</v>
      </c>
      <c r="R25" s="6">
        <f t="shared" si="9"/>
        <v>-8.4345654999999997</v>
      </c>
      <c r="S25" s="44">
        <f t="shared" si="10"/>
        <v>-8.6102839000000007</v>
      </c>
      <c r="T25" s="44">
        <f t="shared" si="11"/>
        <v>-8.7864331999999994</v>
      </c>
      <c r="U25" s="44">
        <f t="shared" si="12"/>
        <v>-9.0033054000000003</v>
      </c>
      <c r="V25" s="44">
        <f t="shared" si="13"/>
        <v>-9.2882575999999997</v>
      </c>
      <c r="W25" s="44">
        <f t="shared" si="14"/>
        <v>-9.6721333999999999</v>
      </c>
      <c r="X25" s="44">
        <f t="shared" si="15"/>
        <v>0</v>
      </c>
      <c r="Y25" s="20"/>
    </row>
    <row r="26" spans="2:25" x14ac:dyDescent="0.25">
      <c r="B26" s="88">
        <v>8465000000</v>
      </c>
      <c r="C26" s="88">
        <v>-6.3993019999999996</v>
      </c>
      <c r="D26" s="20"/>
      <c r="E26" s="6">
        <f t="shared" si="0"/>
        <v>9.0449999999999999</v>
      </c>
      <c r="F26" s="6">
        <f t="shared" si="1"/>
        <v>-6.3554649000000003</v>
      </c>
      <c r="G26" s="44">
        <f t="shared" si="2"/>
        <v>-6.5737814999999999</v>
      </c>
      <c r="H26" s="44">
        <f t="shared" si="3"/>
        <v>-6.8078146000000004</v>
      </c>
      <c r="I26" s="44">
        <f t="shared" si="4"/>
        <v>-7.0979142</v>
      </c>
      <c r="J26" s="44">
        <f t="shared" si="5"/>
        <v>-7.4999409000000004</v>
      </c>
      <c r="K26" s="44">
        <f t="shared" si="6"/>
        <v>-8.0092659000000008</v>
      </c>
      <c r="L26" s="44">
        <f t="shared" si="7"/>
        <v>0</v>
      </c>
      <c r="N26" s="88">
        <v>8465000000</v>
      </c>
      <c r="O26" s="88">
        <v>-8.7943286999999994</v>
      </c>
      <c r="P26" s="20"/>
      <c r="Q26" s="6">
        <f t="shared" si="8"/>
        <v>9.0449999999999999</v>
      </c>
      <c r="R26" s="6">
        <f t="shared" si="9"/>
        <v>-8.3886032000000004</v>
      </c>
      <c r="S26" s="44">
        <f t="shared" si="10"/>
        <v>-8.5364933000000001</v>
      </c>
      <c r="T26" s="44">
        <f t="shared" si="11"/>
        <v>-8.7345915000000005</v>
      </c>
      <c r="U26" s="44">
        <f t="shared" si="12"/>
        <v>-8.9482392999999991</v>
      </c>
      <c r="V26" s="44">
        <f t="shared" si="13"/>
        <v>-9.2135266999999992</v>
      </c>
      <c r="W26" s="44">
        <f t="shared" si="14"/>
        <v>-9.6662321000000002</v>
      </c>
      <c r="X26" s="44">
        <f t="shared" si="15"/>
        <v>0</v>
      </c>
      <c r="Y26" s="20"/>
    </row>
    <row r="27" spans="2:25" x14ac:dyDescent="0.25">
      <c r="B27" s="88">
        <v>8610000000</v>
      </c>
      <c r="C27" s="88">
        <v>-6.3673748999999997</v>
      </c>
      <c r="D27" s="20"/>
      <c r="E27" s="6">
        <f t="shared" si="0"/>
        <v>9.19</v>
      </c>
      <c r="F27" s="6">
        <f t="shared" si="1"/>
        <v>-6.3942771</v>
      </c>
      <c r="G27" s="44">
        <f t="shared" si="2"/>
        <v>-6.5406575</v>
      </c>
      <c r="H27" s="44">
        <f t="shared" si="3"/>
        <v>-6.7569679999999996</v>
      </c>
      <c r="I27" s="44">
        <f t="shared" si="4"/>
        <v>-7.0376830000000004</v>
      </c>
      <c r="J27" s="44">
        <f t="shared" si="5"/>
        <v>-7.4545655000000002</v>
      </c>
      <c r="K27" s="44">
        <f t="shared" si="6"/>
        <v>-7.9603782000000001</v>
      </c>
      <c r="L27" s="44">
        <f t="shared" si="7"/>
        <v>0</v>
      </c>
      <c r="N27" s="88">
        <v>8610000000</v>
      </c>
      <c r="O27" s="88">
        <v>-8.6411066000000005</v>
      </c>
      <c r="P27" s="20"/>
      <c r="Q27" s="6">
        <f t="shared" si="8"/>
        <v>9.19</v>
      </c>
      <c r="R27" s="6">
        <f t="shared" si="9"/>
        <v>-8.3576364999999999</v>
      </c>
      <c r="S27" s="44">
        <f t="shared" si="10"/>
        <v>-8.5083389</v>
      </c>
      <c r="T27" s="44">
        <f t="shared" si="11"/>
        <v>-8.6948708999999997</v>
      </c>
      <c r="U27" s="44">
        <f t="shared" si="12"/>
        <v>-8.9173402999999993</v>
      </c>
      <c r="V27" s="44">
        <f t="shared" si="13"/>
        <v>-9.1855183</v>
      </c>
      <c r="W27" s="44">
        <f t="shared" si="14"/>
        <v>-9.6000204</v>
      </c>
      <c r="X27" s="44">
        <f t="shared" si="15"/>
        <v>0</v>
      </c>
      <c r="Y27" s="20"/>
    </row>
    <row r="28" spans="2:25" x14ac:dyDescent="0.25">
      <c r="B28" s="88">
        <v>8755000000</v>
      </c>
      <c r="C28" s="88">
        <v>-6.3324895000000003</v>
      </c>
      <c r="D28" s="20"/>
      <c r="E28" s="6">
        <f t="shared" si="0"/>
        <v>9.3350000000000009</v>
      </c>
      <c r="F28" s="6">
        <f t="shared" si="1"/>
        <v>-6.4613813999999996</v>
      </c>
      <c r="G28" s="44">
        <f t="shared" si="2"/>
        <v>-6.5707579000000003</v>
      </c>
      <c r="H28" s="44">
        <f t="shared" si="3"/>
        <v>-6.7957257999999996</v>
      </c>
      <c r="I28" s="44">
        <f t="shared" si="4"/>
        <v>-7.0834397999999998</v>
      </c>
      <c r="J28" s="44">
        <f t="shared" si="5"/>
        <v>-7.4732193999999996</v>
      </c>
      <c r="K28" s="44">
        <f t="shared" si="6"/>
        <v>-8.0151234000000002</v>
      </c>
      <c r="L28" s="44">
        <f t="shared" si="7"/>
        <v>0</v>
      </c>
      <c r="N28" s="88">
        <v>8755000000</v>
      </c>
      <c r="O28" s="88">
        <v>-8.5321912999999991</v>
      </c>
      <c r="P28" s="20"/>
      <c r="Q28" s="6">
        <f t="shared" si="8"/>
        <v>9.3350000000000009</v>
      </c>
      <c r="R28" s="6">
        <f t="shared" si="9"/>
        <v>-8.3315611000000001</v>
      </c>
      <c r="S28" s="44">
        <f t="shared" si="10"/>
        <v>-8.4869126999999995</v>
      </c>
      <c r="T28" s="44">
        <f t="shared" si="11"/>
        <v>-8.6556643999999991</v>
      </c>
      <c r="U28" s="44">
        <f t="shared" si="12"/>
        <v>-8.8556652000000007</v>
      </c>
      <c r="V28" s="44">
        <f t="shared" si="13"/>
        <v>-9.1002759999999991</v>
      </c>
      <c r="W28" s="44">
        <f t="shared" si="14"/>
        <v>-9.4964589999999998</v>
      </c>
      <c r="X28" s="44">
        <f t="shared" si="15"/>
        <v>0</v>
      </c>
      <c r="Y28" s="20"/>
    </row>
    <row r="29" spans="2:25" x14ac:dyDescent="0.25">
      <c r="B29" s="88">
        <v>8900000000</v>
      </c>
      <c r="C29" s="88">
        <v>-6.3124818999999999</v>
      </c>
      <c r="D29" s="20"/>
      <c r="E29" s="6">
        <f t="shared" si="0"/>
        <v>9.48</v>
      </c>
      <c r="F29" s="6">
        <f t="shared" si="1"/>
        <v>-6.5434732000000002</v>
      </c>
      <c r="G29" s="44">
        <f t="shared" si="2"/>
        <v>-6.6732912000000004</v>
      </c>
      <c r="H29" s="44">
        <f t="shared" si="3"/>
        <v>-6.8977075000000001</v>
      </c>
      <c r="I29" s="44">
        <f t="shared" si="4"/>
        <v>-7.1569738000000003</v>
      </c>
      <c r="J29" s="44">
        <f t="shared" si="5"/>
        <v>-7.5569819999999996</v>
      </c>
      <c r="K29" s="44">
        <f t="shared" si="6"/>
        <v>-8.0967379000000008</v>
      </c>
      <c r="L29" s="44">
        <f t="shared" si="7"/>
        <v>0</v>
      </c>
      <c r="N29" s="88">
        <v>8900000000</v>
      </c>
      <c r="O29" s="88">
        <v>-8.4345654999999997</v>
      </c>
      <c r="P29" s="20"/>
      <c r="Q29" s="6">
        <f t="shared" si="8"/>
        <v>9.48</v>
      </c>
      <c r="R29" s="6">
        <f t="shared" si="9"/>
        <v>-8.339385</v>
      </c>
      <c r="S29" s="44">
        <f t="shared" si="10"/>
        <v>-8.4958066999999993</v>
      </c>
      <c r="T29" s="44">
        <f t="shared" si="11"/>
        <v>-8.7016629999999999</v>
      </c>
      <c r="U29" s="44">
        <f t="shared" si="12"/>
        <v>-8.8666134000000003</v>
      </c>
      <c r="V29" s="44">
        <f t="shared" si="13"/>
        <v>-9.1211500000000001</v>
      </c>
      <c r="W29" s="44">
        <f t="shared" si="14"/>
        <v>-9.5916481000000005</v>
      </c>
      <c r="X29" s="44">
        <f t="shared" si="15"/>
        <v>0</v>
      </c>
      <c r="Y29" s="20"/>
    </row>
    <row r="30" spans="2:25" x14ac:dyDescent="0.25">
      <c r="B30" s="88">
        <v>9045000000</v>
      </c>
      <c r="C30" s="88">
        <v>-6.3554649000000003</v>
      </c>
      <c r="D30" s="20"/>
      <c r="E30" s="6">
        <f t="shared" si="0"/>
        <v>9.625</v>
      </c>
      <c r="F30" s="6">
        <f t="shared" si="1"/>
        <v>-6.6363430000000001</v>
      </c>
      <c r="G30" s="44">
        <f t="shared" si="2"/>
        <v>-6.8381299999999996</v>
      </c>
      <c r="H30" s="44">
        <f t="shared" si="3"/>
        <v>-7.0464362999999999</v>
      </c>
      <c r="I30" s="44">
        <f t="shared" si="4"/>
        <v>-7.3462234000000004</v>
      </c>
      <c r="J30" s="44">
        <f t="shared" si="5"/>
        <v>-7.7568463999999997</v>
      </c>
      <c r="K30" s="44">
        <f t="shared" si="6"/>
        <v>-8.2892264999999998</v>
      </c>
      <c r="L30" s="44">
        <f t="shared" si="7"/>
        <v>0</v>
      </c>
      <c r="N30" s="88">
        <v>9045000000</v>
      </c>
      <c r="O30" s="88">
        <v>-8.3886032000000004</v>
      </c>
      <c r="P30" s="20"/>
      <c r="Q30" s="6">
        <f t="shared" si="8"/>
        <v>9.625</v>
      </c>
      <c r="R30" s="6">
        <f t="shared" si="9"/>
        <v>-8.3552809000000003</v>
      </c>
      <c r="S30" s="44">
        <f t="shared" si="10"/>
        <v>-8.4728031000000001</v>
      </c>
      <c r="T30" s="44">
        <f t="shared" si="11"/>
        <v>-8.6501455000000007</v>
      </c>
      <c r="U30" s="44">
        <f t="shared" si="12"/>
        <v>-8.8242264000000006</v>
      </c>
      <c r="V30" s="44">
        <f t="shared" si="13"/>
        <v>-9.0913181000000005</v>
      </c>
      <c r="W30" s="44">
        <f t="shared" si="14"/>
        <v>-9.5243939999999991</v>
      </c>
      <c r="X30" s="44">
        <f t="shared" si="15"/>
        <v>0</v>
      </c>
      <c r="Y30" s="20"/>
    </row>
    <row r="31" spans="2:25" x14ac:dyDescent="0.25">
      <c r="B31" s="88">
        <v>9190000000</v>
      </c>
      <c r="C31" s="88">
        <v>-6.3942771</v>
      </c>
      <c r="D31" s="20"/>
      <c r="E31" s="6">
        <f t="shared" si="0"/>
        <v>9.77</v>
      </c>
      <c r="F31" s="6">
        <f t="shared" si="1"/>
        <v>-6.7460779999999998</v>
      </c>
      <c r="G31" s="44">
        <f t="shared" si="2"/>
        <v>-6.9318232999999996</v>
      </c>
      <c r="H31" s="44">
        <f t="shared" si="3"/>
        <v>-7.0931578000000002</v>
      </c>
      <c r="I31" s="44">
        <f t="shared" si="4"/>
        <v>-7.2919741</v>
      </c>
      <c r="J31" s="44">
        <f t="shared" si="5"/>
        <v>-7.6284780999999997</v>
      </c>
      <c r="K31" s="44">
        <f t="shared" si="6"/>
        <v>-8.1700125000000003</v>
      </c>
      <c r="L31" s="44">
        <f t="shared" si="7"/>
        <v>0</v>
      </c>
      <c r="N31" s="88">
        <v>9190000000</v>
      </c>
      <c r="O31" s="88">
        <v>-8.3576364999999999</v>
      </c>
      <c r="P31" s="20"/>
      <c r="Q31" s="6">
        <f t="shared" si="8"/>
        <v>9.77</v>
      </c>
      <c r="R31" s="6">
        <f t="shared" si="9"/>
        <v>-8.3768673000000007</v>
      </c>
      <c r="S31" s="44">
        <f t="shared" si="10"/>
        <v>-8.5863466000000006</v>
      </c>
      <c r="T31" s="44">
        <f t="shared" si="11"/>
        <v>-8.7510185000000007</v>
      </c>
      <c r="U31" s="44">
        <f t="shared" si="12"/>
        <v>-8.9049644000000008</v>
      </c>
      <c r="V31" s="44">
        <f t="shared" si="13"/>
        <v>-9.1445942000000002</v>
      </c>
      <c r="W31" s="44">
        <f t="shared" si="14"/>
        <v>-9.5387087000000008</v>
      </c>
      <c r="X31" s="44">
        <f t="shared" si="15"/>
        <v>0</v>
      </c>
      <c r="Y31" s="20"/>
    </row>
    <row r="32" spans="2:25" x14ac:dyDescent="0.25">
      <c r="B32" s="88">
        <v>9335000000</v>
      </c>
      <c r="C32" s="88">
        <v>-6.4613813999999996</v>
      </c>
      <c r="D32" s="20"/>
      <c r="E32" s="6">
        <f t="shared" si="0"/>
        <v>9.9149999999999991</v>
      </c>
      <c r="F32" s="6">
        <f t="shared" si="1"/>
        <v>-6.8307152000000002</v>
      </c>
      <c r="G32" s="44">
        <f t="shared" si="2"/>
        <v>-6.9374932999999999</v>
      </c>
      <c r="H32" s="44">
        <f t="shared" si="3"/>
        <v>-7.0784750000000001</v>
      </c>
      <c r="I32" s="44">
        <f t="shared" si="4"/>
        <v>-7.2998447000000004</v>
      </c>
      <c r="J32" s="44">
        <f t="shared" si="5"/>
        <v>-7.6462387999999999</v>
      </c>
      <c r="K32" s="44">
        <f t="shared" si="6"/>
        <v>-8.3601712999999993</v>
      </c>
      <c r="L32" s="44">
        <f t="shared" si="7"/>
        <v>0</v>
      </c>
      <c r="N32" s="88">
        <v>9335000000</v>
      </c>
      <c r="O32" s="88">
        <v>-8.3315611000000001</v>
      </c>
      <c r="P32" s="20"/>
      <c r="Q32" s="6">
        <f t="shared" si="8"/>
        <v>9.9149999999999991</v>
      </c>
      <c r="R32" s="6">
        <f t="shared" si="9"/>
        <v>-8.3973168999999999</v>
      </c>
      <c r="S32" s="44">
        <f t="shared" si="10"/>
        <v>-8.5416202999999999</v>
      </c>
      <c r="T32" s="44">
        <f t="shared" si="11"/>
        <v>-8.6611557000000001</v>
      </c>
      <c r="U32" s="44">
        <f t="shared" si="12"/>
        <v>-8.8084679000000001</v>
      </c>
      <c r="V32" s="44">
        <f t="shared" si="13"/>
        <v>-9.0314969999999999</v>
      </c>
      <c r="W32" s="44">
        <f t="shared" si="14"/>
        <v>-9.5373582999999993</v>
      </c>
      <c r="X32" s="44">
        <f t="shared" si="15"/>
        <v>0</v>
      </c>
      <c r="Y32" s="20"/>
    </row>
    <row r="33" spans="2:25" x14ac:dyDescent="0.25">
      <c r="B33" s="88">
        <v>9480000000</v>
      </c>
      <c r="C33" s="88">
        <v>-6.5434732000000002</v>
      </c>
      <c r="D33" s="20"/>
      <c r="E33" s="6">
        <f t="shared" si="0"/>
        <v>10.06</v>
      </c>
      <c r="F33" s="6">
        <f t="shared" si="1"/>
        <v>-6.8861489000000002</v>
      </c>
      <c r="G33" s="44">
        <f t="shared" si="2"/>
        <v>-7.0437941999999998</v>
      </c>
      <c r="H33" s="44">
        <f t="shared" si="3"/>
        <v>-7.1865635000000001</v>
      </c>
      <c r="I33" s="44">
        <f t="shared" si="4"/>
        <v>-7.3832272999999997</v>
      </c>
      <c r="J33" s="44">
        <f t="shared" si="5"/>
        <v>-7.7909408000000004</v>
      </c>
      <c r="K33" s="44">
        <f t="shared" si="6"/>
        <v>-8.4687976999999997</v>
      </c>
      <c r="L33" s="44">
        <f t="shared" si="7"/>
        <v>0</v>
      </c>
      <c r="N33" s="88">
        <v>9480000000</v>
      </c>
      <c r="O33" s="88">
        <v>-8.339385</v>
      </c>
      <c r="P33" s="20"/>
      <c r="Q33" s="6">
        <f t="shared" si="8"/>
        <v>10.06</v>
      </c>
      <c r="R33" s="6">
        <f t="shared" si="9"/>
        <v>-8.3979310999999992</v>
      </c>
      <c r="S33" s="44">
        <f t="shared" si="10"/>
        <v>-8.5292645</v>
      </c>
      <c r="T33" s="44">
        <f t="shared" si="11"/>
        <v>-8.6437396999999994</v>
      </c>
      <c r="U33" s="44">
        <f t="shared" si="12"/>
        <v>-8.7673787999999995</v>
      </c>
      <c r="V33" s="44">
        <f t="shared" si="13"/>
        <v>-9.0202694000000001</v>
      </c>
      <c r="W33" s="44">
        <f t="shared" si="14"/>
        <v>-9.4666157000000002</v>
      </c>
      <c r="X33" s="44">
        <f t="shared" si="15"/>
        <v>0</v>
      </c>
      <c r="Y33" s="20"/>
    </row>
    <row r="34" spans="2:25" x14ac:dyDescent="0.25">
      <c r="B34" s="88">
        <v>9625000000</v>
      </c>
      <c r="C34" s="88">
        <v>-6.6363430000000001</v>
      </c>
      <c r="D34" s="20"/>
      <c r="E34" s="6">
        <f t="shared" si="0"/>
        <v>10.205</v>
      </c>
      <c r="F34" s="6">
        <f t="shared" si="1"/>
        <v>-6.9340495999999998</v>
      </c>
      <c r="G34" s="44">
        <f t="shared" si="2"/>
        <v>-7.0118232000000003</v>
      </c>
      <c r="H34" s="44">
        <f t="shared" si="3"/>
        <v>-7.1217421999999999</v>
      </c>
      <c r="I34" s="44">
        <f t="shared" si="4"/>
        <v>-7.3267139999999999</v>
      </c>
      <c r="J34" s="44">
        <f t="shared" si="5"/>
        <v>-7.7709408</v>
      </c>
      <c r="K34" s="44">
        <f t="shared" si="6"/>
        <v>-8.6437883000000006</v>
      </c>
      <c r="L34" s="44">
        <f t="shared" si="7"/>
        <v>0</v>
      </c>
      <c r="N34" s="88">
        <v>9625000000</v>
      </c>
      <c r="O34" s="88">
        <v>-8.3552809000000003</v>
      </c>
      <c r="P34" s="20"/>
      <c r="Q34" s="6">
        <f t="shared" si="8"/>
        <v>10.205</v>
      </c>
      <c r="R34" s="6">
        <f t="shared" si="9"/>
        <v>-8.3676452999999995</v>
      </c>
      <c r="S34" s="44">
        <f t="shared" si="10"/>
        <v>-8.4919347999999992</v>
      </c>
      <c r="T34" s="44">
        <f t="shared" si="11"/>
        <v>-8.5648412999999994</v>
      </c>
      <c r="U34" s="44">
        <f t="shared" si="12"/>
        <v>-8.6842909000000006</v>
      </c>
      <c r="V34" s="44">
        <f t="shared" si="13"/>
        <v>-8.9045466999999991</v>
      </c>
      <c r="W34" s="44">
        <f t="shared" si="14"/>
        <v>-9.4030293999999994</v>
      </c>
      <c r="X34" s="44">
        <f t="shared" si="15"/>
        <v>0</v>
      </c>
      <c r="Y34" s="20"/>
    </row>
    <row r="35" spans="2:25" x14ac:dyDescent="0.25">
      <c r="B35" s="88">
        <v>9770000000</v>
      </c>
      <c r="C35" s="88">
        <v>-6.7460779999999998</v>
      </c>
      <c r="D35" s="20"/>
      <c r="E35" s="6">
        <f t="shared" si="0"/>
        <v>10.35</v>
      </c>
      <c r="F35" s="6">
        <f t="shared" si="1"/>
        <v>-6.9946245999999999</v>
      </c>
      <c r="G35" s="44">
        <f t="shared" si="2"/>
        <v>-7.0851245</v>
      </c>
      <c r="H35" s="44">
        <f t="shared" si="3"/>
        <v>-7.2597212999999998</v>
      </c>
      <c r="I35" s="44">
        <f t="shared" si="4"/>
        <v>-7.5787639999999996</v>
      </c>
      <c r="J35" s="44">
        <f t="shared" si="5"/>
        <v>-8.1404990999999995</v>
      </c>
      <c r="K35" s="44">
        <f t="shared" si="6"/>
        <v>-9.1923846999999999</v>
      </c>
      <c r="L35" s="44">
        <f t="shared" si="7"/>
        <v>0</v>
      </c>
      <c r="N35" s="88">
        <v>9770000000</v>
      </c>
      <c r="O35" s="88">
        <v>-8.3768673000000007</v>
      </c>
      <c r="P35" s="20"/>
      <c r="Q35" s="6">
        <f t="shared" si="8"/>
        <v>10.35</v>
      </c>
      <c r="R35" s="6">
        <f t="shared" si="9"/>
        <v>-8.3401660999999994</v>
      </c>
      <c r="S35" s="44">
        <f t="shared" si="10"/>
        <v>-8.3639545000000002</v>
      </c>
      <c r="T35" s="44">
        <f t="shared" si="11"/>
        <v>-8.4666032999999992</v>
      </c>
      <c r="U35" s="44">
        <f t="shared" si="12"/>
        <v>-8.6052751999999995</v>
      </c>
      <c r="V35" s="44">
        <f t="shared" si="13"/>
        <v>-8.9298161999999994</v>
      </c>
      <c r="W35" s="44">
        <f t="shared" si="14"/>
        <v>-9.5245075000000003</v>
      </c>
      <c r="X35" s="44">
        <f t="shared" si="15"/>
        <v>0</v>
      </c>
      <c r="Y35" s="20"/>
    </row>
    <row r="36" spans="2:25" x14ac:dyDescent="0.25">
      <c r="B36" s="88">
        <v>9915000000</v>
      </c>
      <c r="C36" s="88">
        <v>-6.8307152000000002</v>
      </c>
      <c r="D36" s="20"/>
      <c r="E36" s="6">
        <f t="shared" si="0"/>
        <v>10.494999999999999</v>
      </c>
      <c r="F36" s="6">
        <f t="shared" si="1"/>
        <v>-7.0388631999999998</v>
      </c>
      <c r="G36" s="44">
        <f t="shared" si="2"/>
        <v>-7.1371960999999997</v>
      </c>
      <c r="H36" s="44">
        <f t="shared" si="3"/>
        <v>-7.2872586000000004</v>
      </c>
      <c r="I36" s="44">
        <f t="shared" si="4"/>
        <v>-7.5592898999999996</v>
      </c>
      <c r="J36" s="44">
        <f t="shared" si="5"/>
        <v>-8.0657548999999999</v>
      </c>
      <c r="K36" s="44">
        <f t="shared" si="6"/>
        <v>-9.0891456999999996</v>
      </c>
      <c r="L36" s="44">
        <f t="shared" si="7"/>
        <v>0</v>
      </c>
      <c r="N36" s="88">
        <v>9915000000</v>
      </c>
      <c r="O36" s="88">
        <v>-8.3973168999999999</v>
      </c>
      <c r="P36" s="20"/>
      <c r="Q36" s="6">
        <f t="shared" si="8"/>
        <v>10.494999999999999</v>
      </c>
      <c r="R36" s="6">
        <f t="shared" si="9"/>
        <v>-8.2904625000000003</v>
      </c>
      <c r="S36" s="44">
        <f t="shared" si="10"/>
        <v>-8.3580436999999996</v>
      </c>
      <c r="T36" s="44">
        <f t="shared" si="11"/>
        <v>-8.4615383000000008</v>
      </c>
      <c r="U36" s="44">
        <f t="shared" si="12"/>
        <v>-8.6051377999999996</v>
      </c>
      <c r="V36" s="44">
        <f t="shared" si="13"/>
        <v>-8.8705397000000001</v>
      </c>
      <c r="W36" s="44">
        <f t="shared" si="14"/>
        <v>-9.4175730000000009</v>
      </c>
      <c r="X36" s="44">
        <f t="shared" si="15"/>
        <v>0</v>
      </c>
      <c r="Y36" s="20"/>
    </row>
    <row r="37" spans="2:25" x14ac:dyDescent="0.25">
      <c r="B37" s="88">
        <v>10060000000</v>
      </c>
      <c r="C37" s="88">
        <v>-6.8861489000000002</v>
      </c>
      <c r="D37" s="20"/>
      <c r="E37" s="6">
        <f t="shared" si="0"/>
        <v>10.64</v>
      </c>
      <c r="F37" s="6">
        <f t="shared" si="1"/>
        <v>-7.0948067000000004</v>
      </c>
      <c r="G37" s="44">
        <f t="shared" si="2"/>
        <v>-7.2298722</v>
      </c>
      <c r="H37" s="44">
        <f t="shared" si="3"/>
        <v>-7.4223409</v>
      </c>
      <c r="I37" s="44">
        <f t="shared" si="4"/>
        <v>-7.7587146999999996</v>
      </c>
      <c r="J37" s="44">
        <f t="shared" si="5"/>
        <v>-8.3289995000000001</v>
      </c>
      <c r="K37" s="44">
        <f t="shared" si="6"/>
        <v>-9.4330853999999995</v>
      </c>
      <c r="L37" s="44">
        <f t="shared" si="7"/>
        <v>0</v>
      </c>
      <c r="N37" s="88">
        <v>10060000000</v>
      </c>
      <c r="O37" s="88">
        <v>-8.3979310999999992</v>
      </c>
      <c r="P37" s="20"/>
      <c r="Q37" s="6">
        <f t="shared" si="8"/>
        <v>10.64</v>
      </c>
      <c r="R37" s="6">
        <f t="shared" si="9"/>
        <v>-8.2374916000000002</v>
      </c>
      <c r="S37" s="44">
        <f t="shared" si="10"/>
        <v>-8.3405933000000001</v>
      </c>
      <c r="T37" s="44">
        <f t="shared" si="11"/>
        <v>-8.4400835000000001</v>
      </c>
      <c r="U37" s="44">
        <f t="shared" si="12"/>
        <v>-8.6055592999999995</v>
      </c>
      <c r="V37" s="44">
        <f t="shared" si="13"/>
        <v>-8.9133949000000001</v>
      </c>
      <c r="W37" s="44">
        <f t="shared" si="14"/>
        <v>-9.6370859000000006</v>
      </c>
      <c r="X37" s="44">
        <f t="shared" si="15"/>
        <v>0</v>
      </c>
      <c r="Y37" s="20"/>
    </row>
    <row r="38" spans="2:25" x14ac:dyDescent="0.25">
      <c r="B38" s="88">
        <v>10205000000</v>
      </c>
      <c r="C38" s="88">
        <v>-6.9340495999999998</v>
      </c>
      <c r="D38" s="20"/>
      <c r="E38" s="6">
        <f t="shared" si="0"/>
        <v>10.785</v>
      </c>
      <c r="F38" s="6">
        <f t="shared" si="1"/>
        <v>-7.1296109999999997</v>
      </c>
      <c r="G38" s="44">
        <f t="shared" si="2"/>
        <v>-7.2772478999999999</v>
      </c>
      <c r="H38" s="44">
        <f t="shared" si="3"/>
        <v>-7.4507570000000003</v>
      </c>
      <c r="I38" s="44">
        <f t="shared" si="4"/>
        <v>-7.7785978</v>
      </c>
      <c r="J38" s="44">
        <f t="shared" si="5"/>
        <v>-8.4009932999999997</v>
      </c>
      <c r="K38" s="44">
        <f t="shared" si="6"/>
        <v>-9.9732237000000001</v>
      </c>
      <c r="L38" s="44">
        <f t="shared" si="7"/>
        <v>0</v>
      </c>
      <c r="N38" s="88">
        <v>10205000000</v>
      </c>
      <c r="O38" s="88">
        <v>-8.3676452999999995</v>
      </c>
      <c r="P38" s="20"/>
      <c r="Q38" s="6">
        <f t="shared" si="8"/>
        <v>10.785</v>
      </c>
      <c r="R38" s="6">
        <f t="shared" si="9"/>
        <v>-8.2069177999999994</v>
      </c>
      <c r="S38" s="44">
        <f t="shared" si="10"/>
        <v>-8.2505635999999996</v>
      </c>
      <c r="T38" s="44">
        <f t="shared" si="11"/>
        <v>-8.3386821999999992</v>
      </c>
      <c r="U38" s="44">
        <f t="shared" si="12"/>
        <v>-8.5403614000000001</v>
      </c>
      <c r="V38" s="44">
        <f t="shared" si="13"/>
        <v>-8.9354963000000005</v>
      </c>
      <c r="W38" s="44">
        <f t="shared" si="14"/>
        <v>-9.8152703999999993</v>
      </c>
      <c r="X38" s="44">
        <f t="shared" si="15"/>
        <v>0</v>
      </c>
      <c r="Y38" s="20"/>
    </row>
    <row r="39" spans="2:25" x14ac:dyDescent="0.25">
      <c r="B39" s="88">
        <v>10350000000</v>
      </c>
      <c r="C39" s="88">
        <v>-6.9946245999999999</v>
      </c>
      <c r="D39" s="20"/>
      <c r="E39" s="6">
        <f t="shared" si="0"/>
        <v>10.93</v>
      </c>
      <c r="F39" s="6">
        <f t="shared" si="1"/>
        <v>-7.1400794999999997</v>
      </c>
      <c r="G39" s="44">
        <f t="shared" si="2"/>
        <v>-7.2857460999999999</v>
      </c>
      <c r="H39" s="44">
        <f t="shared" si="3"/>
        <v>-7.4679332</v>
      </c>
      <c r="I39" s="44">
        <f t="shared" si="4"/>
        <v>-7.8033213999999997</v>
      </c>
      <c r="J39" s="44">
        <f t="shared" si="5"/>
        <v>-8.4305353000000007</v>
      </c>
      <c r="K39" s="44">
        <f t="shared" si="6"/>
        <v>-9.8707370999999995</v>
      </c>
      <c r="L39" s="44">
        <f t="shared" si="7"/>
        <v>0</v>
      </c>
      <c r="N39" s="88">
        <v>10350000000</v>
      </c>
      <c r="O39" s="88">
        <v>-8.3401660999999994</v>
      </c>
      <c r="P39" s="20"/>
      <c r="Q39" s="6">
        <f t="shared" si="8"/>
        <v>10.93</v>
      </c>
      <c r="R39" s="6">
        <f t="shared" si="9"/>
        <v>-8.1627711999999999</v>
      </c>
      <c r="S39" s="44">
        <f t="shared" si="10"/>
        <v>-8.2210674000000008</v>
      </c>
      <c r="T39" s="44">
        <f t="shared" si="11"/>
        <v>-8.3124228000000002</v>
      </c>
      <c r="U39" s="44">
        <f t="shared" si="12"/>
        <v>-8.5522852</v>
      </c>
      <c r="V39" s="44">
        <f t="shared" si="13"/>
        <v>-8.9479951999999994</v>
      </c>
      <c r="W39" s="44">
        <f t="shared" si="14"/>
        <v>-9.7493686999999998</v>
      </c>
      <c r="X39" s="44">
        <f t="shared" si="15"/>
        <v>0</v>
      </c>
      <c r="Y39" s="20"/>
    </row>
    <row r="40" spans="2:25" x14ac:dyDescent="0.25">
      <c r="B40" s="88">
        <v>10495000000</v>
      </c>
      <c r="C40" s="88">
        <v>-7.0388631999999998</v>
      </c>
      <c r="D40" s="20"/>
      <c r="E40" s="6">
        <f t="shared" si="0"/>
        <v>11.074999999999999</v>
      </c>
      <c r="F40" s="6">
        <f t="shared" si="1"/>
        <v>-7.1331816000000003</v>
      </c>
      <c r="G40" s="44">
        <f t="shared" si="2"/>
        <v>-7.1879802000000002</v>
      </c>
      <c r="H40" s="44">
        <f t="shared" si="3"/>
        <v>-7.3622651000000001</v>
      </c>
      <c r="I40" s="44">
        <f t="shared" si="4"/>
        <v>-7.7088169999999998</v>
      </c>
      <c r="J40" s="44">
        <f t="shared" si="5"/>
        <v>-8.4294995999999998</v>
      </c>
      <c r="K40" s="44">
        <f t="shared" si="6"/>
        <v>-10.565082</v>
      </c>
      <c r="L40" s="44">
        <f t="shared" si="7"/>
        <v>0</v>
      </c>
      <c r="N40" s="88">
        <v>10495000000</v>
      </c>
      <c r="O40" s="88">
        <v>-8.2904625000000003</v>
      </c>
      <c r="P40" s="20"/>
      <c r="Q40" s="6">
        <f t="shared" si="8"/>
        <v>11.074999999999999</v>
      </c>
      <c r="R40" s="6">
        <f t="shared" si="9"/>
        <v>-8.1198844999999995</v>
      </c>
      <c r="S40" s="44">
        <f t="shared" si="10"/>
        <v>-8.2270002000000009</v>
      </c>
      <c r="T40" s="44">
        <f t="shared" si="11"/>
        <v>-8.2977647999999995</v>
      </c>
      <c r="U40" s="44">
        <f t="shared" si="12"/>
        <v>-8.4624080999999993</v>
      </c>
      <c r="V40" s="44">
        <f t="shared" si="13"/>
        <v>-8.8585385999999993</v>
      </c>
      <c r="W40" s="44">
        <f t="shared" si="14"/>
        <v>-9.8671503000000005</v>
      </c>
      <c r="X40" s="44">
        <f t="shared" si="15"/>
        <v>0</v>
      </c>
      <c r="Y40" s="20"/>
    </row>
    <row r="41" spans="2:25" x14ac:dyDescent="0.25">
      <c r="B41" s="88">
        <v>10640000000</v>
      </c>
      <c r="C41" s="88">
        <v>-7.0948067000000004</v>
      </c>
      <c r="D41" s="20"/>
      <c r="E41" s="6">
        <f t="shared" si="0"/>
        <v>11.22</v>
      </c>
      <c r="F41" s="6">
        <f t="shared" si="1"/>
        <v>-7.1081561999999998</v>
      </c>
      <c r="G41" s="44">
        <f t="shared" si="2"/>
        <v>-7.2206440000000001</v>
      </c>
      <c r="H41" s="44">
        <f t="shared" si="3"/>
        <v>-7.4215783999999996</v>
      </c>
      <c r="I41" s="44">
        <f t="shared" si="4"/>
        <v>-7.8410339000000002</v>
      </c>
      <c r="J41" s="44">
        <f t="shared" si="5"/>
        <v>-8.6767006000000002</v>
      </c>
      <c r="K41" s="44">
        <f t="shared" si="6"/>
        <v>-10.986908</v>
      </c>
      <c r="L41" s="44">
        <f t="shared" si="7"/>
        <v>0</v>
      </c>
      <c r="N41" s="88">
        <v>10640000000</v>
      </c>
      <c r="O41" s="88">
        <v>-8.2374916000000002</v>
      </c>
      <c r="P41" s="20"/>
      <c r="Q41" s="6">
        <f t="shared" si="8"/>
        <v>11.22</v>
      </c>
      <c r="R41" s="6">
        <f t="shared" si="9"/>
        <v>-8.0982474999999994</v>
      </c>
      <c r="S41" s="44">
        <f t="shared" si="10"/>
        <v>-8.1222639000000001</v>
      </c>
      <c r="T41" s="44">
        <f t="shared" si="11"/>
        <v>-8.2524519000000005</v>
      </c>
      <c r="U41" s="44">
        <f t="shared" si="12"/>
        <v>-8.4831810000000001</v>
      </c>
      <c r="V41" s="44">
        <f t="shared" si="13"/>
        <v>-8.9511012999999995</v>
      </c>
      <c r="W41" s="44">
        <f t="shared" si="14"/>
        <v>-10.107699</v>
      </c>
      <c r="X41" s="44">
        <f t="shared" si="15"/>
        <v>0</v>
      </c>
      <c r="Y41" s="20"/>
    </row>
    <row r="42" spans="2:25" x14ac:dyDescent="0.25">
      <c r="B42" s="88">
        <v>10785000000</v>
      </c>
      <c r="C42" s="88">
        <v>-7.1296109999999997</v>
      </c>
      <c r="D42" s="20"/>
      <c r="E42" s="6">
        <f t="shared" si="0"/>
        <v>11.365</v>
      </c>
      <c r="F42" s="6">
        <f t="shared" si="1"/>
        <v>-7.0527958999999996</v>
      </c>
      <c r="G42" s="44">
        <f t="shared" si="2"/>
        <v>-7.2200908999999998</v>
      </c>
      <c r="H42" s="44">
        <f t="shared" si="3"/>
        <v>-7.4266972999999998</v>
      </c>
      <c r="I42" s="44">
        <f t="shared" si="4"/>
        <v>-7.8255176999999998</v>
      </c>
      <c r="J42" s="44">
        <f t="shared" si="5"/>
        <v>-8.7432861000000006</v>
      </c>
      <c r="K42" s="44">
        <f t="shared" si="6"/>
        <v>-11.548698</v>
      </c>
      <c r="L42" s="44">
        <f t="shared" si="7"/>
        <v>0</v>
      </c>
      <c r="N42" s="88">
        <v>10785000000</v>
      </c>
      <c r="O42" s="88">
        <v>-8.2069177999999994</v>
      </c>
      <c r="P42" s="20"/>
      <c r="Q42" s="6">
        <f t="shared" si="8"/>
        <v>11.365</v>
      </c>
      <c r="R42" s="6">
        <f t="shared" si="9"/>
        <v>-8.0661191999999993</v>
      </c>
      <c r="S42" s="44">
        <f t="shared" si="10"/>
        <v>-8.1192179000000007</v>
      </c>
      <c r="T42" s="44">
        <f t="shared" si="11"/>
        <v>-8.2388867999999995</v>
      </c>
      <c r="U42" s="44">
        <f t="shared" si="12"/>
        <v>-8.4419365000000006</v>
      </c>
      <c r="V42" s="44">
        <f t="shared" si="13"/>
        <v>-8.9182892000000002</v>
      </c>
      <c r="W42" s="44">
        <f t="shared" si="14"/>
        <v>-10.204079999999999</v>
      </c>
      <c r="X42" s="44">
        <f t="shared" si="15"/>
        <v>0</v>
      </c>
      <c r="Y42" s="20"/>
    </row>
    <row r="43" spans="2:25" x14ac:dyDescent="0.25">
      <c r="B43" s="88">
        <v>10930000000</v>
      </c>
      <c r="C43" s="88">
        <v>-7.1400794999999997</v>
      </c>
      <c r="D43" s="20"/>
      <c r="E43" s="6">
        <f t="shared" si="0"/>
        <v>11.51</v>
      </c>
      <c r="F43" s="6">
        <f t="shared" si="1"/>
        <v>-7.0059203999999999</v>
      </c>
      <c r="G43" s="44">
        <f t="shared" si="2"/>
        <v>-7.1657491000000002</v>
      </c>
      <c r="H43" s="44">
        <f t="shared" si="3"/>
        <v>-7.3641462000000004</v>
      </c>
      <c r="I43" s="44">
        <f t="shared" si="4"/>
        <v>-7.7702097999999999</v>
      </c>
      <c r="J43" s="44">
        <f t="shared" si="5"/>
        <v>-8.6747502999999995</v>
      </c>
      <c r="K43" s="44">
        <f t="shared" si="6"/>
        <v>-11.085437000000001</v>
      </c>
      <c r="L43" s="44">
        <f t="shared" si="7"/>
        <v>0</v>
      </c>
      <c r="N43" s="88">
        <v>10930000000</v>
      </c>
      <c r="O43" s="88">
        <v>-8.1627711999999999</v>
      </c>
      <c r="P43" s="20"/>
      <c r="Q43" s="6">
        <f t="shared" si="8"/>
        <v>11.51</v>
      </c>
      <c r="R43" s="6">
        <f t="shared" si="9"/>
        <v>-8.0292711000000008</v>
      </c>
      <c r="S43" s="44">
        <f t="shared" si="10"/>
        <v>-8.1100311000000005</v>
      </c>
      <c r="T43" s="44">
        <f t="shared" si="11"/>
        <v>-8.2192182999999996</v>
      </c>
      <c r="U43" s="44">
        <f t="shared" si="12"/>
        <v>-8.4177865999999995</v>
      </c>
      <c r="V43" s="44">
        <f t="shared" si="13"/>
        <v>-8.9285736</v>
      </c>
      <c r="W43" s="44">
        <f t="shared" si="14"/>
        <v>-10.155381</v>
      </c>
      <c r="X43" s="44">
        <f t="shared" si="15"/>
        <v>0</v>
      </c>
      <c r="Y43" s="20"/>
    </row>
    <row r="44" spans="2:25" x14ac:dyDescent="0.25">
      <c r="B44" s="88">
        <v>11075000000</v>
      </c>
      <c r="C44" s="88">
        <v>-7.1331816000000003</v>
      </c>
      <c r="D44" s="20"/>
      <c r="E44" s="6">
        <f t="shared" si="0"/>
        <v>11.654999999999999</v>
      </c>
      <c r="F44" s="6">
        <f t="shared" si="1"/>
        <v>-6.9395809000000002</v>
      </c>
      <c r="G44" s="44">
        <f t="shared" si="2"/>
        <v>-7.0119423999999997</v>
      </c>
      <c r="H44" s="44">
        <f t="shared" si="3"/>
        <v>-7.2331905000000001</v>
      </c>
      <c r="I44" s="44">
        <f t="shared" si="4"/>
        <v>-7.7395258</v>
      </c>
      <c r="J44" s="44">
        <f t="shared" si="5"/>
        <v>-8.7993974999999995</v>
      </c>
      <c r="K44" s="44">
        <f t="shared" si="6"/>
        <v>-12.258765</v>
      </c>
      <c r="L44" s="44">
        <f t="shared" si="7"/>
        <v>0</v>
      </c>
      <c r="N44" s="88">
        <v>11075000000</v>
      </c>
      <c r="O44" s="88">
        <v>-8.1198844999999995</v>
      </c>
      <c r="P44" s="20"/>
      <c r="Q44" s="6">
        <f t="shared" si="8"/>
        <v>11.654999999999999</v>
      </c>
      <c r="R44" s="6">
        <f t="shared" si="9"/>
        <v>-7.9988232000000004</v>
      </c>
      <c r="S44" s="44">
        <f t="shared" si="10"/>
        <v>-8.0225801000000008</v>
      </c>
      <c r="T44" s="44">
        <f t="shared" si="11"/>
        <v>-8.1187172000000007</v>
      </c>
      <c r="U44" s="44">
        <f t="shared" si="12"/>
        <v>-8.3380013000000002</v>
      </c>
      <c r="V44" s="44">
        <f t="shared" si="13"/>
        <v>-8.9972075999999994</v>
      </c>
      <c r="W44" s="44">
        <f t="shared" si="14"/>
        <v>-10.960046</v>
      </c>
      <c r="X44" s="44">
        <f t="shared" si="15"/>
        <v>0</v>
      </c>
      <c r="Y44" s="20"/>
    </row>
    <row r="45" spans="2:25" x14ac:dyDescent="0.25">
      <c r="B45" s="88">
        <v>11220000000</v>
      </c>
      <c r="C45" s="88">
        <v>-7.1081561999999998</v>
      </c>
      <c r="D45" s="20"/>
      <c r="E45" s="6">
        <f t="shared" si="0"/>
        <v>11.8</v>
      </c>
      <c r="F45" s="6">
        <f t="shared" si="1"/>
        <v>-6.8665104000000001</v>
      </c>
      <c r="G45" s="44">
        <f t="shared" si="2"/>
        <v>-7.0011482000000003</v>
      </c>
      <c r="H45" s="44">
        <f t="shared" si="3"/>
        <v>-7.2211145999999999</v>
      </c>
      <c r="I45" s="44">
        <f t="shared" si="4"/>
        <v>-7.6862168000000004</v>
      </c>
      <c r="J45" s="44">
        <f t="shared" si="5"/>
        <v>-8.6711950000000009</v>
      </c>
      <c r="K45" s="44">
        <f t="shared" si="6"/>
        <v>-11.893328</v>
      </c>
      <c r="L45" s="44">
        <f t="shared" si="7"/>
        <v>0</v>
      </c>
      <c r="N45" s="88">
        <v>11220000000</v>
      </c>
      <c r="O45" s="88">
        <v>-8.0982474999999994</v>
      </c>
      <c r="P45" s="20"/>
      <c r="Q45" s="6">
        <f t="shared" si="8"/>
        <v>11.8</v>
      </c>
      <c r="R45" s="6">
        <f t="shared" si="9"/>
        <v>-7.9515761999999999</v>
      </c>
      <c r="S45" s="44">
        <f t="shared" si="10"/>
        <v>-8.0068426000000006</v>
      </c>
      <c r="T45" s="44">
        <f t="shared" si="11"/>
        <v>-8.1106347999999997</v>
      </c>
      <c r="U45" s="44">
        <f t="shared" si="12"/>
        <v>-8.3684778000000009</v>
      </c>
      <c r="V45" s="44">
        <f t="shared" si="13"/>
        <v>-8.9480505000000008</v>
      </c>
      <c r="W45" s="44">
        <f t="shared" si="14"/>
        <v>-10.577586</v>
      </c>
      <c r="X45" s="44">
        <f t="shared" si="15"/>
        <v>0</v>
      </c>
      <c r="Y45" s="20"/>
    </row>
    <row r="46" spans="2:25" x14ac:dyDescent="0.25">
      <c r="B46" s="88">
        <v>11365000000</v>
      </c>
      <c r="C46" s="88">
        <v>-7.0527958999999996</v>
      </c>
      <c r="D46" s="20"/>
      <c r="E46" s="6">
        <f t="shared" si="0"/>
        <v>11.945</v>
      </c>
      <c r="F46" s="6">
        <f t="shared" si="1"/>
        <v>-6.7777472000000003</v>
      </c>
      <c r="G46" s="44">
        <f t="shared" si="2"/>
        <v>-6.8358129999999999</v>
      </c>
      <c r="H46" s="44">
        <f t="shared" si="3"/>
        <v>-7.0409411999999998</v>
      </c>
      <c r="I46" s="44">
        <f t="shared" si="4"/>
        <v>-7.4776473000000001</v>
      </c>
      <c r="J46" s="44">
        <f t="shared" si="5"/>
        <v>-8.3483715000000007</v>
      </c>
      <c r="K46" s="44">
        <f t="shared" si="6"/>
        <v>-10.883272</v>
      </c>
      <c r="L46" s="44">
        <f t="shared" si="7"/>
        <v>0</v>
      </c>
      <c r="N46" s="88">
        <v>11365000000</v>
      </c>
      <c r="O46" s="88">
        <v>-8.0661191999999993</v>
      </c>
      <c r="P46" s="20"/>
      <c r="Q46" s="6">
        <f t="shared" si="8"/>
        <v>11.945</v>
      </c>
      <c r="R46" s="6">
        <f t="shared" si="9"/>
        <v>-7.8911427999999999</v>
      </c>
      <c r="S46" s="44">
        <f t="shared" si="10"/>
        <v>-7.9046769000000001</v>
      </c>
      <c r="T46" s="44">
        <f t="shared" si="11"/>
        <v>-7.9900454999999999</v>
      </c>
      <c r="U46" s="44">
        <f t="shared" si="12"/>
        <v>-8.2507687000000001</v>
      </c>
      <c r="V46" s="44">
        <f t="shared" si="13"/>
        <v>-8.8878689000000008</v>
      </c>
      <c r="W46" s="44">
        <f t="shared" si="14"/>
        <v>-10.689964</v>
      </c>
      <c r="X46" s="44">
        <f t="shared" si="15"/>
        <v>0</v>
      </c>
      <c r="Y46" s="20"/>
    </row>
    <row r="47" spans="2:25" x14ac:dyDescent="0.25">
      <c r="B47" s="88">
        <v>11510000000</v>
      </c>
      <c r="C47" s="88">
        <v>-7.0059203999999999</v>
      </c>
      <c r="D47" s="20"/>
      <c r="E47" s="6">
        <f t="shared" si="0"/>
        <v>12.09</v>
      </c>
      <c r="F47" s="6">
        <f t="shared" si="1"/>
        <v>-6.7012600999999998</v>
      </c>
      <c r="G47" s="44">
        <f t="shared" si="2"/>
        <v>-6.8150015000000002</v>
      </c>
      <c r="H47" s="44">
        <f t="shared" si="3"/>
        <v>-7.0680857000000001</v>
      </c>
      <c r="I47" s="44">
        <f t="shared" si="4"/>
        <v>-7.590713</v>
      </c>
      <c r="J47" s="44">
        <f t="shared" si="5"/>
        <v>-8.6977863000000006</v>
      </c>
      <c r="K47" s="44">
        <f t="shared" si="6"/>
        <v>-13.191293</v>
      </c>
      <c r="L47" s="44">
        <f t="shared" si="7"/>
        <v>0</v>
      </c>
      <c r="N47" s="88">
        <v>11510000000</v>
      </c>
      <c r="O47" s="88">
        <v>-8.0292711000000008</v>
      </c>
      <c r="P47" s="20"/>
      <c r="Q47" s="6">
        <f t="shared" si="8"/>
        <v>12.09</v>
      </c>
      <c r="R47" s="6">
        <f t="shared" si="9"/>
        <v>-7.8331776</v>
      </c>
      <c r="S47" s="44">
        <f t="shared" si="10"/>
        <v>-7.8897542999999999</v>
      </c>
      <c r="T47" s="44">
        <f t="shared" si="11"/>
        <v>-8.0136489999999991</v>
      </c>
      <c r="U47" s="44">
        <f t="shared" si="12"/>
        <v>-8.3557214999999996</v>
      </c>
      <c r="V47" s="44">
        <f t="shared" si="13"/>
        <v>-9.2508631000000001</v>
      </c>
      <c r="W47" s="44">
        <f t="shared" si="14"/>
        <v>-12.123175</v>
      </c>
      <c r="X47" s="44">
        <f t="shared" si="15"/>
        <v>0</v>
      </c>
      <c r="Y47" s="20"/>
    </row>
    <row r="48" spans="2:25" x14ac:dyDescent="0.25">
      <c r="B48" s="88">
        <v>11655000000</v>
      </c>
      <c r="C48" s="88">
        <v>-6.9395809000000002</v>
      </c>
      <c r="D48" s="20"/>
      <c r="E48" s="6">
        <f t="shared" si="0"/>
        <v>12.234999999999999</v>
      </c>
      <c r="F48" s="6">
        <f t="shared" si="1"/>
        <v>-6.6254515999999999</v>
      </c>
      <c r="G48" s="44">
        <f t="shared" si="2"/>
        <v>-6.6596412999999997</v>
      </c>
      <c r="H48" s="44">
        <f t="shared" si="3"/>
        <v>-6.8391942999999999</v>
      </c>
      <c r="I48" s="44">
        <f t="shared" si="4"/>
        <v>-7.2892612999999997</v>
      </c>
      <c r="J48" s="44">
        <f t="shared" si="5"/>
        <v>-8.2810898000000002</v>
      </c>
      <c r="K48" s="44">
        <f t="shared" si="6"/>
        <v>-11.543912000000001</v>
      </c>
      <c r="L48" s="44">
        <f t="shared" si="7"/>
        <v>0</v>
      </c>
      <c r="N48" s="88">
        <v>11655000000</v>
      </c>
      <c r="O48" s="88">
        <v>-7.9988232000000004</v>
      </c>
      <c r="P48" s="20"/>
      <c r="Q48" s="6">
        <f t="shared" si="8"/>
        <v>12.234999999999999</v>
      </c>
      <c r="R48" s="6">
        <f t="shared" si="9"/>
        <v>-7.7760104999999999</v>
      </c>
      <c r="S48" s="44">
        <f t="shared" si="10"/>
        <v>-7.7918811000000003</v>
      </c>
      <c r="T48" s="44">
        <f t="shared" si="11"/>
        <v>-7.8942432</v>
      </c>
      <c r="U48" s="44">
        <f t="shared" si="12"/>
        <v>-8.1299057000000001</v>
      </c>
      <c r="V48" s="44">
        <f t="shared" si="13"/>
        <v>-8.7603846000000001</v>
      </c>
      <c r="W48" s="44">
        <f t="shared" si="14"/>
        <v>-10.46017</v>
      </c>
      <c r="X48" s="44">
        <f t="shared" si="15"/>
        <v>0</v>
      </c>
      <c r="Y48" s="20"/>
    </row>
    <row r="49" spans="2:25" x14ac:dyDescent="0.25">
      <c r="B49" s="88">
        <v>11800000000</v>
      </c>
      <c r="C49" s="88">
        <v>-6.8665104000000001</v>
      </c>
      <c r="D49" s="20"/>
      <c r="E49" s="6">
        <f t="shared" si="0"/>
        <v>12.38</v>
      </c>
      <c r="F49" s="6">
        <f t="shared" si="1"/>
        <v>-6.5662497999999996</v>
      </c>
      <c r="G49" s="44">
        <f t="shared" si="2"/>
        <v>-6.6011248</v>
      </c>
      <c r="H49" s="44">
        <f t="shared" si="3"/>
        <v>-6.7903361000000002</v>
      </c>
      <c r="I49" s="44">
        <f t="shared" si="4"/>
        <v>-7.2671923999999999</v>
      </c>
      <c r="J49" s="44">
        <f t="shared" si="5"/>
        <v>-8.257225</v>
      </c>
      <c r="K49" s="44">
        <f t="shared" si="6"/>
        <v>-11.342707000000001</v>
      </c>
      <c r="L49" s="44">
        <f t="shared" si="7"/>
        <v>0</v>
      </c>
      <c r="N49" s="88">
        <v>11800000000</v>
      </c>
      <c r="O49" s="88">
        <v>-7.9515761999999999</v>
      </c>
      <c r="P49" s="20"/>
      <c r="Q49" s="6">
        <f t="shared" si="8"/>
        <v>12.38</v>
      </c>
      <c r="R49" s="6">
        <f t="shared" si="9"/>
        <v>-7.7114023999999999</v>
      </c>
      <c r="S49" s="44">
        <f t="shared" si="10"/>
        <v>-7.7711549</v>
      </c>
      <c r="T49" s="44">
        <f t="shared" si="11"/>
        <v>-7.9157270999999998</v>
      </c>
      <c r="U49" s="44">
        <f t="shared" si="12"/>
        <v>-8.2845449000000002</v>
      </c>
      <c r="V49" s="44">
        <f t="shared" si="13"/>
        <v>-9.2605658000000002</v>
      </c>
      <c r="W49" s="44">
        <f t="shared" si="14"/>
        <v>-12.393045000000001</v>
      </c>
      <c r="X49" s="44">
        <f t="shared" si="15"/>
        <v>0</v>
      </c>
      <c r="Y49" s="20"/>
    </row>
    <row r="50" spans="2:25" x14ac:dyDescent="0.25">
      <c r="B50" s="88">
        <v>11945000000</v>
      </c>
      <c r="C50" s="88">
        <v>-6.7777472000000003</v>
      </c>
      <c r="D50" s="20"/>
      <c r="E50" s="6">
        <f t="shared" si="0"/>
        <v>12.525</v>
      </c>
      <c r="F50" s="6">
        <f t="shared" si="1"/>
        <v>-6.5215725999999998</v>
      </c>
      <c r="G50" s="44">
        <f t="shared" si="2"/>
        <v>-6.5576410000000003</v>
      </c>
      <c r="H50" s="44">
        <f t="shared" si="3"/>
        <v>-6.7394223000000002</v>
      </c>
      <c r="I50" s="44">
        <f t="shared" si="4"/>
        <v>-7.2317156999999996</v>
      </c>
      <c r="J50" s="44">
        <f t="shared" si="5"/>
        <v>-8.4257802999999996</v>
      </c>
      <c r="K50" s="44">
        <f t="shared" si="6"/>
        <v>-12.913501</v>
      </c>
      <c r="L50" s="44">
        <f t="shared" si="7"/>
        <v>0</v>
      </c>
      <c r="N50" s="88">
        <v>11945000000</v>
      </c>
      <c r="O50" s="88">
        <v>-7.8911427999999999</v>
      </c>
      <c r="P50" s="20"/>
      <c r="Q50" s="6">
        <f t="shared" si="8"/>
        <v>12.525</v>
      </c>
      <c r="R50" s="6">
        <f t="shared" si="9"/>
        <v>-7.6617645999999997</v>
      </c>
      <c r="S50" s="44">
        <f t="shared" si="10"/>
        <v>-7.7303753000000004</v>
      </c>
      <c r="T50" s="44">
        <f t="shared" si="11"/>
        <v>-7.8459310999999996</v>
      </c>
      <c r="U50" s="44">
        <f t="shared" si="12"/>
        <v>-8.1721658999999995</v>
      </c>
      <c r="V50" s="44">
        <f t="shared" si="13"/>
        <v>-9.0156822000000005</v>
      </c>
      <c r="W50" s="44">
        <f t="shared" si="14"/>
        <v>-11.4245</v>
      </c>
      <c r="X50" s="44">
        <f t="shared" si="15"/>
        <v>0</v>
      </c>
      <c r="Y50" s="20"/>
    </row>
    <row r="51" spans="2:25" x14ac:dyDescent="0.25">
      <c r="B51" s="88">
        <v>12090000000</v>
      </c>
      <c r="C51" s="88">
        <v>-6.7012600999999998</v>
      </c>
      <c r="D51" s="20"/>
      <c r="E51" s="6">
        <f t="shared" si="0"/>
        <v>12.67</v>
      </c>
      <c r="F51" s="6">
        <f t="shared" si="1"/>
        <v>-6.5049447999999996</v>
      </c>
      <c r="G51" s="44">
        <f t="shared" si="2"/>
        <v>-6.5475373000000001</v>
      </c>
      <c r="H51" s="44">
        <f t="shared" si="3"/>
        <v>-6.7619170999999998</v>
      </c>
      <c r="I51" s="44">
        <f t="shared" si="4"/>
        <v>-7.2483377000000004</v>
      </c>
      <c r="J51" s="44">
        <f t="shared" si="5"/>
        <v>-8.3452234000000001</v>
      </c>
      <c r="K51" s="44">
        <f t="shared" si="6"/>
        <v>-11.845393</v>
      </c>
      <c r="L51" s="44">
        <f t="shared" si="7"/>
        <v>0</v>
      </c>
      <c r="N51" s="88">
        <v>12090000000</v>
      </c>
      <c r="O51" s="88">
        <v>-7.8331776</v>
      </c>
      <c r="P51" s="20"/>
      <c r="Q51" s="6">
        <f t="shared" si="8"/>
        <v>12.67</v>
      </c>
      <c r="R51" s="6">
        <f t="shared" si="9"/>
        <v>-7.6218041999999997</v>
      </c>
      <c r="S51" s="44">
        <f t="shared" si="10"/>
        <v>-7.6649441999999999</v>
      </c>
      <c r="T51" s="44">
        <f t="shared" si="11"/>
        <v>-7.7705326000000001</v>
      </c>
      <c r="U51" s="44">
        <f t="shared" si="12"/>
        <v>-8.0662718000000009</v>
      </c>
      <c r="V51" s="44">
        <f t="shared" si="13"/>
        <v>-8.8113241000000002</v>
      </c>
      <c r="W51" s="44">
        <f t="shared" si="14"/>
        <v>-10.680503</v>
      </c>
      <c r="X51" s="44">
        <f t="shared" si="15"/>
        <v>0</v>
      </c>
      <c r="Y51" s="20"/>
    </row>
    <row r="52" spans="2:25" x14ac:dyDescent="0.25">
      <c r="B52" s="88">
        <v>12235000000</v>
      </c>
      <c r="C52" s="88">
        <v>-6.6254515999999999</v>
      </c>
      <c r="D52" s="20"/>
      <c r="E52" s="6">
        <f t="shared" si="0"/>
        <v>12.815</v>
      </c>
      <c r="F52" s="6">
        <f t="shared" si="1"/>
        <v>-6.5104990000000003</v>
      </c>
      <c r="G52" s="44">
        <f t="shared" si="2"/>
        <v>-6.5503062999999999</v>
      </c>
      <c r="H52" s="44">
        <f t="shared" si="3"/>
        <v>-6.7156377000000003</v>
      </c>
      <c r="I52" s="44">
        <f t="shared" si="4"/>
        <v>-7.1474924</v>
      </c>
      <c r="J52" s="44">
        <f t="shared" si="5"/>
        <v>-8.1702518000000008</v>
      </c>
      <c r="K52" s="44">
        <f t="shared" si="6"/>
        <v>-11.764662</v>
      </c>
      <c r="L52" s="44">
        <f t="shared" si="7"/>
        <v>0</v>
      </c>
      <c r="N52" s="88">
        <v>12235000000</v>
      </c>
      <c r="O52" s="88">
        <v>-7.7760104999999999</v>
      </c>
      <c r="P52" s="20"/>
      <c r="Q52" s="6">
        <f t="shared" si="8"/>
        <v>12.815</v>
      </c>
      <c r="R52" s="6">
        <f t="shared" si="9"/>
        <v>-7.5862255000000003</v>
      </c>
      <c r="S52" s="44">
        <f t="shared" si="10"/>
        <v>-7.6402755000000004</v>
      </c>
      <c r="T52" s="44">
        <f t="shared" si="11"/>
        <v>-7.8180566000000002</v>
      </c>
      <c r="U52" s="44">
        <f t="shared" si="12"/>
        <v>-8.2613754000000004</v>
      </c>
      <c r="V52" s="44">
        <f t="shared" si="13"/>
        <v>-9.4423437000000003</v>
      </c>
      <c r="W52" s="44">
        <f t="shared" si="14"/>
        <v>-12.607559999999999</v>
      </c>
      <c r="X52" s="44">
        <f t="shared" si="15"/>
        <v>0</v>
      </c>
      <c r="Y52" s="20"/>
    </row>
    <row r="53" spans="2:25" x14ac:dyDescent="0.25">
      <c r="B53" s="88">
        <v>12380000000</v>
      </c>
      <c r="C53" s="88">
        <v>-6.5662497999999996</v>
      </c>
      <c r="D53" s="20"/>
      <c r="E53" s="6">
        <f t="shared" si="0"/>
        <v>12.96</v>
      </c>
      <c r="F53" s="6">
        <f t="shared" si="1"/>
        <v>-6.5252752000000003</v>
      </c>
      <c r="G53" s="44">
        <f t="shared" si="2"/>
        <v>-6.5899415000000001</v>
      </c>
      <c r="H53" s="44">
        <f t="shared" si="3"/>
        <v>-6.7891073000000004</v>
      </c>
      <c r="I53" s="44">
        <f t="shared" si="4"/>
        <v>-7.2621260000000003</v>
      </c>
      <c r="J53" s="44">
        <f t="shared" si="5"/>
        <v>-8.5435666999999995</v>
      </c>
      <c r="K53" s="44">
        <f t="shared" si="6"/>
        <v>-14.043716</v>
      </c>
      <c r="L53" s="44">
        <f t="shared" si="7"/>
        <v>0</v>
      </c>
      <c r="N53" s="88">
        <v>12380000000</v>
      </c>
      <c r="O53" s="88">
        <v>-7.7114023999999999</v>
      </c>
      <c r="P53" s="20"/>
      <c r="Q53" s="6">
        <f t="shared" si="8"/>
        <v>12.96</v>
      </c>
      <c r="R53" s="6">
        <f t="shared" si="9"/>
        <v>-7.5579929000000003</v>
      </c>
      <c r="S53" s="44">
        <f t="shared" si="10"/>
        <v>-7.6108054999999997</v>
      </c>
      <c r="T53" s="44">
        <f t="shared" si="11"/>
        <v>-7.7437338999999996</v>
      </c>
      <c r="U53" s="44">
        <f t="shared" si="12"/>
        <v>-8.0860547999999994</v>
      </c>
      <c r="V53" s="44">
        <f t="shared" si="13"/>
        <v>-8.9609269999999999</v>
      </c>
      <c r="W53" s="44">
        <f t="shared" si="14"/>
        <v>-10.725327</v>
      </c>
      <c r="X53" s="44">
        <f t="shared" si="15"/>
        <v>0</v>
      </c>
      <c r="Y53" s="20"/>
    </row>
    <row r="54" spans="2:25" x14ac:dyDescent="0.25">
      <c r="B54" s="88">
        <v>12525000000</v>
      </c>
      <c r="C54" s="88">
        <v>-6.5215725999999998</v>
      </c>
      <c r="D54" s="20"/>
      <c r="E54" s="6">
        <f t="shared" si="0"/>
        <v>13.105</v>
      </c>
      <c r="F54" s="6">
        <f t="shared" si="1"/>
        <v>-6.5608038999999998</v>
      </c>
      <c r="G54" s="44">
        <f t="shared" si="2"/>
        <v>-6.6302041999999997</v>
      </c>
      <c r="H54" s="44">
        <f t="shared" si="3"/>
        <v>-6.8114385999999998</v>
      </c>
      <c r="I54" s="44">
        <f t="shared" si="4"/>
        <v>-7.2499433</v>
      </c>
      <c r="J54" s="44">
        <f t="shared" si="5"/>
        <v>-8.4378613999999992</v>
      </c>
      <c r="K54" s="44">
        <f t="shared" si="6"/>
        <v>-13.091818999999999</v>
      </c>
      <c r="L54" s="44">
        <f t="shared" si="7"/>
        <v>0</v>
      </c>
      <c r="N54" s="88">
        <v>12525000000</v>
      </c>
      <c r="O54" s="88">
        <v>-7.6617645999999997</v>
      </c>
      <c r="P54" s="20"/>
      <c r="Q54" s="6">
        <f t="shared" si="8"/>
        <v>13.105</v>
      </c>
      <c r="R54" s="6">
        <f t="shared" si="9"/>
        <v>-7.5532126000000002</v>
      </c>
      <c r="S54" s="44">
        <f t="shared" si="10"/>
        <v>-7.5957441000000001</v>
      </c>
      <c r="T54" s="44">
        <f t="shared" si="11"/>
        <v>-7.7540754999999999</v>
      </c>
      <c r="U54" s="44">
        <f t="shared" si="12"/>
        <v>-8.1982049999999997</v>
      </c>
      <c r="V54" s="44">
        <f t="shared" si="13"/>
        <v>-9.1704711999999997</v>
      </c>
      <c r="W54" s="44">
        <f t="shared" si="14"/>
        <v>-11.253572</v>
      </c>
      <c r="X54" s="44">
        <f t="shared" si="15"/>
        <v>0</v>
      </c>
      <c r="Y54" s="20"/>
    </row>
    <row r="55" spans="2:25" x14ac:dyDescent="0.25">
      <c r="B55" s="88">
        <v>12670000000</v>
      </c>
      <c r="C55" s="88">
        <v>-6.5049447999999996</v>
      </c>
      <c r="D55" s="20"/>
      <c r="E55" s="6">
        <f t="shared" si="0"/>
        <v>13.25</v>
      </c>
      <c r="F55" s="6">
        <f t="shared" si="1"/>
        <v>-6.6049179999999996</v>
      </c>
      <c r="G55" s="44">
        <f t="shared" si="2"/>
        <v>-6.6672491999999997</v>
      </c>
      <c r="H55" s="44">
        <f t="shared" si="3"/>
        <v>-6.8876853000000002</v>
      </c>
      <c r="I55" s="44">
        <f t="shared" si="4"/>
        <v>-7.3915768000000002</v>
      </c>
      <c r="J55" s="44">
        <f t="shared" si="5"/>
        <v>-8.7106809999999992</v>
      </c>
      <c r="K55" s="44">
        <f t="shared" si="6"/>
        <v>-13.834455999999999</v>
      </c>
      <c r="L55" s="44">
        <f t="shared" si="7"/>
        <v>0</v>
      </c>
      <c r="N55" s="88">
        <v>12670000000</v>
      </c>
      <c r="O55" s="88">
        <v>-7.6218041999999997</v>
      </c>
      <c r="P55" s="20"/>
      <c r="Q55" s="6">
        <f t="shared" si="8"/>
        <v>13.25</v>
      </c>
      <c r="R55" s="6">
        <f t="shared" si="9"/>
        <v>-7.5507293000000004</v>
      </c>
      <c r="S55" s="44">
        <f t="shared" si="10"/>
        <v>-7.6159948999999996</v>
      </c>
      <c r="T55" s="44">
        <f t="shared" si="11"/>
        <v>-7.7929653999999999</v>
      </c>
      <c r="U55" s="44">
        <f t="shared" si="12"/>
        <v>-8.2710790999999997</v>
      </c>
      <c r="V55" s="44">
        <f t="shared" si="13"/>
        <v>-9.2876920999999992</v>
      </c>
      <c r="W55" s="44">
        <f t="shared" si="14"/>
        <v>-11.629612</v>
      </c>
      <c r="X55" s="44">
        <f t="shared" si="15"/>
        <v>0</v>
      </c>
      <c r="Y55" s="20"/>
    </row>
    <row r="56" spans="2:25" x14ac:dyDescent="0.25">
      <c r="B56" s="88">
        <v>12815000000</v>
      </c>
      <c r="C56" s="88">
        <v>-6.5104990000000003</v>
      </c>
      <c r="E56" s="6">
        <f t="shared" si="0"/>
        <v>13.395</v>
      </c>
      <c r="F56" s="6">
        <f t="shared" si="1"/>
        <v>-6.6648440000000004</v>
      </c>
      <c r="G56" s="44">
        <f t="shared" si="2"/>
        <v>-6.7250848000000003</v>
      </c>
      <c r="H56" s="44">
        <f t="shared" si="3"/>
        <v>-6.9643793000000001</v>
      </c>
      <c r="I56" s="44">
        <f t="shared" si="4"/>
        <v>-7.4953690000000002</v>
      </c>
      <c r="J56" s="44">
        <f t="shared" si="5"/>
        <v>-9.1130618999999999</v>
      </c>
      <c r="K56" s="44">
        <f t="shared" si="6"/>
        <v>-16.682113999999999</v>
      </c>
      <c r="L56" s="44">
        <f t="shared" si="7"/>
        <v>0</v>
      </c>
      <c r="N56" s="88">
        <v>12815000000</v>
      </c>
      <c r="O56" s="88">
        <v>-7.5862255000000003</v>
      </c>
      <c r="Q56" s="6">
        <f t="shared" si="8"/>
        <v>13.395</v>
      </c>
      <c r="R56" s="6">
        <f t="shared" si="9"/>
        <v>-7.5619177999999998</v>
      </c>
      <c r="S56" s="44">
        <f t="shared" si="10"/>
        <v>-7.6228800000000003</v>
      </c>
      <c r="T56" s="44">
        <f t="shared" si="11"/>
        <v>-7.7955132000000003</v>
      </c>
      <c r="U56" s="44">
        <f t="shared" si="12"/>
        <v>-8.2365741999999997</v>
      </c>
      <c r="V56" s="44">
        <f t="shared" si="13"/>
        <v>-9.0579271000000006</v>
      </c>
      <c r="W56" s="44">
        <f t="shared" si="14"/>
        <v>-10.782223999999999</v>
      </c>
      <c r="X56" s="44">
        <f t="shared" si="15"/>
        <v>0</v>
      </c>
    </row>
    <row r="57" spans="2:25" x14ac:dyDescent="0.25">
      <c r="B57" s="88">
        <v>12960000000</v>
      </c>
      <c r="C57" s="88">
        <v>-6.5252752000000003</v>
      </c>
      <c r="E57" s="6">
        <f t="shared" si="0"/>
        <v>13.54</v>
      </c>
      <c r="F57" s="6">
        <f t="shared" si="1"/>
        <v>-6.7341560999999999</v>
      </c>
      <c r="G57" s="44">
        <f t="shared" si="2"/>
        <v>-6.8338245999999998</v>
      </c>
      <c r="H57" s="44">
        <f t="shared" si="3"/>
        <v>-7.1073933</v>
      </c>
      <c r="I57" s="44">
        <f t="shared" si="4"/>
        <v>-7.7070885000000002</v>
      </c>
      <c r="J57" s="44">
        <f t="shared" si="5"/>
        <v>-9.3578959000000008</v>
      </c>
      <c r="K57" s="44">
        <f t="shared" si="6"/>
        <v>-16.373251</v>
      </c>
      <c r="L57" s="44">
        <f t="shared" si="7"/>
        <v>0</v>
      </c>
      <c r="N57" s="88">
        <v>12960000000</v>
      </c>
      <c r="O57" s="88">
        <v>-7.5579929000000003</v>
      </c>
      <c r="Q57" s="6">
        <f t="shared" si="8"/>
        <v>13.54</v>
      </c>
      <c r="R57" s="6">
        <f t="shared" si="9"/>
        <v>-7.6023860000000001</v>
      </c>
      <c r="S57" s="44">
        <f t="shared" si="10"/>
        <v>-7.6468195999999997</v>
      </c>
      <c r="T57" s="44">
        <f t="shared" si="11"/>
        <v>-7.8656630999999999</v>
      </c>
      <c r="U57" s="44">
        <f t="shared" si="12"/>
        <v>-8.3977394000000007</v>
      </c>
      <c r="V57" s="44">
        <f t="shared" si="13"/>
        <v>-9.3608388999999992</v>
      </c>
      <c r="W57" s="44">
        <f t="shared" si="14"/>
        <v>-11.384340999999999</v>
      </c>
      <c r="X57" s="44">
        <f t="shared" si="15"/>
        <v>0</v>
      </c>
    </row>
    <row r="58" spans="2:25" x14ac:dyDescent="0.25">
      <c r="B58" s="88">
        <v>13105000000</v>
      </c>
      <c r="C58" s="88">
        <v>-6.5608038999999998</v>
      </c>
      <c r="E58" s="6">
        <f t="shared" si="0"/>
        <v>13.685</v>
      </c>
      <c r="F58" s="6">
        <f t="shared" si="1"/>
        <v>-6.8306918000000003</v>
      </c>
      <c r="G58" s="44">
        <f t="shared" si="2"/>
        <v>-6.9335408000000003</v>
      </c>
      <c r="H58" s="44">
        <f t="shared" si="3"/>
        <v>-7.2189287999999996</v>
      </c>
      <c r="I58" s="44">
        <f t="shared" si="4"/>
        <v>-7.8460049999999999</v>
      </c>
      <c r="J58" s="44">
        <f t="shared" si="5"/>
        <v>-9.5576515000000004</v>
      </c>
      <c r="K58" s="44">
        <f t="shared" si="6"/>
        <v>-17.044758000000002</v>
      </c>
      <c r="L58" s="44">
        <f t="shared" si="7"/>
        <v>0</v>
      </c>
      <c r="N58" s="88">
        <v>13105000000</v>
      </c>
      <c r="O58" s="88">
        <v>-7.5532126000000002</v>
      </c>
      <c r="Q58" s="6">
        <f t="shared" si="8"/>
        <v>13.685</v>
      </c>
      <c r="R58" s="6">
        <f t="shared" si="9"/>
        <v>-7.6602635000000001</v>
      </c>
      <c r="S58" s="44">
        <f t="shared" si="10"/>
        <v>-7.7157574000000002</v>
      </c>
      <c r="T58" s="44">
        <f t="shared" si="11"/>
        <v>-7.9817895999999999</v>
      </c>
      <c r="U58" s="44">
        <f t="shared" si="12"/>
        <v>-8.5295123999999998</v>
      </c>
      <c r="V58" s="44">
        <f t="shared" si="13"/>
        <v>-9.4761763000000006</v>
      </c>
      <c r="W58" s="44">
        <f t="shared" si="14"/>
        <v>-11.697010000000001</v>
      </c>
      <c r="X58" s="44">
        <f t="shared" si="15"/>
        <v>0</v>
      </c>
    </row>
    <row r="59" spans="2:25" x14ac:dyDescent="0.25">
      <c r="B59" s="88">
        <v>13250000000</v>
      </c>
      <c r="C59" s="88">
        <v>-6.6049179999999996</v>
      </c>
      <c r="E59" s="6">
        <f t="shared" si="0"/>
        <v>13.83</v>
      </c>
      <c r="F59" s="6">
        <f t="shared" si="1"/>
        <v>-6.9508286000000004</v>
      </c>
      <c r="G59" s="44">
        <f t="shared" si="2"/>
        <v>-7.1018448000000003</v>
      </c>
      <c r="H59" s="44">
        <f t="shared" si="3"/>
        <v>-7.4618282000000002</v>
      </c>
      <c r="I59" s="44">
        <f t="shared" si="4"/>
        <v>-8.2393140999999996</v>
      </c>
      <c r="J59" s="44">
        <f t="shared" si="5"/>
        <v>-10.173387999999999</v>
      </c>
      <c r="K59" s="44">
        <f t="shared" si="6"/>
        <v>-19.128966999999999</v>
      </c>
      <c r="L59" s="44">
        <f t="shared" si="7"/>
        <v>0</v>
      </c>
      <c r="N59" s="88">
        <v>13250000000</v>
      </c>
      <c r="O59" s="88">
        <v>-7.5507293000000004</v>
      </c>
      <c r="Q59" s="6">
        <f t="shared" si="8"/>
        <v>13.83</v>
      </c>
      <c r="R59" s="6">
        <f t="shared" si="9"/>
        <v>-7.7478937999999999</v>
      </c>
      <c r="S59" s="44">
        <f t="shared" si="10"/>
        <v>-7.8404664999999998</v>
      </c>
      <c r="T59" s="44">
        <f t="shared" si="11"/>
        <v>-8.0721302000000001</v>
      </c>
      <c r="U59" s="44">
        <f t="shared" si="12"/>
        <v>-8.5852766000000003</v>
      </c>
      <c r="V59" s="44">
        <f t="shared" si="13"/>
        <v>-9.4905375999999997</v>
      </c>
      <c r="W59" s="44">
        <f t="shared" si="14"/>
        <v>-11.500147999999999</v>
      </c>
      <c r="X59" s="44">
        <f t="shared" si="15"/>
        <v>0</v>
      </c>
    </row>
    <row r="60" spans="2:25" x14ac:dyDescent="0.25">
      <c r="B60" s="88">
        <v>13395000000</v>
      </c>
      <c r="C60" s="88">
        <v>-6.6648440000000004</v>
      </c>
      <c r="E60" s="6">
        <f t="shared" si="0"/>
        <v>13.975</v>
      </c>
      <c r="F60" s="6">
        <f t="shared" si="1"/>
        <v>-7.0824742000000001</v>
      </c>
      <c r="G60" s="44">
        <f t="shared" si="2"/>
        <v>-7.2614216999999996</v>
      </c>
      <c r="H60" s="44">
        <f t="shared" si="3"/>
        <v>-7.6640338999999997</v>
      </c>
      <c r="I60" s="44">
        <f t="shared" si="4"/>
        <v>-8.6240348999999998</v>
      </c>
      <c r="J60" s="44">
        <f t="shared" si="5"/>
        <v>-10.852105</v>
      </c>
      <c r="K60" s="44">
        <f t="shared" si="6"/>
        <v>-22.858370000000001</v>
      </c>
      <c r="L60" s="44">
        <f t="shared" si="7"/>
        <v>0</v>
      </c>
      <c r="N60" s="88">
        <v>13395000000</v>
      </c>
      <c r="O60" s="88">
        <v>-7.5619177999999998</v>
      </c>
      <c r="Q60" s="6">
        <f t="shared" si="8"/>
        <v>13.975</v>
      </c>
      <c r="R60" s="6">
        <f t="shared" si="9"/>
        <v>-7.8729081000000001</v>
      </c>
      <c r="S60" s="44">
        <f t="shared" si="10"/>
        <v>-7.9783583</v>
      </c>
      <c r="T60" s="44">
        <f t="shared" si="11"/>
        <v>-8.2666731000000002</v>
      </c>
      <c r="U60" s="44">
        <f t="shared" si="12"/>
        <v>-8.7759932999999997</v>
      </c>
      <c r="V60" s="44">
        <f t="shared" si="13"/>
        <v>-9.6370392000000002</v>
      </c>
      <c r="W60" s="44">
        <f t="shared" si="14"/>
        <v>-11.361689</v>
      </c>
      <c r="X60" s="44">
        <f t="shared" si="15"/>
        <v>0</v>
      </c>
    </row>
    <row r="61" spans="2:25" x14ac:dyDescent="0.25">
      <c r="B61" s="88">
        <v>13540000000</v>
      </c>
      <c r="C61" s="88">
        <v>-6.7341560999999999</v>
      </c>
      <c r="E61" s="6">
        <f t="shared" si="0"/>
        <v>14.12</v>
      </c>
      <c r="F61" s="6">
        <f t="shared" si="1"/>
        <v>-7.2333693999999999</v>
      </c>
      <c r="G61" s="44">
        <f t="shared" si="2"/>
        <v>-7.4941144</v>
      </c>
      <c r="H61" s="44">
        <f t="shared" si="3"/>
        <v>-7.9742489000000001</v>
      </c>
      <c r="I61" s="44">
        <f t="shared" si="4"/>
        <v>-8.9019413000000007</v>
      </c>
      <c r="J61" s="44">
        <f t="shared" si="5"/>
        <v>-10.809027</v>
      </c>
      <c r="K61" s="44">
        <f t="shared" si="6"/>
        <v>-19.046317999999999</v>
      </c>
      <c r="L61" s="44">
        <f t="shared" si="7"/>
        <v>0</v>
      </c>
      <c r="N61" s="88">
        <v>13540000000</v>
      </c>
      <c r="O61" s="88">
        <v>-7.6023860000000001</v>
      </c>
      <c r="Q61" s="6">
        <f t="shared" si="8"/>
        <v>14.12</v>
      </c>
      <c r="R61" s="6">
        <f t="shared" si="9"/>
        <v>-8.016489</v>
      </c>
      <c r="S61" s="44">
        <f t="shared" si="10"/>
        <v>-8.1739349000000008</v>
      </c>
      <c r="T61" s="44">
        <f t="shared" si="11"/>
        <v>-8.5196237999999997</v>
      </c>
      <c r="U61" s="44">
        <f t="shared" si="12"/>
        <v>-9.1271477000000001</v>
      </c>
      <c r="V61" s="44">
        <f t="shared" si="13"/>
        <v>-10.237458999999999</v>
      </c>
      <c r="W61" s="44">
        <f t="shared" si="14"/>
        <v>-12.877432000000001</v>
      </c>
      <c r="X61" s="44">
        <f t="shared" si="15"/>
        <v>0</v>
      </c>
    </row>
    <row r="62" spans="2:25" x14ac:dyDescent="0.25">
      <c r="B62" s="88">
        <v>13685000000</v>
      </c>
      <c r="C62" s="88">
        <v>-6.8306918000000003</v>
      </c>
      <c r="E62" s="6">
        <f t="shared" si="0"/>
        <v>14.265000000000001</v>
      </c>
      <c r="F62" s="6">
        <f t="shared" si="1"/>
        <v>-7.3757733999999999</v>
      </c>
      <c r="G62" s="44">
        <f t="shared" si="2"/>
        <v>-7.6553649999999998</v>
      </c>
      <c r="H62" s="44">
        <f t="shared" si="3"/>
        <v>-8.2294216000000002</v>
      </c>
      <c r="I62" s="44">
        <f t="shared" si="4"/>
        <v>-9.3323517000000002</v>
      </c>
      <c r="J62" s="44">
        <f t="shared" si="5"/>
        <v>-11.722002</v>
      </c>
      <c r="K62" s="44">
        <f t="shared" si="6"/>
        <v>-24.810575</v>
      </c>
      <c r="L62" s="44">
        <f t="shared" si="7"/>
        <v>0</v>
      </c>
      <c r="N62" s="88">
        <v>13685000000</v>
      </c>
      <c r="O62" s="88">
        <v>-7.6602635000000001</v>
      </c>
      <c r="Q62" s="6">
        <f t="shared" si="8"/>
        <v>14.265000000000001</v>
      </c>
      <c r="R62" s="6">
        <f t="shared" si="9"/>
        <v>-8.1759986999999992</v>
      </c>
      <c r="S62" s="44">
        <f t="shared" si="10"/>
        <v>-8.4318781000000005</v>
      </c>
      <c r="T62" s="44">
        <f t="shared" si="11"/>
        <v>-8.8094672999999997</v>
      </c>
      <c r="U62" s="44">
        <f t="shared" si="12"/>
        <v>-9.3980149999999991</v>
      </c>
      <c r="V62" s="44">
        <f t="shared" si="13"/>
        <v>-10.438767</v>
      </c>
      <c r="W62" s="44">
        <f t="shared" si="14"/>
        <v>-12.389289</v>
      </c>
      <c r="X62" s="44">
        <f t="shared" si="15"/>
        <v>0</v>
      </c>
    </row>
    <row r="63" spans="2:25" x14ac:dyDescent="0.25">
      <c r="B63" s="88">
        <v>13830000000</v>
      </c>
      <c r="C63" s="88">
        <v>-6.9508286000000004</v>
      </c>
      <c r="E63" s="6">
        <f t="shared" si="0"/>
        <v>14.41</v>
      </c>
      <c r="F63" s="6">
        <f t="shared" si="1"/>
        <v>-7.4888382</v>
      </c>
      <c r="G63" s="44">
        <f t="shared" si="2"/>
        <v>-7.9447707999999997</v>
      </c>
      <c r="H63" s="44">
        <f t="shared" si="3"/>
        <v>-8.6199998999999998</v>
      </c>
      <c r="I63" s="44">
        <f t="shared" si="4"/>
        <v>-9.8652982999999992</v>
      </c>
      <c r="J63" s="44">
        <f t="shared" si="5"/>
        <v>-12.460077</v>
      </c>
      <c r="K63" s="44">
        <f t="shared" si="6"/>
        <v>-27.776278999999999</v>
      </c>
      <c r="L63" s="44">
        <f t="shared" si="7"/>
        <v>0</v>
      </c>
      <c r="N63" s="88">
        <v>13830000000</v>
      </c>
      <c r="O63" s="88">
        <v>-7.7478937999999999</v>
      </c>
      <c r="Q63" s="6">
        <f t="shared" si="8"/>
        <v>14.41</v>
      </c>
      <c r="R63" s="6">
        <f t="shared" si="9"/>
        <v>-8.3457936999999998</v>
      </c>
      <c r="S63" s="44">
        <f t="shared" si="10"/>
        <v>-8.5642251999999992</v>
      </c>
      <c r="T63" s="44">
        <f t="shared" si="11"/>
        <v>-8.9430542000000006</v>
      </c>
      <c r="U63" s="44">
        <f t="shared" si="12"/>
        <v>-9.5040072999999996</v>
      </c>
      <c r="V63" s="44">
        <f t="shared" si="13"/>
        <v>-10.484904999999999</v>
      </c>
      <c r="W63" s="44">
        <f t="shared" si="14"/>
        <v>-12.183116999999999</v>
      </c>
      <c r="X63" s="44">
        <f t="shared" si="15"/>
        <v>0</v>
      </c>
    </row>
    <row r="64" spans="2:25" x14ac:dyDescent="0.25">
      <c r="B64" s="88">
        <v>13975000000</v>
      </c>
      <c r="C64" s="88">
        <v>-7.0824742000000001</v>
      </c>
      <c r="E64" s="6">
        <f t="shared" si="0"/>
        <v>14.555</v>
      </c>
      <c r="F64" s="6">
        <f t="shared" si="1"/>
        <v>-7.5769428999999997</v>
      </c>
      <c r="G64" s="44">
        <f t="shared" si="2"/>
        <v>-7.9979196000000004</v>
      </c>
      <c r="H64" s="44">
        <f t="shared" si="3"/>
        <v>-8.6919021999999995</v>
      </c>
      <c r="I64" s="44">
        <f t="shared" si="4"/>
        <v>-9.7854299999999999</v>
      </c>
      <c r="J64" s="44">
        <f t="shared" si="5"/>
        <v>-11.937419</v>
      </c>
      <c r="K64" s="44">
        <f t="shared" si="6"/>
        <v>-23.574991000000001</v>
      </c>
      <c r="L64" s="44">
        <f t="shared" si="7"/>
        <v>0</v>
      </c>
      <c r="N64" s="88">
        <v>13975000000</v>
      </c>
      <c r="O64" s="88">
        <v>-7.8729081000000001</v>
      </c>
      <c r="Q64" s="6">
        <f t="shared" si="8"/>
        <v>14.555</v>
      </c>
      <c r="R64" s="6">
        <f t="shared" si="9"/>
        <v>-8.4996758000000003</v>
      </c>
      <c r="S64" s="44">
        <f t="shared" si="10"/>
        <v>-8.7901220000000002</v>
      </c>
      <c r="T64" s="44">
        <f t="shared" si="11"/>
        <v>-9.2270965999999994</v>
      </c>
      <c r="U64" s="44">
        <f t="shared" si="12"/>
        <v>-9.8918447</v>
      </c>
      <c r="V64" s="44">
        <f t="shared" si="13"/>
        <v>-11.044243</v>
      </c>
      <c r="W64" s="44">
        <f t="shared" si="14"/>
        <v>-13.664599000000001</v>
      </c>
      <c r="X64" s="44">
        <f t="shared" si="15"/>
        <v>0</v>
      </c>
    </row>
    <row r="65" spans="2:24" x14ac:dyDescent="0.25">
      <c r="B65" s="88">
        <v>14120000000</v>
      </c>
      <c r="C65" s="88">
        <v>-7.2333693999999999</v>
      </c>
      <c r="E65" s="6">
        <f t="shared" si="0"/>
        <v>14.7</v>
      </c>
      <c r="F65" s="6">
        <f t="shared" si="1"/>
        <v>-7.6247540000000003</v>
      </c>
      <c r="G65" s="44">
        <f t="shared" si="2"/>
        <v>-8.0193671999999996</v>
      </c>
      <c r="H65" s="44">
        <f t="shared" si="3"/>
        <v>-8.7587413999999999</v>
      </c>
      <c r="I65" s="44">
        <f t="shared" si="4"/>
        <v>-10.007645999999999</v>
      </c>
      <c r="J65" s="44">
        <f t="shared" si="5"/>
        <v>-12.630946</v>
      </c>
      <c r="K65" s="44">
        <f t="shared" si="6"/>
        <v>-29.964072999999999</v>
      </c>
      <c r="L65" s="44">
        <f t="shared" si="7"/>
        <v>0</v>
      </c>
      <c r="N65" s="88">
        <v>14120000000</v>
      </c>
      <c r="O65" s="88">
        <v>-8.016489</v>
      </c>
      <c r="Q65" s="6">
        <f t="shared" si="8"/>
        <v>14.7</v>
      </c>
      <c r="R65" s="6">
        <f t="shared" si="9"/>
        <v>-8.6296206000000009</v>
      </c>
      <c r="S65" s="44">
        <f t="shared" si="10"/>
        <v>-8.9191017000000006</v>
      </c>
      <c r="T65" s="44">
        <f t="shared" si="11"/>
        <v>-9.3436755999999992</v>
      </c>
      <c r="U65" s="44">
        <f t="shared" si="12"/>
        <v>-9.9751902000000001</v>
      </c>
      <c r="V65" s="44">
        <f t="shared" si="13"/>
        <v>-11.061377999999999</v>
      </c>
      <c r="W65" s="44">
        <f t="shared" si="14"/>
        <v>-13.151808000000001</v>
      </c>
      <c r="X65" s="44">
        <f t="shared" si="15"/>
        <v>0</v>
      </c>
    </row>
    <row r="66" spans="2:24" x14ac:dyDescent="0.25">
      <c r="B66" s="88">
        <v>14265000000</v>
      </c>
      <c r="C66" s="88">
        <v>-7.3757733999999999</v>
      </c>
      <c r="E66" s="6">
        <f t="shared" si="0"/>
        <v>14.845000000000001</v>
      </c>
      <c r="F66" s="6">
        <f t="shared" si="1"/>
        <v>-7.6251822000000002</v>
      </c>
      <c r="G66" s="44">
        <f t="shared" si="2"/>
        <v>-8.1320104999999998</v>
      </c>
      <c r="H66" s="44">
        <f t="shared" si="3"/>
        <v>-8.8610153</v>
      </c>
      <c r="I66" s="44">
        <f t="shared" si="4"/>
        <v>-10.133179</v>
      </c>
      <c r="J66" s="44">
        <f t="shared" si="5"/>
        <v>-13.082691000000001</v>
      </c>
      <c r="K66" s="44">
        <f t="shared" si="6"/>
        <v>-33.334060999999998</v>
      </c>
      <c r="L66" s="44">
        <f t="shared" si="7"/>
        <v>0</v>
      </c>
      <c r="N66" s="88">
        <v>14265000000</v>
      </c>
      <c r="O66" s="88">
        <v>-8.1759986999999992</v>
      </c>
      <c r="Q66" s="6">
        <f t="shared" si="8"/>
        <v>14.845000000000001</v>
      </c>
      <c r="R66" s="6">
        <f t="shared" si="9"/>
        <v>-8.7490214999999996</v>
      </c>
      <c r="S66" s="44">
        <f t="shared" si="10"/>
        <v>-9.0304842000000001</v>
      </c>
      <c r="T66" s="44">
        <f t="shared" si="11"/>
        <v>-9.3953485000000008</v>
      </c>
      <c r="U66" s="44">
        <f t="shared" si="12"/>
        <v>-9.9609070000000006</v>
      </c>
      <c r="V66" s="44">
        <f t="shared" si="13"/>
        <v>-10.924537000000001</v>
      </c>
      <c r="W66" s="44">
        <f t="shared" si="14"/>
        <v>-12.618766000000001</v>
      </c>
      <c r="X66" s="44">
        <f t="shared" si="15"/>
        <v>0</v>
      </c>
    </row>
    <row r="67" spans="2:24" x14ac:dyDescent="0.25">
      <c r="B67" s="88">
        <v>14410000000</v>
      </c>
      <c r="C67" s="88">
        <v>-7.4888382</v>
      </c>
      <c r="E67" s="6">
        <f t="shared" si="0"/>
        <v>14.99</v>
      </c>
      <c r="F67" s="6">
        <f t="shared" si="1"/>
        <v>-7.6015806000000001</v>
      </c>
      <c r="G67" s="44">
        <f t="shared" si="2"/>
        <v>-8.0310707000000008</v>
      </c>
      <c r="H67" s="44">
        <f t="shared" si="3"/>
        <v>-8.6899861999999999</v>
      </c>
      <c r="I67" s="44">
        <f t="shared" si="4"/>
        <v>-9.8042107000000005</v>
      </c>
      <c r="J67" s="44">
        <f t="shared" si="5"/>
        <v>-12.076051</v>
      </c>
      <c r="K67" s="44">
        <f t="shared" si="6"/>
        <v>-27.720516</v>
      </c>
      <c r="L67" s="44">
        <f t="shared" si="7"/>
        <v>0</v>
      </c>
      <c r="N67" s="88">
        <v>14410000000</v>
      </c>
      <c r="O67" s="88">
        <v>-8.3457936999999998</v>
      </c>
      <c r="Q67" s="6">
        <f t="shared" si="8"/>
        <v>14.99</v>
      </c>
      <c r="R67" s="6">
        <f t="shared" si="9"/>
        <v>-8.8447466000000006</v>
      </c>
      <c r="S67" s="44">
        <f t="shared" si="10"/>
        <v>-9.0857896999999994</v>
      </c>
      <c r="T67" s="44">
        <f t="shared" si="11"/>
        <v>-9.4689406999999992</v>
      </c>
      <c r="U67" s="44">
        <f t="shared" si="12"/>
        <v>-10.085877</v>
      </c>
      <c r="V67" s="44">
        <f t="shared" si="13"/>
        <v>-11.121591</v>
      </c>
      <c r="W67" s="44">
        <f t="shared" si="14"/>
        <v>-13.790448</v>
      </c>
      <c r="X67" s="44">
        <f t="shared" si="15"/>
        <v>0</v>
      </c>
    </row>
    <row r="68" spans="2:24" x14ac:dyDescent="0.25">
      <c r="B68" s="88">
        <v>14555000000</v>
      </c>
      <c r="C68" s="88">
        <v>-7.5769428999999997</v>
      </c>
      <c r="E68" s="6">
        <f t="shared" si="0"/>
        <v>15.135</v>
      </c>
      <c r="F68" s="6">
        <f t="shared" si="1"/>
        <v>-7.5427618000000001</v>
      </c>
      <c r="G68" s="44">
        <f t="shared" si="2"/>
        <v>-8.0506677999999994</v>
      </c>
      <c r="H68" s="44">
        <f t="shared" si="3"/>
        <v>-8.7171021</v>
      </c>
      <c r="I68" s="44">
        <f t="shared" si="4"/>
        <v>-10.051349999999999</v>
      </c>
      <c r="J68" s="44">
        <f t="shared" si="5"/>
        <v>-13.196325999999999</v>
      </c>
      <c r="K68" s="44">
        <f t="shared" si="6"/>
        <v>-35.899512999999999</v>
      </c>
      <c r="L68" s="44">
        <f t="shared" si="7"/>
        <v>0</v>
      </c>
      <c r="N68" s="88">
        <v>14555000000</v>
      </c>
      <c r="O68" s="88">
        <v>-8.4996758000000003</v>
      </c>
      <c r="Q68" s="6">
        <f t="shared" si="8"/>
        <v>15.135</v>
      </c>
      <c r="R68" s="6">
        <f t="shared" si="9"/>
        <v>-8.9134893000000002</v>
      </c>
      <c r="S68" s="44">
        <f t="shared" si="10"/>
        <v>-9.1744795000000003</v>
      </c>
      <c r="T68" s="44">
        <f t="shared" si="11"/>
        <v>-9.5590247999999995</v>
      </c>
      <c r="U68" s="44">
        <f t="shared" si="12"/>
        <v>-10.087543999999999</v>
      </c>
      <c r="V68" s="44">
        <f t="shared" si="13"/>
        <v>-11.000578000000001</v>
      </c>
      <c r="W68" s="44">
        <f t="shared" si="14"/>
        <v>-12.856403</v>
      </c>
      <c r="X68" s="44">
        <f t="shared" si="15"/>
        <v>0</v>
      </c>
    </row>
    <row r="69" spans="2:24" x14ac:dyDescent="0.25">
      <c r="B69" s="88">
        <v>14700000000</v>
      </c>
      <c r="C69" s="88">
        <v>-7.6247540000000003</v>
      </c>
      <c r="E69" s="6">
        <f t="shared" ref="E69:E132" si="16">B73/1000000000</f>
        <v>15.28</v>
      </c>
      <c r="F69" s="6">
        <f t="shared" ref="F69:F132" si="17">C73</f>
        <v>-7.4819545999999999</v>
      </c>
      <c r="G69" s="44">
        <f t="shared" ref="G69:G132" si="18">C279</f>
        <v>-7.9897698999999998</v>
      </c>
      <c r="H69" s="44">
        <f t="shared" ref="H69:H132" si="19">C485</f>
        <v>-8.650938</v>
      </c>
      <c r="I69" s="44">
        <f t="shared" ref="I69:I132" si="20">C691</f>
        <v>-10.045139000000001</v>
      </c>
      <c r="J69" s="44">
        <f t="shared" ref="J69:J132" si="21">C897</f>
        <v>-13.798298000000001</v>
      </c>
      <c r="K69" s="44">
        <f t="shared" ref="K69:K132" si="22">C1103</f>
        <v>-38.568511999999998</v>
      </c>
      <c r="L69" s="44">
        <f t="shared" si="7"/>
        <v>0</v>
      </c>
      <c r="N69" s="88">
        <v>14700000000</v>
      </c>
      <c r="O69" s="88">
        <v>-8.6296206000000009</v>
      </c>
      <c r="Q69" s="6">
        <f t="shared" si="8"/>
        <v>15.28</v>
      </c>
      <c r="R69" s="6">
        <f t="shared" si="9"/>
        <v>-8.9908905000000008</v>
      </c>
      <c r="S69" s="44">
        <f t="shared" si="10"/>
        <v>-9.2552423000000008</v>
      </c>
      <c r="T69" s="44">
        <f t="shared" si="11"/>
        <v>-9.6127795999999996</v>
      </c>
      <c r="U69" s="44">
        <f t="shared" si="12"/>
        <v>-10.119287</v>
      </c>
      <c r="V69" s="44">
        <f t="shared" si="13"/>
        <v>-10.934106</v>
      </c>
      <c r="W69" s="44">
        <f t="shared" si="14"/>
        <v>-12.607329999999999</v>
      </c>
      <c r="X69" s="44">
        <f t="shared" si="15"/>
        <v>0</v>
      </c>
    </row>
    <row r="70" spans="2:24" x14ac:dyDescent="0.25">
      <c r="B70" s="88">
        <v>14845000000</v>
      </c>
      <c r="C70" s="88">
        <v>-7.6251822000000002</v>
      </c>
      <c r="E70" s="6">
        <f t="shared" si="16"/>
        <v>15.425000000000001</v>
      </c>
      <c r="F70" s="6">
        <f t="shared" si="17"/>
        <v>-7.4082761000000001</v>
      </c>
      <c r="G70" s="44">
        <f t="shared" si="18"/>
        <v>-7.7274960999999998</v>
      </c>
      <c r="H70" s="44">
        <f t="shared" si="19"/>
        <v>-8.2819518999999993</v>
      </c>
      <c r="I70" s="44">
        <f t="shared" si="20"/>
        <v>-9.4043235999999997</v>
      </c>
      <c r="J70" s="44">
        <f t="shared" si="21"/>
        <v>-11.607158</v>
      </c>
      <c r="K70" s="44">
        <f t="shared" si="22"/>
        <v>-29.172606999999999</v>
      </c>
      <c r="L70" s="44">
        <f t="shared" ref="L70:L133" si="23">C1310</f>
        <v>0</v>
      </c>
      <c r="N70" s="88">
        <v>14845000000</v>
      </c>
      <c r="O70" s="88">
        <v>-8.7490214999999996</v>
      </c>
      <c r="Q70" s="6">
        <f t="shared" ref="Q70:Q133" si="24">N74/1000000000</f>
        <v>15.425000000000001</v>
      </c>
      <c r="R70" s="6">
        <f t="shared" ref="R70:R133" si="25">O74</f>
        <v>-9.0592585000000003</v>
      </c>
      <c r="S70" s="44">
        <f t="shared" ref="S70:S133" si="26">O280</f>
        <v>-9.2964410999999991</v>
      </c>
      <c r="T70" s="44">
        <f t="shared" ref="T70:T133" si="27">O486</f>
        <v>-9.6747741999999999</v>
      </c>
      <c r="U70" s="44">
        <f t="shared" ref="U70:U133" si="28">O692</f>
        <v>-10.241756000000001</v>
      </c>
      <c r="V70" s="44">
        <f t="shared" ref="V70:V133" si="29">O898</f>
        <v>-11.246843</v>
      </c>
      <c r="W70" s="44">
        <f t="shared" ref="W70:W133" si="30">O1104</f>
        <v>-14.128857</v>
      </c>
      <c r="X70" s="44">
        <f t="shared" ref="X70:X133" si="31">O1310</f>
        <v>0</v>
      </c>
    </row>
    <row r="71" spans="2:24" x14ac:dyDescent="0.25">
      <c r="B71" s="88">
        <v>14990000000</v>
      </c>
      <c r="C71" s="88">
        <v>-7.6015806000000001</v>
      </c>
      <c r="E71" s="6">
        <f t="shared" si="16"/>
        <v>15.57</v>
      </c>
      <c r="F71" s="6">
        <f t="shared" si="17"/>
        <v>-7.3244332999999999</v>
      </c>
      <c r="G71" s="44">
        <f t="shared" si="18"/>
        <v>-7.7627864000000004</v>
      </c>
      <c r="H71" s="44">
        <f t="shared" si="19"/>
        <v>-8.4650315999999997</v>
      </c>
      <c r="I71" s="44">
        <f t="shared" si="20"/>
        <v>-9.8172712000000004</v>
      </c>
      <c r="J71" s="44">
        <f t="shared" si="21"/>
        <v>-14.848732</v>
      </c>
      <c r="K71" s="44">
        <f t="shared" si="22"/>
        <v>-42.276119000000001</v>
      </c>
      <c r="L71" s="44">
        <f t="shared" si="23"/>
        <v>0</v>
      </c>
      <c r="N71" s="88">
        <v>14990000000</v>
      </c>
      <c r="O71" s="88">
        <v>-8.8447466000000006</v>
      </c>
      <c r="Q71" s="6">
        <f t="shared" si="24"/>
        <v>15.57</v>
      </c>
      <c r="R71" s="6">
        <f t="shared" si="25"/>
        <v>-9.1284542000000002</v>
      </c>
      <c r="S71" s="44">
        <f t="shared" si="26"/>
        <v>-9.3955134999999999</v>
      </c>
      <c r="T71" s="44">
        <f t="shared" si="27"/>
        <v>-9.7284135999999997</v>
      </c>
      <c r="U71" s="44">
        <f t="shared" si="28"/>
        <v>-10.235580000000001</v>
      </c>
      <c r="V71" s="44">
        <f t="shared" si="29"/>
        <v>-11.068293000000001</v>
      </c>
      <c r="W71" s="44">
        <f t="shared" si="30"/>
        <v>-12.777574</v>
      </c>
      <c r="X71" s="44">
        <f t="shared" si="31"/>
        <v>0</v>
      </c>
    </row>
    <row r="72" spans="2:24" x14ac:dyDescent="0.25">
      <c r="B72" s="88">
        <v>15135000000</v>
      </c>
      <c r="C72" s="88">
        <v>-7.5427618000000001</v>
      </c>
      <c r="E72" s="6">
        <f t="shared" si="16"/>
        <v>15.715</v>
      </c>
      <c r="F72" s="6">
        <f t="shared" si="17"/>
        <v>-7.2536383000000004</v>
      </c>
      <c r="G72" s="44">
        <f t="shared" si="18"/>
        <v>-7.6058078</v>
      </c>
      <c r="H72" s="44">
        <f t="shared" si="19"/>
        <v>-8.2236252000000007</v>
      </c>
      <c r="I72" s="44">
        <f t="shared" si="20"/>
        <v>-9.4460668999999999</v>
      </c>
      <c r="J72" s="44">
        <f t="shared" si="21"/>
        <v>-13.034412</v>
      </c>
      <c r="K72" s="44">
        <f t="shared" si="22"/>
        <v>-37.488292999999999</v>
      </c>
      <c r="L72" s="44">
        <f t="shared" si="23"/>
        <v>0</v>
      </c>
      <c r="N72" s="88">
        <v>15135000000</v>
      </c>
      <c r="O72" s="88">
        <v>-8.9134893000000002</v>
      </c>
      <c r="Q72" s="6">
        <f t="shared" si="24"/>
        <v>15.715</v>
      </c>
      <c r="R72" s="6">
        <f t="shared" si="25"/>
        <v>-9.1881436999999995</v>
      </c>
      <c r="S72" s="44">
        <f t="shared" si="26"/>
        <v>-9.4183530999999991</v>
      </c>
      <c r="T72" s="44">
        <f t="shared" si="27"/>
        <v>-9.7593641000000009</v>
      </c>
      <c r="U72" s="44">
        <f t="shared" si="28"/>
        <v>-10.313509</v>
      </c>
      <c r="V72" s="44">
        <f t="shared" si="29"/>
        <v>-11.160520999999999</v>
      </c>
      <c r="W72" s="44">
        <f t="shared" si="30"/>
        <v>-13.180248000000001</v>
      </c>
      <c r="X72" s="44">
        <f t="shared" si="31"/>
        <v>0</v>
      </c>
    </row>
    <row r="73" spans="2:24" x14ac:dyDescent="0.25">
      <c r="B73" s="88">
        <v>15280000000</v>
      </c>
      <c r="C73" s="88">
        <v>-7.4819545999999999</v>
      </c>
      <c r="E73" s="6">
        <f t="shared" si="16"/>
        <v>15.86</v>
      </c>
      <c r="F73" s="6">
        <f t="shared" si="17"/>
        <v>-7.2361608000000004</v>
      </c>
      <c r="G73" s="44">
        <f t="shared" si="18"/>
        <v>-7.4794001999999997</v>
      </c>
      <c r="H73" s="44">
        <f t="shared" si="19"/>
        <v>-8.0523471999999998</v>
      </c>
      <c r="I73" s="44">
        <f t="shared" si="20"/>
        <v>-9.2232304000000003</v>
      </c>
      <c r="J73" s="44">
        <f t="shared" si="21"/>
        <v>-12.714791</v>
      </c>
      <c r="K73" s="44">
        <f t="shared" si="22"/>
        <v>-36.773983000000001</v>
      </c>
      <c r="L73" s="44">
        <f t="shared" si="23"/>
        <v>0</v>
      </c>
      <c r="N73" s="88">
        <v>15280000000</v>
      </c>
      <c r="O73" s="88">
        <v>-8.9908905000000008</v>
      </c>
      <c r="Q73" s="6">
        <f t="shared" si="24"/>
        <v>15.86</v>
      </c>
      <c r="R73" s="6">
        <f t="shared" si="25"/>
        <v>-9.2495632000000008</v>
      </c>
      <c r="S73" s="44">
        <f t="shared" si="26"/>
        <v>-9.4866734000000008</v>
      </c>
      <c r="T73" s="44">
        <f t="shared" si="27"/>
        <v>-9.8610439000000003</v>
      </c>
      <c r="U73" s="44">
        <f t="shared" si="28"/>
        <v>-10.426147</v>
      </c>
      <c r="V73" s="44">
        <f t="shared" si="29"/>
        <v>-11.285512000000001</v>
      </c>
      <c r="W73" s="44">
        <f t="shared" si="30"/>
        <v>-13.669943</v>
      </c>
      <c r="X73" s="44">
        <f t="shared" si="31"/>
        <v>0</v>
      </c>
    </row>
    <row r="74" spans="2:24" x14ac:dyDescent="0.25">
      <c r="B74" s="88">
        <v>15425000000</v>
      </c>
      <c r="C74" s="88">
        <v>-7.4082761000000001</v>
      </c>
      <c r="E74" s="6">
        <f t="shared" si="16"/>
        <v>16.004999999999999</v>
      </c>
      <c r="F74" s="6">
        <f t="shared" si="17"/>
        <v>-7.2037658999999996</v>
      </c>
      <c r="G74" s="44">
        <f t="shared" si="18"/>
        <v>-7.4746952000000002</v>
      </c>
      <c r="H74" s="44">
        <f t="shared" si="19"/>
        <v>-8.0725975000000005</v>
      </c>
      <c r="I74" s="44">
        <f t="shared" si="20"/>
        <v>-9.2049216999999999</v>
      </c>
      <c r="J74" s="44">
        <f t="shared" si="21"/>
        <v>-13.386203</v>
      </c>
      <c r="K74" s="44">
        <f t="shared" si="22"/>
        <v>-39.721882000000001</v>
      </c>
      <c r="L74" s="44">
        <f t="shared" si="23"/>
        <v>0</v>
      </c>
      <c r="N74" s="88">
        <v>15425000000</v>
      </c>
      <c r="O74" s="88">
        <v>-9.0592585000000003</v>
      </c>
      <c r="Q74" s="6">
        <f t="shared" si="24"/>
        <v>16.004999999999999</v>
      </c>
      <c r="R74" s="6">
        <f t="shared" si="25"/>
        <v>-9.2733010999999994</v>
      </c>
      <c r="S74" s="44">
        <f t="shared" si="26"/>
        <v>-9.5373812000000004</v>
      </c>
      <c r="T74" s="44">
        <f t="shared" si="27"/>
        <v>-9.8584212999999998</v>
      </c>
      <c r="U74" s="44">
        <f t="shared" si="28"/>
        <v>-10.404563</v>
      </c>
      <c r="V74" s="44">
        <f t="shared" si="29"/>
        <v>-11.229367</v>
      </c>
      <c r="W74" s="44">
        <f t="shared" si="30"/>
        <v>-13.492521999999999</v>
      </c>
      <c r="X74" s="44">
        <f t="shared" si="31"/>
        <v>0</v>
      </c>
    </row>
    <row r="75" spans="2:24" x14ac:dyDescent="0.25">
      <c r="B75" s="88">
        <v>15570000000</v>
      </c>
      <c r="C75" s="88">
        <v>-7.3244332999999999</v>
      </c>
      <c r="E75" s="6">
        <f t="shared" si="16"/>
        <v>16.149999999999999</v>
      </c>
      <c r="F75" s="6">
        <f t="shared" si="17"/>
        <v>-7.1961503000000002</v>
      </c>
      <c r="G75" s="44">
        <f t="shared" si="18"/>
        <v>-7.5881170999999998</v>
      </c>
      <c r="H75" s="44">
        <f t="shared" si="19"/>
        <v>-8.2544497999999997</v>
      </c>
      <c r="I75" s="44">
        <f t="shared" si="20"/>
        <v>-9.4964952</v>
      </c>
      <c r="J75" s="44">
        <f t="shared" si="21"/>
        <v>-15.840972000000001</v>
      </c>
      <c r="K75" s="44">
        <f t="shared" si="22"/>
        <v>-44.833266999999999</v>
      </c>
      <c r="L75" s="44">
        <f t="shared" si="23"/>
        <v>0</v>
      </c>
      <c r="N75" s="88">
        <v>15570000000</v>
      </c>
      <c r="O75" s="88">
        <v>-9.1284542000000002</v>
      </c>
      <c r="Q75" s="6">
        <f t="shared" si="24"/>
        <v>16.149999999999999</v>
      </c>
      <c r="R75" s="6">
        <f t="shared" si="25"/>
        <v>-9.2998571000000005</v>
      </c>
      <c r="S75" s="44">
        <f t="shared" si="26"/>
        <v>-9.5237683999999998</v>
      </c>
      <c r="T75" s="44">
        <f t="shared" si="27"/>
        <v>-9.8158369000000008</v>
      </c>
      <c r="U75" s="44">
        <f t="shared" si="28"/>
        <v>-10.346811000000001</v>
      </c>
      <c r="V75" s="44">
        <f t="shared" si="29"/>
        <v>-11.063817999999999</v>
      </c>
      <c r="W75" s="44">
        <f t="shared" si="30"/>
        <v>-12.842067</v>
      </c>
      <c r="X75" s="44">
        <f t="shared" si="31"/>
        <v>0</v>
      </c>
    </row>
    <row r="76" spans="2:24" x14ac:dyDescent="0.25">
      <c r="B76" s="88">
        <v>15715000000</v>
      </c>
      <c r="C76" s="88">
        <v>-7.2536383000000004</v>
      </c>
      <c r="E76" s="6">
        <f t="shared" si="16"/>
        <v>16.295000000000002</v>
      </c>
      <c r="F76" s="6">
        <f t="shared" si="17"/>
        <v>-7.2143167999999998</v>
      </c>
      <c r="G76" s="44">
        <f t="shared" si="18"/>
        <v>-7.5191355</v>
      </c>
      <c r="H76" s="44">
        <f t="shared" si="19"/>
        <v>-8.1423626000000002</v>
      </c>
      <c r="I76" s="44">
        <f t="shared" si="20"/>
        <v>-9.2443390000000001</v>
      </c>
      <c r="J76" s="44">
        <f t="shared" si="21"/>
        <v>-13.734524</v>
      </c>
      <c r="K76" s="44">
        <f t="shared" si="22"/>
        <v>-39.919746000000004</v>
      </c>
      <c r="L76" s="44">
        <f t="shared" si="23"/>
        <v>0</v>
      </c>
      <c r="N76" s="88">
        <v>15715000000</v>
      </c>
      <c r="O76" s="88">
        <v>-9.1881436999999995</v>
      </c>
      <c r="Q76" s="6">
        <f t="shared" si="24"/>
        <v>16.295000000000002</v>
      </c>
      <c r="R76" s="6">
        <f t="shared" si="25"/>
        <v>-9.3034678</v>
      </c>
      <c r="S76" s="44">
        <f t="shared" si="26"/>
        <v>-9.4619789000000001</v>
      </c>
      <c r="T76" s="44">
        <f t="shared" si="27"/>
        <v>-9.7672261999999996</v>
      </c>
      <c r="U76" s="44">
        <f t="shared" si="28"/>
        <v>-10.273279</v>
      </c>
      <c r="V76" s="44">
        <f t="shared" si="29"/>
        <v>-11.083987</v>
      </c>
      <c r="W76" s="44">
        <f t="shared" si="30"/>
        <v>-13.432193</v>
      </c>
      <c r="X76" s="44">
        <f t="shared" si="31"/>
        <v>0</v>
      </c>
    </row>
    <row r="77" spans="2:24" x14ac:dyDescent="0.25">
      <c r="B77" s="88">
        <v>15860000000</v>
      </c>
      <c r="C77" s="88">
        <v>-7.2361608000000004</v>
      </c>
      <c r="E77" s="6">
        <f t="shared" si="16"/>
        <v>16.440000000000001</v>
      </c>
      <c r="F77" s="6">
        <f t="shared" si="17"/>
        <v>-7.2290505999999999</v>
      </c>
      <c r="G77" s="44">
        <f t="shared" si="18"/>
        <v>-7.5066214000000002</v>
      </c>
      <c r="H77" s="44">
        <f t="shared" si="19"/>
        <v>-8.0862818000000001</v>
      </c>
      <c r="I77" s="44">
        <f t="shared" si="20"/>
        <v>-9.0891131999999999</v>
      </c>
      <c r="J77" s="44">
        <f t="shared" si="21"/>
        <v>-12.814969</v>
      </c>
      <c r="K77" s="44">
        <f t="shared" si="22"/>
        <v>-37.740600999999998</v>
      </c>
      <c r="L77" s="44">
        <f t="shared" si="23"/>
        <v>0</v>
      </c>
      <c r="N77" s="88">
        <v>15860000000</v>
      </c>
      <c r="O77" s="88">
        <v>-9.2495632000000008</v>
      </c>
      <c r="Q77" s="6">
        <f t="shared" si="24"/>
        <v>16.440000000000001</v>
      </c>
      <c r="R77" s="6">
        <f t="shared" si="25"/>
        <v>-9.2976531999999992</v>
      </c>
      <c r="S77" s="44">
        <f t="shared" si="26"/>
        <v>-9.4750881000000007</v>
      </c>
      <c r="T77" s="44">
        <f t="shared" si="27"/>
        <v>-9.8002404999999992</v>
      </c>
      <c r="U77" s="44">
        <f t="shared" si="28"/>
        <v>-10.323791999999999</v>
      </c>
      <c r="V77" s="44">
        <f t="shared" si="29"/>
        <v>-11.104613000000001</v>
      </c>
      <c r="W77" s="44">
        <f t="shared" si="30"/>
        <v>-13.809849</v>
      </c>
      <c r="X77" s="44">
        <f t="shared" si="31"/>
        <v>0</v>
      </c>
    </row>
    <row r="78" spans="2:24" x14ac:dyDescent="0.25">
      <c r="B78" s="88">
        <v>16005000000</v>
      </c>
      <c r="C78" s="88">
        <v>-7.2037658999999996</v>
      </c>
      <c r="E78" s="6">
        <f t="shared" si="16"/>
        <v>16.585000000000001</v>
      </c>
      <c r="F78" s="6">
        <f t="shared" si="17"/>
        <v>-7.2406281999999997</v>
      </c>
      <c r="G78" s="44">
        <f t="shared" si="18"/>
        <v>-7.5734405999999996</v>
      </c>
      <c r="H78" s="44">
        <f t="shared" si="19"/>
        <v>-8.2898873999999996</v>
      </c>
      <c r="I78" s="44">
        <f t="shared" si="20"/>
        <v>-9.5712872000000004</v>
      </c>
      <c r="J78" s="44">
        <f t="shared" si="21"/>
        <v>-20.970535000000002</v>
      </c>
      <c r="K78" s="44">
        <f t="shared" si="22"/>
        <v>-52.636271999999998</v>
      </c>
      <c r="L78" s="44">
        <f t="shared" si="23"/>
        <v>0</v>
      </c>
      <c r="N78" s="88">
        <v>16005000000</v>
      </c>
      <c r="O78" s="88">
        <v>-9.2733010999999994</v>
      </c>
      <c r="Q78" s="6">
        <f t="shared" si="24"/>
        <v>16.585000000000001</v>
      </c>
      <c r="R78" s="6">
        <f t="shared" si="25"/>
        <v>-9.2807940999999996</v>
      </c>
      <c r="S78" s="44">
        <f t="shared" si="26"/>
        <v>-9.4559031000000004</v>
      </c>
      <c r="T78" s="44">
        <f t="shared" si="27"/>
        <v>-9.7124786000000007</v>
      </c>
      <c r="U78" s="44">
        <f t="shared" si="28"/>
        <v>-10.214631000000001</v>
      </c>
      <c r="V78" s="44">
        <f t="shared" si="29"/>
        <v>-10.847443999999999</v>
      </c>
      <c r="W78" s="44">
        <f t="shared" si="30"/>
        <v>-12.321834000000001</v>
      </c>
      <c r="X78" s="44">
        <f t="shared" si="31"/>
        <v>0</v>
      </c>
    </row>
    <row r="79" spans="2:24" x14ac:dyDescent="0.25">
      <c r="B79" s="88">
        <v>16150000000</v>
      </c>
      <c r="C79" s="88">
        <v>-7.1961503000000002</v>
      </c>
      <c r="E79" s="6">
        <f t="shared" si="16"/>
        <v>16.73</v>
      </c>
      <c r="F79" s="6">
        <f t="shared" si="17"/>
        <v>-7.2603606999999997</v>
      </c>
      <c r="G79" s="44">
        <f t="shared" si="18"/>
        <v>-7.4622010999999997</v>
      </c>
      <c r="H79" s="44">
        <f t="shared" si="19"/>
        <v>-7.9753733000000002</v>
      </c>
      <c r="I79" s="44">
        <f t="shared" si="20"/>
        <v>-8.7996072999999999</v>
      </c>
      <c r="J79" s="44">
        <f t="shared" si="21"/>
        <v>-11.504129000000001</v>
      </c>
      <c r="K79" s="44">
        <f t="shared" si="22"/>
        <v>-33.912716000000003</v>
      </c>
      <c r="L79" s="44">
        <f t="shared" si="23"/>
        <v>0</v>
      </c>
      <c r="N79" s="88">
        <v>16150000000</v>
      </c>
      <c r="O79" s="88">
        <v>-9.2998571000000005</v>
      </c>
      <c r="Q79" s="6">
        <f t="shared" si="24"/>
        <v>16.73</v>
      </c>
      <c r="R79" s="6">
        <f t="shared" si="25"/>
        <v>-9.2735146999999998</v>
      </c>
      <c r="S79" s="44">
        <f t="shared" si="26"/>
        <v>-9.4407492000000008</v>
      </c>
      <c r="T79" s="44">
        <f t="shared" si="27"/>
        <v>-9.7339468</v>
      </c>
      <c r="U79" s="44">
        <f t="shared" si="28"/>
        <v>-10.290535</v>
      </c>
      <c r="V79" s="44">
        <f t="shared" si="29"/>
        <v>-11.143378999999999</v>
      </c>
      <c r="W79" s="44">
        <f t="shared" si="30"/>
        <v>-14.238807</v>
      </c>
      <c r="X79" s="44">
        <f t="shared" si="31"/>
        <v>0</v>
      </c>
    </row>
    <row r="80" spans="2:24" x14ac:dyDescent="0.25">
      <c r="B80" s="88">
        <v>16295000000</v>
      </c>
      <c r="C80" s="88">
        <v>-7.2143167999999998</v>
      </c>
      <c r="E80" s="6">
        <f t="shared" si="16"/>
        <v>16.875</v>
      </c>
      <c r="F80" s="6">
        <f t="shared" si="17"/>
        <v>-7.2805076</v>
      </c>
      <c r="G80" s="44">
        <f t="shared" si="18"/>
        <v>-7.5574336000000004</v>
      </c>
      <c r="H80" s="44">
        <f t="shared" si="19"/>
        <v>-8.1784821000000001</v>
      </c>
      <c r="I80" s="44">
        <f t="shared" si="20"/>
        <v>-9.2535696000000005</v>
      </c>
      <c r="J80" s="44">
        <f t="shared" si="21"/>
        <v>-17.689447000000001</v>
      </c>
      <c r="K80" s="44">
        <f t="shared" si="22"/>
        <v>-47.991596000000001</v>
      </c>
      <c r="L80" s="44">
        <f t="shared" si="23"/>
        <v>0</v>
      </c>
      <c r="N80" s="88">
        <v>16295000000</v>
      </c>
      <c r="O80" s="88">
        <v>-9.3034678</v>
      </c>
      <c r="Q80" s="6">
        <f t="shared" si="24"/>
        <v>16.875</v>
      </c>
      <c r="R80" s="6">
        <f t="shared" si="25"/>
        <v>-9.2391348000000004</v>
      </c>
      <c r="S80" s="44">
        <f t="shared" si="26"/>
        <v>-9.3913192999999993</v>
      </c>
      <c r="T80" s="44">
        <f t="shared" si="27"/>
        <v>-9.6620045000000001</v>
      </c>
      <c r="U80" s="44">
        <f t="shared" si="28"/>
        <v>-10.155144999999999</v>
      </c>
      <c r="V80" s="44">
        <f t="shared" si="29"/>
        <v>-10.818676999999999</v>
      </c>
      <c r="W80" s="44">
        <f t="shared" si="30"/>
        <v>-12.919404</v>
      </c>
      <c r="X80" s="44">
        <f t="shared" si="31"/>
        <v>0</v>
      </c>
    </row>
    <row r="81" spans="2:24" x14ac:dyDescent="0.25">
      <c r="B81" s="88">
        <v>16440000000</v>
      </c>
      <c r="C81" s="88">
        <v>-7.2290505999999999</v>
      </c>
      <c r="E81" s="6">
        <f t="shared" si="16"/>
        <v>17.02</v>
      </c>
      <c r="F81" s="6">
        <f t="shared" si="17"/>
        <v>-7.3018831999999998</v>
      </c>
      <c r="G81" s="44">
        <f t="shared" si="18"/>
        <v>-7.575469</v>
      </c>
      <c r="H81" s="44">
        <f t="shared" si="19"/>
        <v>-8.1954775000000009</v>
      </c>
      <c r="I81" s="44">
        <f t="shared" si="20"/>
        <v>-9.3402367000000002</v>
      </c>
      <c r="J81" s="44">
        <f t="shared" si="21"/>
        <v>-19.129443999999999</v>
      </c>
      <c r="K81" s="44">
        <f t="shared" si="22"/>
        <v>-49.397945</v>
      </c>
      <c r="L81" s="44">
        <f t="shared" si="23"/>
        <v>0</v>
      </c>
      <c r="N81" s="88">
        <v>16440000000</v>
      </c>
      <c r="O81" s="88">
        <v>-9.2976531999999992</v>
      </c>
      <c r="Q81" s="6">
        <f t="shared" si="24"/>
        <v>17.02</v>
      </c>
      <c r="R81" s="6">
        <f t="shared" si="25"/>
        <v>-9.2039536999999996</v>
      </c>
      <c r="S81" s="44">
        <f t="shared" si="26"/>
        <v>-9.3773459999999993</v>
      </c>
      <c r="T81" s="44">
        <f t="shared" si="27"/>
        <v>-9.6595668999999997</v>
      </c>
      <c r="U81" s="44">
        <f t="shared" si="28"/>
        <v>-10.140055</v>
      </c>
      <c r="V81" s="44">
        <f t="shared" si="29"/>
        <v>-10.750007999999999</v>
      </c>
      <c r="W81" s="44">
        <f t="shared" si="30"/>
        <v>-12.661614999999999</v>
      </c>
      <c r="X81" s="44">
        <f t="shared" si="31"/>
        <v>0</v>
      </c>
    </row>
    <row r="82" spans="2:24" x14ac:dyDescent="0.25">
      <c r="B82" s="88">
        <v>16585000000</v>
      </c>
      <c r="C82" s="88">
        <v>-7.2406281999999997</v>
      </c>
      <c r="E82" s="6">
        <f t="shared" si="16"/>
        <v>17.164999999999999</v>
      </c>
      <c r="F82" s="6">
        <f t="shared" si="17"/>
        <v>-7.3297876999999998</v>
      </c>
      <c r="G82" s="44">
        <f t="shared" si="18"/>
        <v>-7.4796075999999996</v>
      </c>
      <c r="H82" s="44">
        <f t="shared" si="19"/>
        <v>-7.9592236999999999</v>
      </c>
      <c r="I82" s="44">
        <f t="shared" si="20"/>
        <v>-8.8116111999999998</v>
      </c>
      <c r="J82" s="44">
        <f t="shared" si="21"/>
        <v>-12.36382</v>
      </c>
      <c r="K82" s="44">
        <f t="shared" si="22"/>
        <v>-36.583893000000003</v>
      </c>
      <c r="L82" s="44">
        <f t="shared" si="23"/>
        <v>0</v>
      </c>
      <c r="N82" s="88">
        <v>16585000000</v>
      </c>
      <c r="O82" s="88">
        <v>-9.2807940999999996</v>
      </c>
      <c r="Q82" s="6">
        <f t="shared" si="24"/>
        <v>17.164999999999999</v>
      </c>
      <c r="R82" s="6">
        <f t="shared" si="25"/>
        <v>-9.1662005999999998</v>
      </c>
      <c r="S82" s="44">
        <f t="shared" si="26"/>
        <v>-9.3075504000000002</v>
      </c>
      <c r="T82" s="44">
        <f t="shared" si="27"/>
        <v>-9.5954113000000003</v>
      </c>
      <c r="U82" s="44">
        <f t="shared" si="28"/>
        <v>-10.135849</v>
      </c>
      <c r="V82" s="44">
        <f t="shared" si="29"/>
        <v>-10.907597000000001</v>
      </c>
      <c r="W82" s="44">
        <f t="shared" si="30"/>
        <v>-13.879861999999999</v>
      </c>
      <c r="X82" s="44">
        <f t="shared" si="31"/>
        <v>0</v>
      </c>
    </row>
    <row r="83" spans="2:24" x14ac:dyDescent="0.25">
      <c r="B83" s="88">
        <v>16730000000</v>
      </c>
      <c r="C83" s="88">
        <v>-7.2603606999999997</v>
      </c>
      <c r="E83" s="6">
        <f t="shared" si="16"/>
        <v>17.309999999999999</v>
      </c>
      <c r="F83" s="6">
        <f t="shared" si="17"/>
        <v>-7.341342</v>
      </c>
      <c r="G83" s="44">
        <f t="shared" si="18"/>
        <v>-7.6198702000000003</v>
      </c>
      <c r="H83" s="44">
        <f t="shared" si="19"/>
        <v>-8.2419747999999995</v>
      </c>
      <c r="I83" s="44">
        <f t="shared" si="20"/>
        <v>-9.4308394999999994</v>
      </c>
      <c r="J83" s="44">
        <f t="shared" si="21"/>
        <v>-20.148392000000001</v>
      </c>
      <c r="K83" s="44">
        <f t="shared" si="22"/>
        <v>-51.464385999999998</v>
      </c>
      <c r="L83" s="44">
        <f t="shared" si="23"/>
        <v>0</v>
      </c>
      <c r="N83" s="88">
        <v>16730000000</v>
      </c>
      <c r="O83" s="88">
        <v>-9.2735146999999998</v>
      </c>
      <c r="Q83" s="6">
        <f t="shared" si="24"/>
        <v>17.309999999999999</v>
      </c>
      <c r="R83" s="6">
        <f t="shared" si="25"/>
        <v>-9.1229019000000005</v>
      </c>
      <c r="S83" s="44">
        <f t="shared" si="26"/>
        <v>-9.2758903999999998</v>
      </c>
      <c r="T83" s="44">
        <f t="shared" si="27"/>
        <v>-9.5583314999999995</v>
      </c>
      <c r="U83" s="44">
        <f t="shared" si="28"/>
        <v>-10.055679</v>
      </c>
      <c r="V83" s="44">
        <f t="shared" si="29"/>
        <v>-10.651686</v>
      </c>
      <c r="W83" s="44">
        <f t="shared" si="30"/>
        <v>-12.660252</v>
      </c>
      <c r="X83" s="44">
        <f t="shared" si="31"/>
        <v>0</v>
      </c>
    </row>
    <row r="84" spans="2:24" x14ac:dyDescent="0.25">
      <c r="B84" s="88">
        <v>16875000000</v>
      </c>
      <c r="C84" s="88">
        <v>-7.2805076</v>
      </c>
      <c r="E84" s="6">
        <f t="shared" si="16"/>
        <v>17.454999999999998</v>
      </c>
      <c r="F84" s="6">
        <f t="shared" si="17"/>
        <v>-7.3624573</v>
      </c>
      <c r="G84" s="44">
        <f t="shared" si="18"/>
        <v>-7.6268716000000003</v>
      </c>
      <c r="H84" s="44">
        <f t="shared" si="19"/>
        <v>-8.2013616999999996</v>
      </c>
      <c r="I84" s="44">
        <f t="shared" si="20"/>
        <v>-9.2124080999999993</v>
      </c>
      <c r="J84" s="44">
        <f t="shared" si="21"/>
        <v>-17.016811000000001</v>
      </c>
      <c r="K84" s="44">
        <f t="shared" si="22"/>
        <v>-46.387698999999998</v>
      </c>
      <c r="L84" s="44">
        <f t="shared" si="23"/>
        <v>0</v>
      </c>
      <c r="N84" s="88">
        <v>16875000000</v>
      </c>
      <c r="O84" s="88">
        <v>-9.2391348000000004</v>
      </c>
      <c r="Q84" s="6">
        <f t="shared" si="24"/>
        <v>17.454999999999998</v>
      </c>
      <c r="R84" s="6">
        <f t="shared" si="25"/>
        <v>-9.0740957000000009</v>
      </c>
      <c r="S84" s="44">
        <f t="shared" si="26"/>
        <v>-9.2224874000000003</v>
      </c>
      <c r="T84" s="44">
        <f t="shared" si="27"/>
        <v>-9.5224905</v>
      </c>
      <c r="U84" s="44">
        <f t="shared" si="28"/>
        <v>-9.9571514000000008</v>
      </c>
      <c r="V84" s="44">
        <f t="shared" si="29"/>
        <v>-10.539438000000001</v>
      </c>
      <c r="W84" s="44">
        <f t="shared" si="30"/>
        <v>-12.75595</v>
      </c>
      <c r="X84" s="44">
        <f t="shared" si="31"/>
        <v>0</v>
      </c>
    </row>
    <row r="85" spans="2:24" x14ac:dyDescent="0.25">
      <c r="B85" s="88">
        <v>17020000000</v>
      </c>
      <c r="C85" s="88">
        <v>-7.3018831999999998</v>
      </c>
      <c r="E85" s="6">
        <f t="shared" si="16"/>
        <v>17.600000000000001</v>
      </c>
      <c r="F85" s="6">
        <f t="shared" si="17"/>
        <v>-7.3899837000000002</v>
      </c>
      <c r="G85" s="44">
        <f t="shared" si="18"/>
        <v>-7.5928763999999997</v>
      </c>
      <c r="H85" s="44">
        <f t="shared" si="19"/>
        <v>-8.1111126000000002</v>
      </c>
      <c r="I85" s="44">
        <f t="shared" si="20"/>
        <v>-9.0160589000000009</v>
      </c>
      <c r="J85" s="44">
        <f t="shared" si="21"/>
        <v>-14.735783</v>
      </c>
      <c r="K85" s="44">
        <f t="shared" si="22"/>
        <v>-43.704349999999998</v>
      </c>
      <c r="L85" s="44">
        <f t="shared" si="23"/>
        <v>0</v>
      </c>
      <c r="N85" s="88">
        <v>17020000000</v>
      </c>
      <c r="O85" s="88">
        <v>-9.2039536999999996</v>
      </c>
      <c r="Q85" s="6">
        <f t="shared" si="24"/>
        <v>17.600000000000001</v>
      </c>
      <c r="R85" s="6">
        <f t="shared" si="25"/>
        <v>-9.0429133999999998</v>
      </c>
      <c r="S85" s="44">
        <f t="shared" si="26"/>
        <v>-9.2060986000000007</v>
      </c>
      <c r="T85" s="44">
        <f t="shared" si="27"/>
        <v>-9.5419225999999995</v>
      </c>
      <c r="U85" s="44">
        <f t="shared" si="28"/>
        <v>-9.9493493999999991</v>
      </c>
      <c r="V85" s="44">
        <f t="shared" si="29"/>
        <v>-10.635621</v>
      </c>
      <c r="W85" s="44">
        <f t="shared" si="30"/>
        <v>-13.564681999999999</v>
      </c>
      <c r="X85" s="44">
        <f t="shared" si="31"/>
        <v>0</v>
      </c>
    </row>
    <row r="86" spans="2:24" x14ac:dyDescent="0.25">
      <c r="B86" s="88">
        <v>17165000000</v>
      </c>
      <c r="C86" s="88">
        <v>-7.3297876999999998</v>
      </c>
      <c r="E86" s="6">
        <f t="shared" si="16"/>
        <v>17.745000000000001</v>
      </c>
      <c r="F86" s="6">
        <f t="shared" si="17"/>
        <v>-7.4030519000000004</v>
      </c>
      <c r="G86" s="44">
        <f t="shared" si="18"/>
        <v>-7.6405959000000001</v>
      </c>
      <c r="H86" s="44">
        <f t="shared" si="19"/>
        <v>-8.1653079999999996</v>
      </c>
      <c r="I86" s="44">
        <f t="shared" si="20"/>
        <v>-9.1767845000000001</v>
      </c>
      <c r="J86" s="44">
        <f t="shared" si="21"/>
        <v>-17.229685</v>
      </c>
      <c r="K86" s="44">
        <f t="shared" si="22"/>
        <v>-47.984012999999997</v>
      </c>
      <c r="L86" s="44">
        <f t="shared" si="23"/>
        <v>0</v>
      </c>
      <c r="N86" s="88">
        <v>17165000000</v>
      </c>
      <c r="O86" s="88">
        <v>-9.1662005999999998</v>
      </c>
      <c r="Q86" s="6">
        <f t="shared" si="24"/>
        <v>17.745000000000001</v>
      </c>
      <c r="R86" s="6">
        <f t="shared" si="25"/>
        <v>-9.0044117000000004</v>
      </c>
      <c r="S86" s="44">
        <f t="shared" si="26"/>
        <v>-9.1729994000000001</v>
      </c>
      <c r="T86" s="44">
        <f t="shared" si="27"/>
        <v>-9.4903048999999999</v>
      </c>
      <c r="U86" s="44">
        <f t="shared" si="28"/>
        <v>-9.8665075000000009</v>
      </c>
      <c r="V86" s="44">
        <f t="shared" si="29"/>
        <v>-10.456298</v>
      </c>
      <c r="W86" s="44">
        <f t="shared" si="30"/>
        <v>-13.017117000000001</v>
      </c>
      <c r="X86" s="44">
        <f t="shared" si="31"/>
        <v>0</v>
      </c>
    </row>
    <row r="87" spans="2:24" x14ac:dyDescent="0.25">
      <c r="B87" s="88">
        <v>17310000000</v>
      </c>
      <c r="C87" s="88">
        <v>-7.341342</v>
      </c>
      <c r="E87" s="6">
        <f t="shared" si="16"/>
        <v>17.89</v>
      </c>
      <c r="F87" s="6">
        <f t="shared" si="17"/>
        <v>-7.4203657999999999</v>
      </c>
      <c r="G87" s="44">
        <f t="shared" si="18"/>
        <v>-7.7137542000000003</v>
      </c>
      <c r="H87" s="44">
        <f t="shared" si="19"/>
        <v>-8.2311449000000003</v>
      </c>
      <c r="I87" s="44">
        <f t="shared" si="20"/>
        <v>-9.2781725000000002</v>
      </c>
      <c r="J87" s="44">
        <f t="shared" si="21"/>
        <v>-18.116304</v>
      </c>
      <c r="K87" s="44">
        <f t="shared" si="22"/>
        <v>-48.794189000000003</v>
      </c>
      <c r="L87" s="44">
        <f t="shared" si="23"/>
        <v>0</v>
      </c>
      <c r="N87" s="88">
        <v>17310000000</v>
      </c>
      <c r="O87" s="88">
        <v>-9.1229019000000005</v>
      </c>
      <c r="Q87" s="6">
        <f t="shared" si="24"/>
        <v>17.89</v>
      </c>
      <c r="R87" s="6">
        <f t="shared" si="25"/>
        <v>-8.9685124999999992</v>
      </c>
      <c r="S87" s="44">
        <f t="shared" si="26"/>
        <v>-9.1427335999999997</v>
      </c>
      <c r="T87" s="44">
        <f t="shared" si="27"/>
        <v>-9.4072990000000001</v>
      </c>
      <c r="U87" s="44">
        <f t="shared" si="28"/>
        <v>-9.7575655000000001</v>
      </c>
      <c r="V87" s="44">
        <f t="shared" si="29"/>
        <v>-10.329179</v>
      </c>
      <c r="W87" s="44">
        <f t="shared" si="30"/>
        <v>-12.677973</v>
      </c>
      <c r="X87" s="44">
        <f t="shared" si="31"/>
        <v>0</v>
      </c>
    </row>
    <row r="88" spans="2:24" x14ac:dyDescent="0.25">
      <c r="B88" s="88">
        <v>17455000000</v>
      </c>
      <c r="C88" s="88">
        <v>-7.3624573</v>
      </c>
      <c r="E88" s="6">
        <f t="shared" si="16"/>
        <v>18.035</v>
      </c>
      <c r="F88" s="6">
        <f t="shared" si="17"/>
        <v>-7.4248848000000001</v>
      </c>
      <c r="G88" s="44">
        <f t="shared" si="18"/>
        <v>-7.6721411000000002</v>
      </c>
      <c r="H88" s="44">
        <f t="shared" si="19"/>
        <v>-8.1362962999999997</v>
      </c>
      <c r="I88" s="44">
        <f t="shared" si="20"/>
        <v>-9.0413694000000007</v>
      </c>
      <c r="J88" s="44">
        <f t="shared" si="21"/>
        <v>-14.983409</v>
      </c>
      <c r="K88" s="44">
        <f t="shared" si="22"/>
        <v>-43.913071000000002</v>
      </c>
      <c r="L88" s="44">
        <f t="shared" si="23"/>
        <v>0</v>
      </c>
      <c r="N88" s="88">
        <v>17455000000</v>
      </c>
      <c r="O88" s="88">
        <v>-9.0740957000000009</v>
      </c>
      <c r="Q88" s="6">
        <f t="shared" si="24"/>
        <v>18.035</v>
      </c>
      <c r="R88" s="6">
        <f t="shared" si="25"/>
        <v>-8.9429178</v>
      </c>
      <c r="S88" s="44">
        <f t="shared" si="26"/>
        <v>-9.0603590000000001</v>
      </c>
      <c r="T88" s="44">
        <f t="shared" si="27"/>
        <v>-9.3395834000000004</v>
      </c>
      <c r="U88" s="44">
        <f t="shared" si="28"/>
        <v>-9.7113724000000001</v>
      </c>
      <c r="V88" s="44">
        <f t="shared" si="29"/>
        <v>-10.412675999999999</v>
      </c>
      <c r="W88" s="44">
        <f t="shared" si="30"/>
        <v>-13.500859999999999</v>
      </c>
      <c r="X88" s="44">
        <f t="shared" si="31"/>
        <v>0</v>
      </c>
    </row>
    <row r="89" spans="2:24" x14ac:dyDescent="0.25">
      <c r="B89" s="88">
        <v>17600000000</v>
      </c>
      <c r="C89" s="88">
        <v>-7.3899837000000002</v>
      </c>
      <c r="E89" s="6">
        <f t="shared" si="16"/>
        <v>18.18</v>
      </c>
      <c r="F89" s="6">
        <f t="shared" si="17"/>
        <v>-7.4171585999999996</v>
      </c>
      <c r="G89" s="44">
        <f t="shared" si="18"/>
        <v>-7.7405132999999999</v>
      </c>
      <c r="H89" s="44">
        <f t="shared" si="19"/>
        <v>-8.2341309000000003</v>
      </c>
      <c r="I89" s="44">
        <f t="shared" si="20"/>
        <v>-9.3986301000000001</v>
      </c>
      <c r="J89" s="44">
        <f t="shared" si="21"/>
        <v>-19.298677000000001</v>
      </c>
      <c r="K89" s="44">
        <f t="shared" si="22"/>
        <v>-50.704628</v>
      </c>
      <c r="L89" s="44">
        <f t="shared" si="23"/>
        <v>0</v>
      </c>
      <c r="N89" s="88">
        <v>17600000000</v>
      </c>
      <c r="O89" s="88">
        <v>-9.0429133999999998</v>
      </c>
      <c r="Q89" s="6">
        <f t="shared" si="24"/>
        <v>18.18</v>
      </c>
      <c r="R89" s="6">
        <f t="shared" si="25"/>
        <v>-8.9152688999999992</v>
      </c>
      <c r="S89" s="44">
        <f t="shared" si="26"/>
        <v>-9.0287991000000005</v>
      </c>
      <c r="T89" s="44">
        <f t="shared" si="27"/>
        <v>-9.2623396000000007</v>
      </c>
      <c r="U89" s="44">
        <f t="shared" si="28"/>
        <v>-9.5656853000000002</v>
      </c>
      <c r="V89" s="44">
        <f t="shared" si="29"/>
        <v>-10.124297</v>
      </c>
      <c r="W89" s="44">
        <f t="shared" si="30"/>
        <v>-12.336760999999999</v>
      </c>
      <c r="X89" s="44">
        <f t="shared" si="31"/>
        <v>0</v>
      </c>
    </row>
    <row r="90" spans="2:24" x14ac:dyDescent="0.25">
      <c r="B90" s="88">
        <v>17745000000</v>
      </c>
      <c r="C90" s="88">
        <v>-7.4030519000000004</v>
      </c>
      <c r="E90" s="6">
        <f t="shared" si="16"/>
        <v>18.324999999999999</v>
      </c>
      <c r="F90" s="6">
        <f t="shared" si="17"/>
        <v>-7.3931313000000003</v>
      </c>
      <c r="G90" s="44">
        <f t="shared" si="18"/>
        <v>-7.6363301000000003</v>
      </c>
      <c r="H90" s="44">
        <f t="shared" si="19"/>
        <v>-8.0898924000000001</v>
      </c>
      <c r="I90" s="44">
        <f t="shared" si="20"/>
        <v>-9.0927935000000009</v>
      </c>
      <c r="J90" s="44">
        <f t="shared" si="21"/>
        <v>-17.018827000000002</v>
      </c>
      <c r="K90" s="44">
        <f t="shared" si="22"/>
        <v>-48.483851999999999</v>
      </c>
      <c r="L90" s="44">
        <f t="shared" si="23"/>
        <v>0</v>
      </c>
      <c r="N90" s="88">
        <v>17745000000</v>
      </c>
      <c r="O90" s="88">
        <v>-9.0044117000000004</v>
      </c>
      <c r="Q90" s="6">
        <f t="shared" si="24"/>
        <v>18.324999999999999</v>
      </c>
      <c r="R90" s="6">
        <f t="shared" si="25"/>
        <v>-8.8852024000000007</v>
      </c>
      <c r="S90" s="44">
        <f t="shared" si="26"/>
        <v>-9.0619192000000002</v>
      </c>
      <c r="T90" s="44">
        <f t="shared" si="27"/>
        <v>-9.3002663000000005</v>
      </c>
      <c r="U90" s="44">
        <f t="shared" si="28"/>
        <v>-9.6419610999999996</v>
      </c>
      <c r="V90" s="44">
        <f t="shared" si="29"/>
        <v>-10.290903999999999</v>
      </c>
      <c r="W90" s="44">
        <f t="shared" si="30"/>
        <v>-12.959383000000001</v>
      </c>
      <c r="X90" s="44">
        <f t="shared" si="31"/>
        <v>0</v>
      </c>
    </row>
    <row r="91" spans="2:24" x14ac:dyDescent="0.25">
      <c r="B91" s="88">
        <v>17890000000</v>
      </c>
      <c r="C91" s="88">
        <v>-7.4203657999999999</v>
      </c>
      <c r="E91" s="6">
        <f t="shared" si="16"/>
        <v>18.47</v>
      </c>
      <c r="F91" s="6">
        <f t="shared" si="17"/>
        <v>-7.3573221999999996</v>
      </c>
      <c r="G91" s="44">
        <f t="shared" si="18"/>
        <v>-7.6461386999999998</v>
      </c>
      <c r="H91" s="44">
        <f t="shared" si="19"/>
        <v>-8.1177548999999996</v>
      </c>
      <c r="I91" s="44">
        <f t="shared" si="20"/>
        <v>-9.1108685000000005</v>
      </c>
      <c r="J91" s="44">
        <f t="shared" si="21"/>
        <v>-16.258858</v>
      </c>
      <c r="K91" s="44">
        <f t="shared" si="22"/>
        <v>-45.966946</v>
      </c>
      <c r="L91" s="44">
        <f t="shared" si="23"/>
        <v>0</v>
      </c>
      <c r="N91" s="88">
        <v>17890000000</v>
      </c>
      <c r="O91" s="88">
        <v>-8.9685124999999992</v>
      </c>
      <c r="Q91" s="6">
        <f t="shared" si="24"/>
        <v>18.47</v>
      </c>
      <c r="R91" s="6">
        <f t="shared" si="25"/>
        <v>-8.8740749000000001</v>
      </c>
      <c r="S91" s="44">
        <f t="shared" si="26"/>
        <v>-9.0140600000000006</v>
      </c>
      <c r="T91" s="44">
        <f t="shared" si="27"/>
        <v>-9.2252797999999991</v>
      </c>
      <c r="U91" s="44">
        <f t="shared" si="28"/>
        <v>-9.5505256999999997</v>
      </c>
      <c r="V91" s="44">
        <f t="shared" si="29"/>
        <v>-10.235842999999999</v>
      </c>
      <c r="W91" s="44">
        <f t="shared" si="30"/>
        <v>-12.984401999999999</v>
      </c>
      <c r="X91" s="44">
        <f t="shared" si="31"/>
        <v>0</v>
      </c>
    </row>
    <row r="92" spans="2:24" x14ac:dyDescent="0.25">
      <c r="B92" s="88">
        <v>18035000000</v>
      </c>
      <c r="C92" s="88">
        <v>-7.4248848000000001</v>
      </c>
      <c r="E92" s="6">
        <f t="shared" si="16"/>
        <v>18.614999999999998</v>
      </c>
      <c r="F92" s="6">
        <f t="shared" si="17"/>
        <v>-7.2906303000000001</v>
      </c>
      <c r="G92" s="44">
        <f t="shared" si="18"/>
        <v>-7.5838685000000003</v>
      </c>
      <c r="H92" s="44">
        <f t="shared" si="19"/>
        <v>-8.0499858999999994</v>
      </c>
      <c r="I92" s="44">
        <f t="shared" si="20"/>
        <v>-9.0499753999999992</v>
      </c>
      <c r="J92" s="44">
        <f t="shared" si="21"/>
        <v>-16.709700000000002</v>
      </c>
      <c r="K92" s="44">
        <f t="shared" si="22"/>
        <v>-46.995949000000003</v>
      </c>
      <c r="L92" s="44">
        <f t="shared" si="23"/>
        <v>0</v>
      </c>
      <c r="N92" s="88">
        <v>18035000000</v>
      </c>
      <c r="O92" s="88">
        <v>-8.9429178</v>
      </c>
      <c r="Q92" s="6">
        <f t="shared" si="24"/>
        <v>18.614999999999998</v>
      </c>
      <c r="R92" s="6">
        <f t="shared" si="25"/>
        <v>-8.8576096999999994</v>
      </c>
      <c r="S92" s="44">
        <f t="shared" si="26"/>
        <v>-8.9938468999999994</v>
      </c>
      <c r="T92" s="44">
        <f t="shared" si="27"/>
        <v>-9.1803969999999993</v>
      </c>
      <c r="U92" s="44">
        <f t="shared" si="28"/>
        <v>-9.5004168</v>
      </c>
      <c r="V92" s="44">
        <f t="shared" si="29"/>
        <v>-10.176422000000001</v>
      </c>
      <c r="W92" s="44">
        <f t="shared" si="30"/>
        <v>-12.928299000000001</v>
      </c>
      <c r="X92" s="44">
        <f t="shared" si="31"/>
        <v>0</v>
      </c>
    </row>
    <row r="93" spans="2:24" x14ac:dyDescent="0.25">
      <c r="B93" s="88">
        <v>18180000000</v>
      </c>
      <c r="C93" s="88">
        <v>-7.4171585999999996</v>
      </c>
      <c r="E93" s="6">
        <f t="shared" si="16"/>
        <v>18.760000000000002</v>
      </c>
      <c r="F93" s="6">
        <f t="shared" si="17"/>
        <v>-7.2320026999999998</v>
      </c>
      <c r="G93" s="44">
        <f t="shared" si="18"/>
        <v>-7.5002179</v>
      </c>
      <c r="H93" s="44">
        <f t="shared" si="19"/>
        <v>-7.9716353</v>
      </c>
      <c r="I93" s="44">
        <f t="shared" si="20"/>
        <v>-9.0694245999999996</v>
      </c>
      <c r="J93" s="44">
        <f t="shared" si="21"/>
        <v>-18.051310000000001</v>
      </c>
      <c r="K93" s="44">
        <f t="shared" si="22"/>
        <v>-50.055565000000001</v>
      </c>
      <c r="L93" s="44">
        <f t="shared" si="23"/>
        <v>0</v>
      </c>
      <c r="N93" s="88">
        <v>18180000000</v>
      </c>
      <c r="O93" s="88">
        <v>-8.9152688999999992</v>
      </c>
      <c r="Q93" s="6">
        <f t="shared" si="24"/>
        <v>18.760000000000002</v>
      </c>
      <c r="R93" s="6">
        <f t="shared" si="25"/>
        <v>-8.8372393000000002</v>
      </c>
      <c r="S93" s="44">
        <f t="shared" si="26"/>
        <v>-8.9905567000000008</v>
      </c>
      <c r="T93" s="44">
        <f t="shared" si="27"/>
        <v>-9.1708031000000005</v>
      </c>
      <c r="U93" s="44">
        <f t="shared" si="28"/>
        <v>-9.4761372000000001</v>
      </c>
      <c r="V93" s="44">
        <f t="shared" si="29"/>
        <v>-10.079022999999999</v>
      </c>
      <c r="W93" s="44">
        <f t="shared" si="30"/>
        <v>-12.472255000000001</v>
      </c>
      <c r="X93" s="44">
        <f t="shared" si="31"/>
        <v>0</v>
      </c>
    </row>
    <row r="94" spans="2:24" x14ac:dyDescent="0.25">
      <c r="B94" s="88">
        <v>18325000000</v>
      </c>
      <c r="C94" s="88">
        <v>-7.3931313000000003</v>
      </c>
      <c r="E94" s="6">
        <f t="shared" si="16"/>
        <v>18.905000000000001</v>
      </c>
      <c r="F94" s="6">
        <f t="shared" si="17"/>
        <v>-7.1677350999999998</v>
      </c>
      <c r="G94" s="44">
        <f t="shared" si="18"/>
        <v>-7.3384961999999998</v>
      </c>
      <c r="H94" s="44">
        <f t="shared" si="19"/>
        <v>-7.7635293000000001</v>
      </c>
      <c r="I94" s="44">
        <f t="shared" si="20"/>
        <v>-8.6794243000000009</v>
      </c>
      <c r="J94" s="44">
        <f t="shared" si="21"/>
        <v>-15.213445</v>
      </c>
      <c r="K94" s="44">
        <f t="shared" si="22"/>
        <v>-45.747723000000001</v>
      </c>
      <c r="L94" s="44">
        <f t="shared" si="23"/>
        <v>0</v>
      </c>
      <c r="N94" s="88">
        <v>18325000000</v>
      </c>
      <c r="O94" s="88">
        <v>-8.8852024000000007</v>
      </c>
      <c r="Q94" s="6">
        <f t="shared" si="24"/>
        <v>18.905000000000001</v>
      </c>
      <c r="R94" s="6">
        <f t="shared" si="25"/>
        <v>-8.8210067999999993</v>
      </c>
      <c r="S94" s="44">
        <f t="shared" si="26"/>
        <v>-8.9098196000000005</v>
      </c>
      <c r="T94" s="44">
        <f t="shared" si="27"/>
        <v>-9.1001720000000006</v>
      </c>
      <c r="U94" s="44">
        <f t="shared" si="28"/>
        <v>-9.4309521000000007</v>
      </c>
      <c r="V94" s="44">
        <f t="shared" si="29"/>
        <v>-10.133748000000001</v>
      </c>
      <c r="W94" s="44">
        <f t="shared" si="30"/>
        <v>-13.016888</v>
      </c>
      <c r="X94" s="44">
        <f t="shared" si="31"/>
        <v>0</v>
      </c>
    </row>
    <row r="95" spans="2:24" x14ac:dyDescent="0.25">
      <c r="B95" s="88">
        <v>18470000000</v>
      </c>
      <c r="C95" s="88">
        <v>-7.3573221999999996</v>
      </c>
      <c r="E95" s="6">
        <f t="shared" si="16"/>
        <v>19.05</v>
      </c>
      <c r="F95" s="6">
        <f t="shared" si="17"/>
        <v>-7.1086220999999998</v>
      </c>
      <c r="G95" s="44">
        <f t="shared" si="18"/>
        <v>-7.3240147000000002</v>
      </c>
      <c r="H95" s="44">
        <f t="shared" si="19"/>
        <v>-7.7852449000000004</v>
      </c>
      <c r="I95" s="44">
        <f t="shared" si="20"/>
        <v>-8.7457790000000006</v>
      </c>
      <c r="J95" s="44">
        <f t="shared" si="21"/>
        <v>-15.289873999999999</v>
      </c>
      <c r="K95" s="44">
        <f t="shared" si="22"/>
        <v>-45.605186000000003</v>
      </c>
      <c r="L95" s="44">
        <f t="shared" si="23"/>
        <v>0</v>
      </c>
      <c r="N95" s="88">
        <v>18470000000</v>
      </c>
      <c r="O95" s="88">
        <v>-8.8740749000000001</v>
      </c>
      <c r="Q95" s="6">
        <f t="shared" si="24"/>
        <v>19.05</v>
      </c>
      <c r="R95" s="6">
        <f t="shared" si="25"/>
        <v>-8.7938270999999997</v>
      </c>
      <c r="S95" s="44">
        <f t="shared" si="26"/>
        <v>-8.8819265000000005</v>
      </c>
      <c r="T95" s="44">
        <f t="shared" si="27"/>
        <v>-9.0315455999999994</v>
      </c>
      <c r="U95" s="44">
        <f t="shared" si="28"/>
        <v>-9.3236713000000009</v>
      </c>
      <c r="V95" s="44">
        <f t="shared" si="29"/>
        <v>-10.054811000000001</v>
      </c>
      <c r="W95" s="44">
        <f t="shared" si="30"/>
        <v>-13.025055999999999</v>
      </c>
      <c r="X95" s="44">
        <f t="shared" si="31"/>
        <v>0</v>
      </c>
    </row>
    <row r="96" spans="2:24" x14ac:dyDescent="0.25">
      <c r="B96" s="88">
        <v>18615000000</v>
      </c>
      <c r="C96" s="88">
        <v>-7.2906303000000001</v>
      </c>
      <c r="E96" s="6">
        <f t="shared" si="16"/>
        <v>19.195</v>
      </c>
      <c r="F96" s="6">
        <f t="shared" si="17"/>
        <v>-7.0597177000000002</v>
      </c>
      <c r="G96" s="44">
        <f t="shared" si="18"/>
        <v>-7.3334060000000001</v>
      </c>
      <c r="H96" s="44">
        <f t="shared" si="19"/>
        <v>-7.7829117999999999</v>
      </c>
      <c r="I96" s="44">
        <f t="shared" si="20"/>
        <v>-8.8405036999999993</v>
      </c>
      <c r="J96" s="44">
        <f t="shared" si="21"/>
        <v>-17.39011</v>
      </c>
      <c r="K96" s="44">
        <f t="shared" si="22"/>
        <v>-48.015137000000003</v>
      </c>
      <c r="L96" s="44">
        <f t="shared" si="23"/>
        <v>0</v>
      </c>
      <c r="N96" s="88">
        <v>18615000000</v>
      </c>
      <c r="O96" s="88">
        <v>-8.8576096999999994</v>
      </c>
      <c r="Q96" s="6">
        <f t="shared" si="24"/>
        <v>19.195</v>
      </c>
      <c r="R96" s="6">
        <f t="shared" si="25"/>
        <v>-8.7575512</v>
      </c>
      <c r="S96" s="44">
        <f t="shared" si="26"/>
        <v>-8.8109292999999997</v>
      </c>
      <c r="T96" s="44">
        <f t="shared" si="27"/>
        <v>-8.9673119000000003</v>
      </c>
      <c r="U96" s="44">
        <f t="shared" si="28"/>
        <v>-9.2464037000000001</v>
      </c>
      <c r="V96" s="44">
        <f t="shared" si="29"/>
        <v>-9.8373232000000002</v>
      </c>
      <c r="W96" s="44">
        <f t="shared" si="30"/>
        <v>-12.220196</v>
      </c>
      <c r="X96" s="44">
        <f t="shared" si="31"/>
        <v>0</v>
      </c>
    </row>
    <row r="97" spans="2:24" x14ac:dyDescent="0.25">
      <c r="B97" s="88">
        <v>18760000000</v>
      </c>
      <c r="C97" s="88">
        <v>-7.2320026999999998</v>
      </c>
      <c r="E97" s="6">
        <f t="shared" si="16"/>
        <v>19.34</v>
      </c>
      <c r="F97" s="6">
        <f t="shared" si="17"/>
        <v>-7.0314565</v>
      </c>
      <c r="G97" s="44">
        <f t="shared" si="18"/>
        <v>-7.2833686000000002</v>
      </c>
      <c r="H97" s="44">
        <f t="shared" si="19"/>
        <v>-7.6519566000000001</v>
      </c>
      <c r="I97" s="44">
        <f t="shared" si="20"/>
        <v>-8.4060773999999991</v>
      </c>
      <c r="J97" s="44">
        <f t="shared" si="21"/>
        <v>-12.207936999999999</v>
      </c>
      <c r="K97" s="44">
        <f t="shared" si="22"/>
        <v>-37.140900000000002</v>
      </c>
      <c r="L97" s="44">
        <f t="shared" si="23"/>
        <v>0</v>
      </c>
      <c r="N97" s="88">
        <v>18760000000</v>
      </c>
      <c r="O97" s="88">
        <v>-8.8372393000000002</v>
      </c>
      <c r="Q97" s="6">
        <f t="shared" si="24"/>
        <v>19.34</v>
      </c>
      <c r="R97" s="6">
        <f t="shared" si="25"/>
        <v>-8.7271099000000003</v>
      </c>
      <c r="S97" s="44">
        <f t="shared" si="26"/>
        <v>-8.7720298999999997</v>
      </c>
      <c r="T97" s="44">
        <f t="shared" si="27"/>
        <v>-8.9549599000000004</v>
      </c>
      <c r="U97" s="44">
        <f t="shared" si="28"/>
        <v>-9.2972412000000002</v>
      </c>
      <c r="V97" s="44">
        <f t="shared" si="29"/>
        <v>-10.344301</v>
      </c>
      <c r="W97" s="44">
        <f t="shared" si="30"/>
        <v>-14.301009000000001</v>
      </c>
      <c r="X97" s="44">
        <f t="shared" si="31"/>
        <v>0</v>
      </c>
    </row>
    <row r="98" spans="2:24" x14ac:dyDescent="0.25">
      <c r="B98" s="88">
        <v>18905000000</v>
      </c>
      <c r="C98" s="88">
        <v>-7.1677350999999998</v>
      </c>
      <c r="E98" s="6">
        <f t="shared" si="16"/>
        <v>19.484999999999999</v>
      </c>
      <c r="F98" s="6">
        <f t="shared" si="17"/>
        <v>-7.0141182000000004</v>
      </c>
      <c r="G98" s="44">
        <f t="shared" si="18"/>
        <v>-7.2566628</v>
      </c>
      <c r="H98" s="44">
        <f t="shared" si="19"/>
        <v>-7.6478643000000002</v>
      </c>
      <c r="I98" s="44">
        <f t="shared" si="20"/>
        <v>-8.5878305000000008</v>
      </c>
      <c r="J98" s="44">
        <f t="shared" si="21"/>
        <v>-15.477772999999999</v>
      </c>
      <c r="K98" s="44">
        <f t="shared" si="22"/>
        <v>-44.794449</v>
      </c>
      <c r="L98" s="44">
        <f t="shared" si="23"/>
        <v>0</v>
      </c>
      <c r="N98" s="88">
        <v>18905000000</v>
      </c>
      <c r="O98" s="88">
        <v>-8.8210067999999993</v>
      </c>
      <c r="Q98" s="6">
        <f t="shared" si="24"/>
        <v>19.484999999999999</v>
      </c>
      <c r="R98" s="6">
        <f t="shared" si="25"/>
        <v>-8.6732388</v>
      </c>
      <c r="S98" s="44">
        <f t="shared" si="26"/>
        <v>-8.7453508000000006</v>
      </c>
      <c r="T98" s="44">
        <f t="shared" si="27"/>
        <v>-8.9112147999999998</v>
      </c>
      <c r="U98" s="44">
        <f t="shared" si="28"/>
        <v>-9.1934958000000009</v>
      </c>
      <c r="V98" s="44">
        <f t="shared" si="29"/>
        <v>-9.9149828000000007</v>
      </c>
      <c r="W98" s="44">
        <f t="shared" si="30"/>
        <v>-12.837402000000001</v>
      </c>
      <c r="X98" s="44">
        <f t="shared" si="31"/>
        <v>0</v>
      </c>
    </row>
    <row r="99" spans="2:24" x14ac:dyDescent="0.25">
      <c r="B99" s="88">
        <v>19050000000</v>
      </c>
      <c r="C99" s="88">
        <v>-7.1086220999999998</v>
      </c>
      <c r="E99" s="6">
        <f t="shared" si="16"/>
        <v>19.63</v>
      </c>
      <c r="F99" s="6">
        <f t="shared" si="17"/>
        <v>-7.0198068999999998</v>
      </c>
      <c r="G99" s="44">
        <f t="shared" si="18"/>
        <v>-7.1848121000000003</v>
      </c>
      <c r="H99" s="44">
        <f t="shared" si="19"/>
        <v>-7.5341268000000001</v>
      </c>
      <c r="I99" s="44">
        <f t="shared" si="20"/>
        <v>-8.2566185000000001</v>
      </c>
      <c r="J99" s="44">
        <f t="shared" si="21"/>
        <v>-12.27454</v>
      </c>
      <c r="K99" s="44">
        <f t="shared" si="22"/>
        <v>-37.715549000000003</v>
      </c>
      <c r="L99" s="44">
        <f t="shared" si="23"/>
        <v>0</v>
      </c>
      <c r="N99" s="88">
        <v>19050000000</v>
      </c>
      <c r="O99" s="88">
        <v>-8.7938270999999997</v>
      </c>
      <c r="Q99" s="6">
        <f t="shared" si="24"/>
        <v>19.63</v>
      </c>
      <c r="R99" s="6">
        <f t="shared" si="25"/>
        <v>-8.6157494000000003</v>
      </c>
      <c r="S99" s="44">
        <f t="shared" si="26"/>
        <v>-8.7315760000000004</v>
      </c>
      <c r="T99" s="44">
        <f t="shared" si="27"/>
        <v>-8.9436274000000004</v>
      </c>
      <c r="U99" s="44">
        <f t="shared" si="28"/>
        <v>-9.2725448999999998</v>
      </c>
      <c r="V99" s="44">
        <f t="shared" si="29"/>
        <v>-10.211833</v>
      </c>
      <c r="W99" s="44">
        <f t="shared" si="30"/>
        <v>-13.842908</v>
      </c>
      <c r="X99" s="44">
        <f t="shared" si="31"/>
        <v>0</v>
      </c>
    </row>
    <row r="100" spans="2:24" x14ac:dyDescent="0.25">
      <c r="B100" s="88">
        <v>19195000000</v>
      </c>
      <c r="C100" s="88">
        <v>-7.0597177000000002</v>
      </c>
      <c r="E100" s="6">
        <f t="shared" si="16"/>
        <v>19.774999999999999</v>
      </c>
      <c r="F100" s="6">
        <f t="shared" si="17"/>
        <v>-7.0425414999999996</v>
      </c>
      <c r="G100" s="44">
        <f t="shared" si="18"/>
        <v>-7.1807523</v>
      </c>
      <c r="H100" s="44">
        <f t="shared" si="19"/>
        <v>-7.5228577000000003</v>
      </c>
      <c r="I100" s="44">
        <f t="shared" si="20"/>
        <v>-8.1520060999999995</v>
      </c>
      <c r="J100" s="44">
        <f t="shared" si="21"/>
        <v>-10.907703</v>
      </c>
      <c r="K100" s="44">
        <f t="shared" si="22"/>
        <v>-32.465930999999998</v>
      </c>
      <c r="L100" s="44">
        <f t="shared" si="23"/>
        <v>0</v>
      </c>
      <c r="N100" s="88">
        <v>19195000000</v>
      </c>
      <c r="O100" s="88">
        <v>-8.7575512</v>
      </c>
      <c r="Q100" s="6">
        <f t="shared" si="24"/>
        <v>19.774999999999999</v>
      </c>
      <c r="R100" s="6">
        <f t="shared" si="25"/>
        <v>-8.5688399999999998</v>
      </c>
      <c r="S100" s="44">
        <f t="shared" si="26"/>
        <v>-8.6052294000000007</v>
      </c>
      <c r="T100" s="44">
        <f t="shared" si="27"/>
        <v>-8.7805061000000002</v>
      </c>
      <c r="U100" s="44">
        <f t="shared" si="28"/>
        <v>-9.1458177999999997</v>
      </c>
      <c r="V100" s="44">
        <f t="shared" si="29"/>
        <v>-10.330230999999999</v>
      </c>
      <c r="W100" s="44">
        <f t="shared" si="30"/>
        <v>-14.830297</v>
      </c>
      <c r="X100" s="44">
        <f t="shared" si="31"/>
        <v>0</v>
      </c>
    </row>
    <row r="101" spans="2:24" x14ac:dyDescent="0.25">
      <c r="B101" s="88">
        <v>19340000000</v>
      </c>
      <c r="C101" s="88">
        <v>-7.0314565</v>
      </c>
      <c r="E101" s="6">
        <f t="shared" si="16"/>
        <v>19.920000000000002</v>
      </c>
      <c r="F101" s="6">
        <f t="shared" si="17"/>
        <v>-7.0892347999999998</v>
      </c>
      <c r="G101" s="44">
        <f t="shared" si="18"/>
        <v>-7.2707052000000001</v>
      </c>
      <c r="H101" s="44">
        <f t="shared" si="19"/>
        <v>-7.6955118000000002</v>
      </c>
      <c r="I101" s="44">
        <f t="shared" si="20"/>
        <v>-8.6645068999999992</v>
      </c>
      <c r="J101" s="44">
        <f t="shared" si="21"/>
        <v>-15.467892000000001</v>
      </c>
      <c r="K101" s="44">
        <f t="shared" si="22"/>
        <v>-45.015510999999996</v>
      </c>
      <c r="L101" s="44">
        <f t="shared" si="23"/>
        <v>0</v>
      </c>
      <c r="N101" s="88">
        <v>19340000000</v>
      </c>
      <c r="O101" s="88">
        <v>-8.7271099000000003</v>
      </c>
      <c r="Q101" s="6">
        <f t="shared" si="24"/>
        <v>19.920000000000002</v>
      </c>
      <c r="R101" s="6">
        <f t="shared" si="25"/>
        <v>-8.4960679999999993</v>
      </c>
      <c r="S101" s="44">
        <f t="shared" si="26"/>
        <v>-8.5439301000000007</v>
      </c>
      <c r="T101" s="44">
        <f t="shared" si="27"/>
        <v>-8.6863060000000001</v>
      </c>
      <c r="U101" s="44">
        <f t="shared" si="28"/>
        <v>-8.9351129999999994</v>
      </c>
      <c r="V101" s="44">
        <f t="shared" si="29"/>
        <v>-9.6627721999999991</v>
      </c>
      <c r="W101" s="44">
        <f t="shared" si="30"/>
        <v>-12.658894999999999</v>
      </c>
      <c r="X101" s="44">
        <f t="shared" si="31"/>
        <v>0</v>
      </c>
    </row>
    <row r="102" spans="2:24" x14ac:dyDescent="0.25">
      <c r="B102" s="88">
        <v>19485000000</v>
      </c>
      <c r="C102" s="88">
        <v>-7.0141182000000004</v>
      </c>
      <c r="E102" s="6">
        <f t="shared" si="16"/>
        <v>20.065000000000001</v>
      </c>
      <c r="F102" s="6">
        <f t="shared" si="17"/>
        <v>-7.1549858999999998</v>
      </c>
      <c r="G102" s="44">
        <f t="shared" si="18"/>
        <v>-7.2446412999999996</v>
      </c>
      <c r="H102" s="44">
        <f t="shared" si="19"/>
        <v>-7.5604047999999997</v>
      </c>
      <c r="I102" s="44">
        <f t="shared" si="20"/>
        <v>-8.2134829000000007</v>
      </c>
      <c r="J102" s="44">
        <f t="shared" si="21"/>
        <v>-11.00563</v>
      </c>
      <c r="K102" s="44">
        <f t="shared" si="22"/>
        <v>-31.724412999999998</v>
      </c>
      <c r="L102" s="44">
        <f t="shared" si="23"/>
        <v>0</v>
      </c>
      <c r="N102" s="88">
        <v>19485000000</v>
      </c>
      <c r="O102" s="88">
        <v>-8.6732388</v>
      </c>
      <c r="Q102" s="6">
        <f t="shared" si="24"/>
        <v>20.065000000000001</v>
      </c>
      <c r="R102" s="6">
        <f t="shared" si="25"/>
        <v>-8.4188910000000003</v>
      </c>
      <c r="S102" s="44">
        <f t="shared" si="26"/>
        <v>-8.5447626000000003</v>
      </c>
      <c r="T102" s="44">
        <f t="shared" si="27"/>
        <v>-8.7209500999999996</v>
      </c>
      <c r="U102" s="44">
        <f t="shared" si="28"/>
        <v>-9.0563754999999997</v>
      </c>
      <c r="V102" s="44">
        <f t="shared" si="29"/>
        <v>-10.253256</v>
      </c>
      <c r="W102" s="44">
        <f t="shared" si="30"/>
        <v>-14.927985</v>
      </c>
      <c r="X102" s="44">
        <f t="shared" si="31"/>
        <v>0</v>
      </c>
    </row>
    <row r="103" spans="2:24" x14ac:dyDescent="0.25">
      <c r="B103" s="88">
        <v>19630000000</v>
      </c>
      <c r="C103" s="88">
        <v>-7.0198068999999998</v>
      </c>
      <c r="E103" s="6">
        <f t="shared" si="16"/>
        <v>20.21</v>
      </c>
      <c r="F103" s="6">
        <f t="shared" si="17"/>
        <v>-7.2278675999999997</v>
      </c>
      <c r="G103" s="44">
        <f t="shared" si="18"/>
        <v>-7.3156322999999999</v>
      </c>
      <c r="H103" s="44">
        <f t="shared" si="19"/>
        <v>-7.6500969000000003</v>
      </c>
      <c r="I103" s="44">
        <f t="shared" si="20"/>
        <v>-8.4638720000000003</v>
      </c>
      <c r="J103" s="44">
        <f t="shared" si="21"/>
        <v>-13.009334000000001</v>
      </c>
      <c r="K103" s="44">
        <f t="shared" si="22"/>
        <v>-38.203850000000003</v>
      </c>
      <c r="L103" s="44">
        <f t="shared" si="23"/>
        <v>0</v>
      </c>
      <c r="N103" s="88">
        <v>19630000000</v>
      </c>
      <c r="O103" s="88">
        <v>-8.6157494000000003</v>
      </c>
      <c r="Q103" s="6">
        <f t="shared" si="24"/>
        <v>20.21</v>
      </c>
      <c r="R103" s="6">
        <f t="shared" si="25"/>
        <v>-8.3686457000000001</v>
      </c>
      <c r="S103" s="44">
        <f t="shared" si="26"/>
        <v>-8.4154386999999993</v>
      </c>
      <c r="T103" s="44">
        <f t="shared" si="27"/>
        <v>-8.6041659999999993</v>
      </c>
      <c r="U103" s="44">
        <f t="shared" si="28"/>
        <v>-8.9469109000000007</v>
      </c>
      <c r="V103" s="44">
        <f t="shared" si="29"/>
        <v>-9.9718914000000005</v>
      </c>
      <c r="W103" s="44">
        <f t="shared" si="30"/>
        <v>-13.755893</v>
      </c>
      <c r="X103" s="44">
        <f t="shared" si="31"/>
        <v>0</v>
      </c>
    </row>
    <row r="104" spans="2:24" x14ac:dyDescent="0.25">
      <c r="B104" s="88">
        <v>19775000000</v>
      </c>
      <c r="C104" s="88">
        <v>-7.0425414999999996</v>
      </c>
      <c r="E104" s="6">
        <f t="shared" si="16"/>
        <v>20.355</v>
      </c>
      <c r="F104" s="6">
        <f t="shared" si="17"/>
        <v>-7.2961216000000002</v>
      </c>
      <c r="G104" s="44">
        <f t="shared" si="18"/>
        <v>-7.3697037999999999</v>
      </c>
      <c r="H104" s="44">
        <f t="shared" si="19"/>
        <v>-7.656765</v>
      </c>
      <c r="I104" s="44">
        <f t="shared" si="20"/>
        <v>-8.5051545999999991</v>
      </c>
      <c r="J104" s="44">
        <f t="shared" si="21"/>
        <v>-13.836555000000001</v>
      </c>
      <c r="K104" s="44">
        <f t="shared" si="22"/>
        <v>-40.496689000000003</v>
      </c>
      <c r="L104" s="44">
        <f t="shared" si="23"/>
        <v>0</v>
      </c>
      <c r="N104" s="88">
        <v>19775000000</v>
      </c>
      <c r="O104" s="88">
        <v>-8.5688399999999998</v>
      </c>
      <c r="Q104" s="6">
        <f t="shared" si="24"/>
        <v>20.355</v>
      </c>
      <c r="R104" s="6">
        <f t="shared" si="25"/>
        <v>-8.3261336999999997</v>
      </c>
      <c r="S104" s="44">
        <f t="shared" si="26"/>
        <v>-8.3533068000000004</v>
      </c>
      <c r="T104" s="44">
        <f t="shared" si="27"/>
        <v>-8.5525122000000007</v>
      </c>
      <c r="U104" s="44">
        <f t="shared" si="28"/>
        <v>-8.9475993999999996</v>
      </c>
      <c r="V104" s="44">
        <f t="shared" si="29"/>
        <v>-9.9720621000000005</v>
      </c>
      <c r="W104" s="44">
        <f t="shared" si="30"/>
        <v>-13.691266000000001</v>
      </c>
      <c r="X104" s="44">
        <f t="shared" si="31"/>
        <v>0</v>
      </c>
    </row>
    <row r="105" spans="2:24" x14ac:dyDescent="0.25">
      <c r="B105" s="88">
        <v>19920000000</v>
      </c>
      <c r="C105" s="88">
        <v>-7.0892347999999998</v>
      </c>
      <c r="E105" s="6">
        <f t="shared" si="16"/>
        <v>20.5</v>
      </c>
      <c r="F105" s="6">
        <f t="shared" si="17"/>
        <v>-7.3627295000000004</v>
      </c>
      <c r="G105" s="44">
        <f t="shared" si="18"/>
        <v>-7.4126643999999997</v>
      </c>
      <c r="H105" s="44">
        <f t="shared" si="19"/>
        <v>-7.6310209999999996</v>
      </c>
      <c r="I105" s="44">
        <f t="shared" si="20"/>
        <v>-8.3735894999999996</v>
      </c>
      <c r="J105" s="44">
        <f t="shared" si="21"/>
        <v>-12.634615999999999</v>
      </c>
      <c r="K105" s="44">
        <f t="shared" si="22"/>
        <v>-36.796332999999997</v>
      </c>
      <c r="L105" s="44">
        <f t="shared" si="23"/>
        <v>0</v>
      </c>
      <c r="N105" s="88">
        <v>19920000000</v>
      </c>
      <c r="O105" s="88">
        <v>-8.4960679999999993</v>
      </c>
      <c r="Q105" s="6">
        <f t="shared" si="24"/>
        <v>20.5</v>
      </c>
      <c r="R105" s="6">
        <f t="shared" si="25"/>
        <v>-8.2835292999999997</v>
      </c>
      <c r="S105" s="44">
        <f t="shared" si="26"/>
        <v>-8.3627777000000005</v>
      </c>
      <c r="T105" s="44">
        <f t="shared" si="27"/>
        <v>-8.5675001000000002</v>
      </c>
      <c r="U105" s="44">
        <f t="shared" si="28"/>
        <v>-8.9766922000000005</v>
      </c>
      <c r="V105" s="44">
        <f t="shared" si="29"/>
        <v>-10.200314000000001</v>
      </c>
      <c r="W105" s="44">
        <f t="shared" si="30"/>
        <v>-14.704812</v>
      </c>
      <c r="X105" s="44">
        <f t="shared" si="31"/>
        <v>0</v>
      </c>
    </row>
    <row r="106" spans="2:24" x14ac:dyDescent="0.25">
      <c r="B106" s="88">
        <v>20065000000</v>
      </c>
      <c r="C106" s="88">
        <v>-7.1549858999999998</v>
      </c>
      <c r="E106" s="6">
        <f t="shared" si="16"/>
        <v>20.645</v>
      </c>
      <c r="F106" s="6">
        <f t="shared" si="17"/>
        <v>-7.4208841000000003</v>
      </c>
      <c r="G106" s="44">
        <f t="shared" si="18"/>
        <v>-7.4727936000000001</v>
      </c>
      <c r="H106" s="44">
        <f t="shared" si="19"/>
        <v>-7.7302141000000004</v>
      </c>
      <c r="I106" s="44">
        <f t="shared" si="20"/>
        <v>-8.8564787000000003</v>
      </c>
      <c r="J106" s="44">
        <f t="shared" si="21"/>
        <v>-17.597393</v>
      </c>
      <c r="K106" s="44">
        <f t="shared" si="22"/>
        <v>-48.200736999999997</v>
      </c>
      <c r="L106" s="44">
        <f t="shared" si="23"/>
        <v>0</v>
      </c>
      <c r="N106" s="88">
        <v>20065000000</v>
      </c>
      <c r="O106" s="88">
        <v>-8.4188910000000003</v>
      </c>
      <c r="Q106" s="6">
        <f t="shared" si="24"/>
        <v>20.645</v>
      </c>
      <c r="R106" s="6">
        <f t="shared" si="25"/>
        <v>-8.2592297000000006</v>
      </c>
      <c r="S106" s="44">
        <f t="shared" si="26"/>
        <v>-8.3833122000000007</v>
      </c>
      <c r="T106" s="44">
        <f t="shared" si="27"/>
        <v>-8.6112490000000008</v>
      </c>
      <c r="U106" s="44">
        <f t="shared" si="28"/>
        <v>-9.0122184999999995</v>
      </c>
      <c r="V106" s="44">
        <f t="shared" si="29"/>
        <v>-9.9997196000000006</v>
      </c>
      <c r="W106" s="44">
        <f t="shared" si="30"/>
        <v>-13.336454</v>
      </c>
      <c r="X106" s="44">
        <f t="shared" si="31"/>
        <v>0</v>
      </c>
    </row>
    <row r="107" spans="2:24" x14ac:dyDescent="0.25">
      <c r="B107" s="88">
        <v>20210000000</v>
      </c>
      <c r="C107" s="88">
        <v>-7.2278675999999997</v>
      </c>
      <c r="E107" s="6">
        <f t="shared" si="16"/>
        <v>20.79</v>
      </c>
      <c r="F107" s="6">
        <f t="shared" si="17"/>
        <v>-7.4705234000000003</v>
      </c>
      <c r="G107" s="44">
        <f t="shared" si="18"/>
        <v>-7.4828086000000003</v>
      </c>
      <c r="H107" s="44">
        <f t="shared" si="19"/>
        <v>-7.6734185000000004</v>
      </c>
      <c r="I107" s="44">
        <f t="shared" si="20"/>
        <v>-8.4922667000000001</v>
      </c>
      <c r="J107" s="44">
        <f t="shared" si="21"/>
        <v>-14.595227</v>
      </c>
      <c r="K107" s="44">
        <f t="shared" si="22"/>
        <v>-41.757854000000002</v>
      </c>
      <c r="L107" s="44">
        <f t="shared" si="23"/>
        <v>0</v>
      </c>
      <c r="N107" s="88">
        <v>20210000000</v>
      </c>
      <c r="O107" s="88">
        <v>-8.3686457000000001</v>
      </c>
      <c r="Q107" s="6">
        <f t="shared" si="24"/>
        <v>20.79</v>
      </c>
      <c r="R107" s="6">
        <f t="shared" si="25"/>
        <v>-8.2589359000000009</v>
      </c>
      <c r="S107" s="44">
        <f t="shared" si="26"/>
        <v>-8.3917093000000005</v>
      </c>
      <c r="T107" s="44">
        <f t="shared" si="27"/>
        <v>-8.6113377</v>
      </c>
      <c r="U107" s="44">
        <f t="shared" si="28"/>
        <v>-9.0618248000000001</v>
      </c>
      <c r="V107" s="44">
        <f t="shared" si="29"/>
        <v>-10.205495000000001</v>
      </c>
      <c r="W107" s="44">
        <f t="shared" si="30"/>
        <v>-14.034765</v>
      </c>
      <c r="X107" s="44">
        <f t="shared" si="31"/>
        <v>0</v>
      </c>
    </row>
    <row r="108" spans="2:24" x14ac:dyDescent="0.25">
      <c r="B108" s="88">
        <v>20355000000</v>
      </c>
      <c r="C108" s="88">
        <v>-7.2961216000000002</v>
      </c>
      <c r="E108" s="6">
        <f t="shared" si="16"/>
        <v>20.934999999999999</v>
      </c>
      <c r="F108" s="6">
        <f t="shared" si="17"/>
        <v>-7.5151748999999999</v>
      </c>
      <c r="G108" s="44">
        <f t="shared" si="18"/>
        <v>-7.5068722000000001</v>
      </c>
      <c r="H108" s="44">
        <f t="shared" si="19"/>
        <v>-7.6856441000000002</v>
      </c>
      <c r="I108" s="44">
        <f t="shared" si="20"/>
        <v>-8.6713237999999997</v>
      </c>
      <c r="J108" s="44">
        <f t="shared" si="21"/>
        <v>-16.286877</v>
      </c>
      <c r="K108" s="44">
        <f t="shared" si="22"/>
        <v>-45.186881999999997</v>
      </c>
      <c r="L108" s="44">
        <f t="shared" si="23"/>
        <v>0</v>
      </c>
      <c r="N108" s="88">
        <v>20355000000</v>
      </c>
      <c r="O108" s="88">
        <v>-8.3261336999999997</v>
      </c>
      <c r="Q108" s="6">
        <f t="shared" si="24"/>
        <v>20.934999999999999</v>
      </c>
      <c r="R108" s="6">
        <f t="shared" si="25"/>
        <v>-8.2462920999999998</v>
      </c>
      <c r="S108" s="44">
        <f t="shared" si="26"/>
        <v>-8.3440151</v>
      </c>
      <c r="T108" s="44">
        <f t="shared" si="27"/>
        <v>-8.5632677000000008</v>
      </c>
      <c r="U108" s="44">
        <f t="shared" si="28"/>
        <v>-8.9867830000000009</v>
      </c>
      <c r="V108" s="44">
        <f t="shared" si="29"/>
        <v>-10.052369000000001</v>
      </c>
      <c r="W108" s="44">
        <f t="shared" si="30"/>
        <v>-13.650639</v>
      </c>
      <c r="X108" s="44">
        <f t="shared" si="31"/>
        <v>0</v>
      </c>
    </row>
    <row r="109" spans="2:24" x14ac:dyDescent="0.25">
      <c r="B109" s="88">
        <v>20500000000</v>
      </c>
      <c r="C109" s="88">
        <v>-7.3627295000000004</v>
      </c>
      <c r="E109" s="6">
        <f t="shared" si="16"/>
        <v>21.08</v>
      </c>
      <c r="F109" s="6">
        <f t="shared" si="17"/>
        <v>-7.5636368000000003</v>
      </c>
      <c r="G109" s="44">
        <f t="shared" si="18"/>
        <v>-7.5706587000000001</v>
      </c>
      <c r="H109" s="44">
        <f t="shared" si="19"/>
        <v>-7.7567285999999998</v>
      </c>
      <c r="I109" s="44">
        <f t="shared" si="20"/>
        <v>-8.8365039999999997</v>
      </c>
      <c r="J109" s="44">
        <f t="shared" si="21"/>
        <v>-16.782720999999999</v>
      </c>
      <c r="K109" s="44">
        <f t="shared" si="22"/>
        <v>-45.970795000000003</v>
      </c>
      <c r="L109" s="44">
        <f t="shared" si="23"/>
        <v>0</v>
      </c>
      <c r="N109" s="88">
        <v>20500000000</v>
      </c>
      <c r="O109" s="88">
        <v>-8.2835292999999997</v>
      </c>
      <c r="Q109" s="6">
        <f t="shared" si="24"/>
        <v>21.08</v>
      </c>
      <c r="R109" s="6">
        <f t="shared" si="25"/>
        <v>-8.2159432999999993</v>
      </c>
      <c r="S109" s="44">
        <f t="shared" si="26"/>
        <v>-8.4192514000000003</v>
      </c>
      <c r="T109" s="44">
        <f t="shared" si="27"/>
        <v>-8.6677388999999998</v>
      </c>
      <c r="U109" s="44">
        <f t="shared" si="28"/>
        <v>-9.1534747999999997</v>
      </c>
      <c r="V109" s="44">
        <f t="shared" si="29"/>
        <v>-10.413124</v>
      </c>
      <c r="W109" s="44">
        <f t="shared" si="30"/>
        <v>-14.373631</v>
      </c>
      <c r="X109" s="44">
        <f t="shared" si="31"/>
        <v>0</v>
      </c>
    </row>
    <row r="110" spans="2:24" x14ac:dyDescent="0.25">
      <c r="B110" s="88">
        <v>20645000000</v>
      </c>
      <c r="C110" s="88">
        <v>-7.4208841000000003</v>
      </c>
      <c r="E110" s="6">
        <f t="shared" si="16"/>
        <v>21.225000000000001</v>
      </c>
      <c r="F110" s="6">
        <f t="shared" si="17"/>
        <v>-7.5990805999999997</v>
      </c>
      <c r="G110" s="44">
        <f t="shared" si="18"/>
        <v>-7.6046132999999996</v>
      </c>
      <c r="H110" s="44">
        <f t="shared" si="19"/>
        <v>-7.8545765999999997</v>
      </c>
      <c r="I110" s="44">
        <f t="shared" si="20"/>
        <v>-9.1317719999999998</v>
      </c>
      <c r="J110" s="44">
        <f t="shared" si="21"/>
        <v>-17.852377000000001</v>
      </c>
      <c r="K110" s="44">
        <f t="shared" si="22"/>
        <v>-47.738593999999999</v>
      </c>
      <c r="L110" s="44">
        <f t="shared" si="23"/>
        <v>0</v>
      </c>
      <c r="N110" s="88">
        <v>20645000000</v>
      </c>
      <c r="O110" s="88">
        <v>-8.2592297000000006</v>
      </c>
      <c r="Q110" s="6">
        <f t="shared" si="24"/>
        <v>21.225000000000001</v>
      </c>
      <c r="R110" s="6">
        <f t="shared" si="25"/>
        <v>-8.2028111999999993</v>
      </c>
      <c r="S110" s="44">
        <f t="shared" si="26"/>
        <v>-8.3487328999999999</v>
      </c>
      <c r="T110" s="44">
        <f t="shared" si="27"/>
        <v>-8.6010275000000007</v>
      </c>
      <c r="U110" s="44">
        <f t="shared" si="28"/>
        <v>-9.0690183999999991</v>
      </c>
      <c r="V110" s="44">
        <f t="shared" si="29"/>
        <v>-10.228274000000001</v>
      </c>
      <c r="W110" s="44">
        <f t="shared" si="30"/>
        <v>-13.795512</v>
      </c>
      <c r="X110" s="44">
        <f t="shared" si="31"/>
        <v>0</v>
      </c>
    </row>
    <row r="111" spans="2:24" x14ac:dyDescent="0.25">
      <c r="B111" s="88">
        <v>20790000000</v>
      </c>
      <c r="C111" s="88">
        <v>-7.4705234000000003</v>
      </c>
      <c r="E111" s="6">
        <f t="shared" si="16"/>
        <v>21.37</v>
      </c>
      <c r="F111" s="6">
        <f t="shared" si="17"/>
        <v>-7.6283444999999999</v>
      </c>
      <c r="G111" s="44">
        <f t="shared" si="18"/>
        <v>-7.7205081</v>
      </c>
      <c r="H111" s="44">
        <f t="shared" si="19"/>
        <v>-8.0203562000000002</v>
      </c>
      <c r="I111" s="44">
        <f t="shared" si="20"/>
        <v>-9.1530123000000003</v>
      </c>
      <c r="J111" s="44">
        <f t="shared" si="21"/>
        <v>-15.777103</v>
      </c>
      <c r="K111" s="44">
        <f t="shared" si="22"/>
        <v>-44.637444000000002</v>
      </c>
      <c r="L111" s="44">
        <f t="shared" si="23"/>
        <v>0</v>
      </c>
      <c r="N111" s="88">
        <v>20790000000</v>
      </c>
      <c r="O111" s="88">
        <v>-8.2589359000000009</v>
      </c>
      <c r="Q111" s="6">
        <f t="shared" si="24"/>
        <v>21.37</v>
      </c>
      <c r="R111" s="6">
        <f t="shared" si="25"/>
        <v>-8.2081593999999996</v>
      </c>
      <c r="S111" s="44">
        <f t="shared" si="26"/>
        <v>-8.2551956000000004</v>
      </c>
      <c r="T111" s="44">
        <f t="shared" si="27"/>
        <v>-8.4892529999999997</v>
      </c>
      <c r="U111" s="44">
        <f t="shared" si="28"/>
        <v>-8.9636373999999996</v>
      </c>
      <c r="V111" s="44">
        <f t="shared" si="29"/>
        <v>-10.179557000000001</v>
      </c>
      <c r="W111" s="44">
        <f t="shared" si="30"/>
        <v>-13.985683999999999</v>
      </c>
      <c r="X111" s="44">
        <f t="shared" si="31"/>
        <v>0</v>
      </c>
    </row>
    <row r="112" spans="2:24" x14ac:dyDescent="0.25">
      <c r="B112" s="88">
        <v>20935000000</v>
      </c>
      <c r="C112" s="88">
        <v>-7.5151748999999999</v>
      </c>
      <c r="E112" s="6">
        <f t="shared" si="16"/>
        <v>21.515000000000001</v>
      </c>
      <c r="F112" s="6">
        <f t="shared" si="17"/>
        <v>-7.6309785999999997</v>
      </c>
      <c r="G112" s="44">
        <f t="shared" si="18"/>
        <v>-7.7332301000000001</v>
      </c>
      <c r="H112" s="44">
        <f t="shared" si="19"/>
        <v>-8.0713682000000002</v>
      </c>
      <c r="I112" s="44">
        <f t="shared" si="20"/>
        <v>-9.0809792999999992</v>
      </c>
      <c r="J112" s="44">
        <f t="shared" si="21"/>
        <v>-14.377745000000001</v>
      </c>
      <c r="K112" s="44">
        <f t="shared" si="22"/>
        <v>-41.900730000000003</v>
      </c>
      <c r="L112" s="44">
        <f t="shared" si="23"/>
        <v>0</v>
      </c>
      <c r="N112" s="88">
        <v>20935000000</v>
      </c>
      <c r="O112" s="88">
        <v>-8.2462920999999998</v>
      </c>
      <c r="Q112" s="6">
        <f t="shared" si="24"/>
        <v>21.515000000000001</v>
      </c>
      <c r="R112" s="6">
        <f t="shared" si="25"/>
        <v>-8.1870241000000004</v>
      </c>
      <c r="S112" s="44">
        <f t="shared" si="26"/>
        <v>-8.2993679</v>
      </c>
      <c r="T112" s="44">
        <f t="shared" si="27"/>
        <v>-8.5440435000000008</v>
      </c>
      <c r="U112" s="44">
        <f t="shared" si="28"/>
        <v>-9.0156784000000005</v>
      </c>
      <c r="V112" s="44">
        <f t="shared" si="29"/>
        <v>-10.291864</v>
      </c>
      <c r="W112" s="44">
        <f t="shared" si="30"/>
        <v>-14.295536999999999</v>
      </c>
      <c r="X112" s="44">
        <f t="shared" si="31"/>
        <v>0</v>
      </c>
    </row>
    <row r="113" spans="2:24" x14ac:dyDescent="0.25">
      <c r="B113" s="88">
        <v>21080000000</v>
      </c>
      <c r="C113" s="88">
        <v>-7.5636368000000003</v>
      </c>
      <c r="E113" s="6">
        <f t="shared" si="16"/>
        <v>21.66</v>
      </c>
      <c r="F113" s="6">
        <f t="shared" si="17"/>
        <v>-7.5980572999999998</v>
      </c>
      <c r="G113" s="44">
        <f t="shared" si="18"/>
        <v>-7.7802471999999998</v>
      </c>
      <c r="H113" s="44">
        <f t="shared" si="19"/>
        <v>-8.1845044999999992</v>
      </c>
      <c r="I113" s="44">
        <f t="shared" si="20"/>
        <v>-9.4772005000000004</v>
      </c>
      <c r="J113" s="44">
        <f t="shared" si="21"/>
        <v>-18.850671999999999</v>
      </c>
      <c r="K113" s="44">
        <f t="shared" si="22"/>
        <v>-50.656058999999999</v>
      </c>
      <c r="L113" s="44">
        <f t="shared" si="23"/>
        <v>0</v>
      </c>
      <c r="N113" s="88">
        <v>21080000000</v>
      </c>
      <c r="O113" s="88">
        <v>-8.2159432999999993</v>
      </c>
      <c r="Q113" s="6">
        <f t="shared" si="24"/>
        <v>21.66</v>
      </c>
      <c r="R113" s="6">
        <f t="shared" si="25"/>
        <v>-8.1743517000000008</v>
      </c>
      <c r="S113" s="44">
        <f t="shared" si="26"/>
        <v>-8.3236237000000006</v>
      </c>
      <c r="T113" s="44">
        <f t="shared" si="27"/>
        <v>-8.5301933000000005</v>
      </c>
      <c r="U113" s="44">
        <f t="shared" si="28"/>
        <v>-8.9612741000000007</v>
      </c>
      <c r="V113" s="44">
        <f t="shared" si="29"/>
        <v>-9.9825335000000006</v>
      </c>
      <c r="W113" s="44">
        <f t="shared" si="30"/>
        <v>-13.084600999999999</v>
      </c>
      <c r="X113" s="44">
        <f t="shared" si="31"/>
        <v>0</v>
      </c>
    </row>
    <row r="114" spans="2:24" x14ac:dyDescent="0.25">
      <c r="B114" s="88">
        <v>21225000000</v>
      </c>
      <c r="C114" s="88">
        <v>-7.5990805999999997</v>
      </c>
      <c r="E114" s="6">
        <f t="shared" si="16"/>
        <v>21.805</v>
      </c>
      <c r="F114" s="6">
        <f t="shared" si="17"/>
        <v>-7.5145382999999999</v>
      </c>
      <c r="G114" s="44">
        <f t="shared" si="18"/>
        <v>-7.6229787</v>
      </c>
      <c r="H114" s="44">
        <f t="shared" si="19"/>
        <v>-7.8964267000000001</v>
      </c>
      <c r="I114" s="44">
        <f t="shared" si="20"/>
        <v>-8.7878284000000004</v>
      </c>
      <c r="J114" s="44">
        <f t="shared" si="21"/>
        <v>-13.330931</v>
      </c>
      <c r="K114" s="44">
        <f t="shared" si="22"/>
        <v>-38.844760999999998</v>
      </c>
      <c r="L114" s="44">
        <f t="shared" si="23"/>
        <v>0</v>
      </c>
      <c r="N114" s="88">
        <v>21225000000</v>
      </c>
      <c r="O114" s="88">
        <v>-8.2028111999999993</v>
      </c>
      <c r="Q114" s="6">
        <f t="shared" si="24"/>
        <v>21.805</v>
      </c>
      <c r="R114" s="6">
        <f t="shared" si="25"/>
        <v>-8.2097911999999997</v>
      </c>
      <c r="S114" s="44">
        <f t="shared" si="26"/>
        <v>-8.2901936000000003</v>
      </c>
      <c r="T114" s="44">
        <f t="shared" si="27"/>
        <v>-8.5533218000000009</v>
      </c>
      <c r="U114" s="44">
        <f t="shared" si="28"/>
        <v>-9.0532198000000008</v>
      </c>
      <c r="V114" s="44">
        <f t="shared" si="29"/>
        <v>-10.538485</v>
      </c>
      <c r="W114" s="44">
        <f t="shared" si="30"/>
        <v>-14.911467</v>
      </c>
      <c r="X114" s="44">
        <f t="shared" si="31"/>
        <v>0</v>
      </c>
    </row>
    <row r="115" spans="2:24" x14ac:dyDescent="0.25">
      <c r="B115" s="88">
        <v>21370000000</v>
      </c>
      <c r="C115" s="88">
        <v>-7.6283444999999999</v>
      </c>
      <c r="E115" s="6">
        <f t="shared" si="16"/>
        <v>21.95</v>
      </c>
      <c r="F115" s="6">
        <f t="shared" si="17"/>
        <v>-7.4231161999999999</v>
      </c>
      <c r="G115" s="44">
        <f t="shared" si="18"/>
        <v>-7.4726973000000001</v>
      </c>
      <c r="H115" s="44">
        <f t="shared" si="19"/>
        <v>-7.7337141000000003</v>
      </c>
      <c r="I115" s="44">
        <f t="shared" si="20"/>
        <v>-8.7344980000000003</v>
      </c>
      <c r="J115" s="44">
        <f t="shared" si="21"/>
        <v>-14.322812000000001</v>
      </c>
      <c r="K115" s="44">
        <f t="shared" si="22"/>
        <v>-42.109104000000002</v>
      </c>
      <c r="L115" s="44">
        <f t="shared" si="23"/>
        <v>0</v>
      </c>
      <c r="N115" s="88">
        <v>21370000000</v>
      </c>
      <c r="O115" s="88">
        <v>-8.2081593999999996</v>
      </c>
      <c r="Q115" s="6">
        <f t="shared" si="24"/>
        <v>21.95</v>
      </c>
      <c r="R115" s="6">
        <f t="shared" si="25"/>
        <v>-8.2698020999999997</v>
      </c>
      <c r="S115" s="44">
        <f t="shared" si="26"/>
        <v>-8.2665872999999994</v>
      </c>
      <c r="T115" s="44">
        <f t="shared" si="27"/>
        <v>-8.4939947</v>
      </c>
      <c r="U115" s="44">
        <f t="shared" si="28"/>
        <v>-9.0021334</v>
      </c>
      <c r="V115" s="44">
        <f t="shared" si="29"/>
        <v>-10.442125000000001</v>
      </c>
      <c r="W115" s="44">
        <f t="shared" si="30"/>
        <v>-14.362830000000001</v>
      </c>
      <c r="X115" s="44">
        <f t="shared" si="31"/>
        <v>0</v>
      </c>
    </row>
    <row r="116" spans="2:24" x14ac:dyDescent="0.25">
      <c r="B116" s="88">
        <v>21515000000</v>
      </c>
      <c r="C116" s="88">
        <v>-7.6309785999999997</v>
      </c>
      <c r="E116" s="6">
        <f t="shared" si="16"/>
        <v>22.094999999999999</v>
      </c>
      <c r="F116" s="6">
        <f t="shared" si="17"/>
        <v>-7.3481812</v>
      </c>
      <c r="G116" s="44">
        <f t="shared" si="18"/>
        <v>-7.3144374000000001</v>
      </c>
      <c r="H116" s="44">
        <f t="shared" si="19"/>
        <v>-7.6766380999999999</v>
      </c>
      <c r="I116" s="44">
        <f t="shared" si="20"/>
        <v>-8.8701258000000003</v>
      </c>
      <c r="J116" s="44">
        <f t="shared" si="21"/>
        <v>-15.787502</v>
      </c>
      <c r="K116" s="44">
        <f t="shared" si="22"/>
        <v>-43.926127999999999</v>
      </c>
      <c r="L116" s="44">
        <f t="shared" si="23"/>
        <v>0</v>
      </c>
      <c r="N116" s="88">
        <v>21515000000</v>
      </c>
      <c r="O116" s="88">
        <v>-8.1870241000000004</v>
      </c>
      <c r="Q116" s="6">
        <f t="shared" si="24"/>
        <v>22.094999999999999</v>
      </c>
      <c r="R116" s="6">
        <f t="shared" si="25"/>
        <v>-8.3447408999999997</v>
      </c>
      <c r="S116" s="44">
        <f t="shared" si="26"/>
        <v>-8.4444035999999993</v>
      </c>
      <c r="T116" s="44">
        <f t="shared" si="27"/>
        <v>-8.6944122000000004</v>
      </c>
      <c r="U116" s="44">
        <f t="shared" si="28"/>
        <v>-9.1647625000000001</v>
      </c>
      <c r="V116" s="44">
        <f t="shared" si="29"/>
        <v>-10.423368999999999</v>
      </c>
      <c r="W116" s="44">
        <f t="shared" si="30"/>
        <v>-13.893719000000001</v>
      </c>
      <c r="X116" s="44">
        <f t="shared" si="31"/>
        <v>0</v>
      </c>
    </row>
    <row r="117" spans="2:24" x14ac:dyDescent="0.25">
      <c r="B117" s="88">
        <v>21660000000</v>
      </c>
      <c r="C117" s="88">
        <v>-7.5980572999999998</v>
      </c>
      <c r="E117" s="6">
        <f t="shared" si="16"/>
        <v>22.24</v>
      </c>
      <c r="F117" s="6">
        <f t="shared" si="17"/>
        <v>-7.3215003000000003</v>
      </c>
      <c r="G117" s="44">
        <f t="shared" si="18"/>
        <v>-7.2741407999999996</v>
      </c>
      <c r="H117" s="44">
        <f t="shared" si="19"/>
        <v>-7.6514934999999999</v>
      </c>
      <c r="I117" s="44">
        <f t="shared" si="20"/>
        <v>-8.5782223000000002</v>
      </c>
      <c r="J117" s="44">
        <f t="shared" si="21"/>
        <v>-11.960087</v>
      </c>
      <c r="K117" s="44">
        <f t="shared" si="22"/>
        <v>-33.485973000000001</v>
      </c>
      <c r="L117" s="44">
        <f t="shared" si="23"/>
        <v>0</v>
      </c>
      <c r="N117" s="88">
        <v>21660000000</v>
      </c>
      <c r="O117" s="88">
        <v>-8.1743517000000008</v>
      </c>
      <c r="Q117" s="6">
        <f t="shared" si="24"/>
        <v>22.24</v>
      </c>
      <c r="R117" s="6">
        <f t="shared" si="25"/>
        <v>-8.4468651000000001</v>
      </c>
      <c r="S117" s="44">
        <f t="shared" si="26"/>
        <v>-8.6609364000000006</v>
      </c>
      <c r="T117" s="44">
        <f t="shared" si="27"/>
        <v>-8.9868974999999995</v>
      </c>
      <c r="U117" s="44">
        <f t="shared" si="28"/>
        <v>-9.6104430999999995</v>
      </c>
      <c r="V117" s="44">
        <f t="shared" si="29"/>
        <v>-11.684794</v>
      </c>
      <c r="W117" s="44">
        <f t="shared" si="30"/>
        <v>-17.159103000000002</v>
      </c>
      <c r="X117" s="44">
        <f t="shared" si="31"/>
        <v>0</v>
      </c>
    </row>
    <row r="118" spans="2:24" x14ac:dyDescent="0.25">
      <c r="B118" s="88">
        <v>21805000000</v>
      </c>
      <c r="C118" s="88">
        <v>-7.5145382999999999</v>
      </c>
      <c r="E118" s="6">
        <f t="shared" si="16"/>
        <v>22.385000000000002</v>
      </c>
      <c r="F118" s="6">
        <f t="shared" si="17"/>
        <v>-7.3346838999999999</v>
      </c>
      <c r="G118" s="44">
        <f t="shared" si="18"/>
        <v>-7.497293</v>
      </c>
      <c r="H118" s="44">
        <f t="shared" si="19"/>
        <v>-7.9977374000000001</v>
      </c>
      <c r="I118" s="44">
        <f t="shared" si="20"/>
        <v>-9.1365155999999992</v>
      </c>
      <c r="J118" s="44">
        <f t="shared" si="21"/>
        <v>-13.524058999999999</v>
      </c>
      <c r="K118" s="44">
        <f t="shared" si="22"/>
        <v>-37.900196000000001</v>
      </c>
      <c r="L118" s="44">
        <f t="shared" si="23"/>
        <v>0</v>
      </c>
      <c r="N118" s="88">
        <v>21805000000</v>
      </c>
      <c r="O118" s="88">
        <v>-8.2097911999999997</v>
      </c>
      <c r="Q118" s="6">
        <f t="shared" si="24"/>
        <v>22.385000000000002</v>
      </c>
      <c r="R118" s="6">
        <f t="shared" si="25"/>
        <v>-8.5791415999999998</v>
      </c>
      <c r="S118" s="44">
        <f t="shared" si="26"/>
        <v>-8.7820310999999993</v>
      </c>
      <c r="T118" s="44">
        <f t="shared" si="27"/>
        <v>-9.1157436000000001</v>
      </c>
      <c r="U118" s="44">
        <f t="shared" si="28"/>
        <v>-9.6959771999999997</v>
      </c>
      <c r="V118" s="44">
        <f t="shared" si="29"/>
        <v>-11.546835</v>
      </c>
      <c r="W118" s="44">
        <f t="shared" si="30"/>
        <v>-15.872788</v>
      </c>
      <c r="X118" s="44">
        <f t="shared" si="31"/>
        <v>0</v>
      </c>
    </row>
    <row r="119" spans="2:24" x14ac:dyDescent="0.25">
      <c r="B119" s="88">
        <v>21950000000</v>
      </c>
      <c r="C119" s="88">
        <v>-7.4231161999999999</v>
      </c>
      <c r="E119" s="6">
        <f t="shared" si="16"/>
        <v>22.53</v>
      </c>
      <c r="F119" s="6">
        <f t="shared" si="17"/>
        <v>-7.3993688000000004</v>
      </c>
      <c r="G119" s="44">
        <f t="shared" si="18"/>
        <v>-7.7059546000000001</v>
      </c>
      <c r="H119" s="44">
        <f t="shared" si="19"/>
        <v>-8.3959788999999994</v>
      </c>
      <c r="I119" s="44">
        <f t="shared" si="20"/>
        <v>-9.7658701000000008</v>
      </c>
      <c r="J119" s="44">
        <f t="shared" si="21"/>
        <v>-15.471628000000001</v>
      </c>
      <c r="K119" s="44">
        <f t="shared" si="22"/>
        <v>-42.842357999999997</v>
      </c>
      <c r="L119" s="44">
        <f t="shared" si="23"/>
        <v>0</v>
      </c>
      <c r="N119" s="88">
        <v>21950000000</v>
      </c>
      <c r="O119" s="88">
        <v>-8.2698020999999997</v>
      </c>
      <c r="Q119" s="6">
        <f t="shared" si="24"/>
        <v>22.53</v>
      </c>
      <c r="R119" s="6">
        <f t="shared" si="25"/>
        <v>-8.6884823000000004</v>
      </c>
      <c r="S119" s="44">
        <f t="shared" si="26"/>
        <v>-8.8864993999999999</v>
      </c>
      <c r="T119" s="44">
        <f t="shared" si="27"/>
        <v>-9.1976528000000002</v>
      </c>
      <c r="U119" s="44">
        <f t="shared" si="28"/>
        <v>-9.8127192999999995</v>
      </c>
      <c r="V119" s="44">
        <f t="shared" si="29"/>
        <v>-11.504597</v>
      </c>
      <c r="W119" s="44">
        <f t="shared" si="30"/>
        <v>-15.391677</v>
      </c>
      <c r="X119" s="44">
        <f t="shared" si="31"/>
        <v>0</v>
      </c>
    </row>
    <row r="120" spans="2:24" x14ac:dyDescent="0.25">
      <c r="B120" s="88">
        <v>22095000000</v>
      </c>
      <c r="C120" s="88">
        <v>-7.3481812</v>
      </c>
      <c r="E120" s="6">
        <f t="shared" si="16"/>
        <v>22.675000000000001</v>
      </c>
      <c r="F120" s="6">
        <f t="shared" si="17"/>
        <v>-7.5030837000000004</v>
      </c>
      <c r="G120" s="44">
        <f t="shared" si="18"/>
        <v>-7.7918949</v>
      </c>
      <c r="H120" s="44">
        <f t="shared" si="19"/>
        <v>-8.4067363999999998</v>
      </c>
      <c r="I120" s="44">
        <f t="shared" si="20"/>
        <v>-9.5330113999999995</v>
      </c>
      <c r="J120" s="44">
        <f t="shared" si="21"/>
        <v>-12.459991</v>
      </c>
      <c r="K120" s="44">
        <f t="shared" si="22"/>
        <v>-31.695456</v>
      </c>
      <c r="L120" s="44">
        <f t="shared" si="23"/>
        <v>0</v>
      </c>
      <c r="N120" s="88">
        <v>22095000000</v>
      </c>
      <c r="O120" s="88">
        <v>-8.3447408999999997</v>
      </c>
      <c r="Q120" s="6">
        <f t="shared" si="24"/>
        <v>22.675000000000001</v>
      </c>
      <c r="R120" s="6">
        <f t="shared" si="25"/>
        <v>-8.7583914000000007</v>
      </c>
      <c r="S120" s="44">
        <f t="shared" si="26"/>
        <v>-9.0636300999999992</v>
      </c>
      <c r="T120" s="44">
        <f t="shared" si="27"/>
        <v>-9.4680681</v>
      </c>
      <c r="U120" s="44">
        <f t="shared" si="28"/>
        <v>-10.323073000000001</v>
      </c>
      <c r="V120" s="44">
        <f t="shared" si="29"/>
        <v>-13.011274999999999</v>
      </c>
      <c r="W120" s="44">
        <f t="shared" si="30"/>
        <v>-19.991396000000002</v>
      </c>
      <c r="X120" s="44">
        <f t="shared" si="31"/>
        <v>0</v>
      </c>
    </row>
    <row r="121" spans="2:24" x14ac:dyDescent="0.25">
      <c r="B121" s="88">
        <v>22240000000</v>
      </c>
      <c r="C121" s="88">
        <v>-7.3215003000000003</v>
      </c>
      <c r="E121" s="6">
        <f t="shared" si="16"/>
        <v>22.82</v>
      </c>
      <c r="F121" s="6">
        <f t="shared" si="17"/>
        <v>-7.5744103999999997</v>
      </c>
      <c r="G121" s="44">
        <f t="shared" si="18"/>
        <v>-7.9518031999999996</v>
      </c>
      <c r="H121" s="44">
        <f t="shared" si="19"/>
        <v>-8.7127438000000001</v>
      </c>
      <c r="I121" s="44">
        <f t="shared" si="20"/>
        <v>-10.143668</v>
      </c>
      <c r="J121" s="44">
        <f t="shared" si="21"/>
        <v>-15.485811999999999</v>
      </c>
      <c r="K121" s="44">
        <f t="shared" si="22"/>
        <v>-42.936005000000002</v>
      </c>
      <c r="L121" s="44">
        <f t="shared" si="23"/>
        <v>0</v>
      </c>
      <c r="N121" s="88">
        <v>22240000000</v>
      </c>
      <c r="O121" s="88">
        <v>-8.4468651000000001</v>
      </c>
      <c r="Q121" s="6">
        <f t="shared" si="24"/>
        <v>22.82</v>
      </c>
      <c r="R121" s="6">
        <f t="shared" si="25"/>
        <v>-8.8155564999999996</v>
      </c>
      <c r="S121" s="44">
        <f t="shared" si="26"/>
        <v>-9.0618762999999998</v>
      </c>
      <c r="T121" s="44">
        <f t="shared" si="27"/>
        <v>-9.4311991000000006</v>
      </c>
      <c r="U121" s="44">
        <f t="shared" si="28"/>
        <v>-10.115391000000001</v>
      </c>
      <c r="V121" s="44">
        <f t="shared" si="29"/>
        <v>-12.100185</v>
      </c>
      <c r="W121" s="44">
        <f t="shared" si="30"/>
        <v>-16.137028000000001</v>
      </c>
      <c r="X121" s="44">
        <f t="shared" si="31"/>
        <v>0</v>
      </c>
    </row>
    <row r="122" spans="2:24" x14ac:dyDescent="0.25">
      <c r="B122" s="88">
        <v>22385000000</v>
      </c>
      <c r="C122" s="88">
        <v>-7.3346838999999999</v>
      </c>
      <c r="E122" s="6">
        <f t="shared" si="16"/>
        <v>22.965</v>
      </c>
      <c r="F122" s="6">
        <f t="shared" si="17"/>
        <v>-7.6149072999999996</v>
      </c>
      <c r="G122" s="44">
        <f t="shared" si="18"/>
        <v>-8.1059169999999998</v>
      </c>
      <c r="H122" s="44">
        <f t="shared" si="19"/>
        <v>-8.8586054000000001</v>
      </c>
      <c r="I122" s="44">
        <f t="shared" si="20"/>
        <v>-10.154367000000001</v>
      </c>
      <c r="J122" s="44">
        <f t="shared" si="21"/>
        <v>-15.058028999999999</v>
      </c>
      <c r="K122" s="44">
        <f t="shared" si="22"/>
        <v>-41.071728</v>
      </c>
      <c r="L122" s="44">
        <f t="shared" si="23"/>
        <v>0</v>
      </c>
      <c r="N122" s="88">
        <v>22385000000</v>
      </c>
      <c r="O122" s="88">
        <v>-8.5791415999999998</v>
      </c>
      <c r="Q122" s="6">
        <f t="shared" si="24"/>
        <v>22.965</v>
      </c>
      <c r="R122" s="6">
        <f t="shared" si="25"/>
        <v>-8.8478621999999998</v>
      </c>
      <c r="S122" s="44">
        <f t="shared" si="26"/>
        <v>-9.0502099999999999</v>
      </c>
      <c r="T122" s="44">
        <f t="shared" si="27"/>
        <v>-9.4559344999999997</v>
      </c>
      <c r="U122" s="44">
        <f t="shared" si="28"/>
        <v>-10.165974</v>
      </c>
      <c r="V122" s="44">
        <f t="shared" si="29"/>
        <v>-12.479101</v>
      </c>
      <c r="W122" s="44">
        <f t="shared" si="30"/>
        <v>-17.617031000000001</v>
      </c>
      <c r="X122" s="44">
        <f t="shared" si="31"/>
        <v>0</v>
      </c>
    </row>
    <row r="123" spans="2:24" x14ac:dyDescent="0.25">
      <c r="B123" s="88">
        <v>22530000000</v>
      </c>
      <c r="C123" s="88">
        <v>-7.3993688000000004</v>
      </c>
      <c r="E123" s="6">
        <f t="shared" si="16"/>
        <v>23.11</v>
      </c>
      <c r="F123" s="6">
        <f t="shared" si="17"/>
        <v>-7.6288552000000003</v>
      </c>
      <c r="G123" s="44">
        <f t="shared" si="18"/>
        <v>-7.9747138</v>
      </c>
      <c r="H123" s="44">
        <f t="shared" si="19"/>
        <v>-8.5734776999999998</v>
      </c>
      <c r="I123" s="44">
        <f t="shared" si="20"/>
        <v>-9.5952578000000006</v>
      </c>
      <c r="J123" s="44">
        <f t="shared" si="21"/>
        <v>-12.675250999999999</v>
      </c>
      <c r="K123" s="44">
        <f t="shared" si="22"/>
        <v>-34.223095000000001</v>
      </c>
      <c r="L123" s="44">
        <f t="shared" si="23"/>
        <v>0</v>
      </c>
      <c r="N123" s="88">
        <v>22530000000</v>
      </c>
      <c r="O123" s="88">
        <v>-8.6884823000000004</v>
      </c>
      <c r="Q123" s="6">
        <f t="shared" si="24"/>
        <v>23.11</v>
      </c>
      <c r="R123" s="6">
        <f t="shared" si="25"/>
        <v>-8.8468113000000006</v>
      </c>
      <c r="S123" s="44">
        <f t="shared" si="26"/>
        <v>-9.1447029000000004</v>
      </c>
      <c r="T123" s="44">
        <f t="shared" si="27"/>
        <v>-9.5791930999999995</v>
      </c>
      <c r="U123" s="44">
        <f t="shared" si="28"/>
        <v>-10.387661</v>
      </c>
      <c r="V123" s="44">
        <f t="shared" si="29"/>
        <v>-12.852534</v>
      </c>
      <c r="W123" s="44">
        <f t="shared" si="30"/>
        <v>-19.067837000000001</v>
      </c>
      <c r="X123" s="44">
        <f t="shared" si="31"/>
        <v>0</v>
      </c>
    </row>
    <row r="124" spans="2:24" x14ac:dyDescent="0.25">
      <c r="B124" s="88">
        <v>22675000000</v>
      </c>
      <c r="C124" s="88">
        <v>-7.5030837000000004</v>
      </c>
      <c r="E124" s="6">
        <f t="shared" si="16"/>
        <v>23.254999999999999</v>
      </c>
      <c r="F124" s="6">
        <f t="shared" si="17"/>
        <v>-7.6376958000000004</v>
      </c>
      <c r="G124" s="44">
        <f t="shared" si="18"/>
        <v>-7.9179272999999997</v>
      </c>
      <c r="H124" s="44">
        <f t="shared" si="19"/>
        <v>-8.5695046999999995</v>
      </c>
      <c r="I124" s="44">
        <f t="shared" si="20"/>
        <v>-9.7713450999999996</v>
      </c>
      <c r="J124" s="44">
        <f t="shared" si="21"/>
        <v>-15.904078</v>
      </c>
      <c r="K124" s="44">
        <f t="shared" si="22"/>
        <v>-44.206153999999998</v>
      </c>
      <c r="L124" s="44">
        <f t="shared" si="23"/>
        <v>0</v>
      </c>
      <c r="N124" s="88">
        <v>22675000000</v>
      </c>
      <c r="O124" s="88">
        <v>-8.7583914000000007</v>
      </c>
      <c r="Q124" s="6">
        <f t="shared" si="24"/>
        <v>23.254999999999999</v>
      </c>
      <c r="R124" s="6">
        <f t="shared" si="25"/>
        <v>-8.8263531000000004</v>
      </c>
      <c r="S124" s="44">
        <f t="shared" si="26"/>
        <v>-9.0488690999999992</v>
      </c>
      <c r="T124" s="44">
        <f t="shared" si="27"/>
        <v>-9.4042873</v>
      </c>
      <c r="U124" s="44">
        <f t="shared" si="28"/>
        <v>-10.046042</v>
      </c>
      <c r="V124" s="44">
        <f t="shared" si="29"/>
        <v>-12.029693999999999</v>
      </c>
      <c r="W124" s="44">
        <f t="shared" si="30"/>
        <v>-16.055771</v>
      </c>
      <c r="X124" s="44">
        <f t="shared" si="31"/>
        <v>0</v>
      </c>
    </row>
    <row r="125" spans="2:24" x14ac:dyDescent="0.25">
      <c r="B125" s="88">
        <v>22820000000</v>
      </c>
      <c r="C125" s="88">
        <v>-7.5744103999999997</v>
      </c>
      <c r="E125" s="6">
        <f t="shared" si="16"/>
        <v>23.4</v>
      </c>
      <c r="F125" s="6">
        <f t="shared" si="17"/>
        <v>-7.6361302999999996</v>
      </c>
      <c r="G125" s="44">
        <f t="shared" si="18"/>
        <v>-7.8011755999999997</v>
      </c>
      <c r="H125" s="44">
        <f t="shared" si="19"/>
        <v>-8.3031921000000004</v>
      </c>
      <c r="I125" s="44">
        <f t="shared" si="20"/>
        <v>-9.2350817000000003</v>
      </c>
      <c r="J125" s="44">
        <f t="shared" si="21"/>
        <v>-12.554887000000001</v>
      </c>
      <c r="K125" s="44">
        <f t="shared" si="22"/>
        <v>-35.014400000000002</v>
      </c>
      <c r="L125" s="44">
        <f t="shared" si="23"/>
        <v>0</v>
      </c>
      <c r="N125" s="88">
        <v>22820000000</v>
      </c>
      <c r="O125" s="88">
        <v>-8.8155564999999996</v>
      </c>
      <c r="Q125" s="6">
        <f t="shared" si="24"/>
        <v>23.4</v>
      </c>
      <c r="R125" s="6">
        <f t="shared" si="25"/>
        <v>-8.8054667000000002</v>
      </c>
      <c r="S125" s="44">
        <f t="shared" si="26"/>
        <v>-9.0323963000000003</v>
      </c>
      <c r="T125" s="44">
        <f t="shared" si="27"/>
        <v>-9.4295176999999999</v>
      </c>
      <c r="U125" s="44">
        <f t="shared" si="28"/>
        <v>-10.250197</v>
      </c>
      <c r="V125" s="44">
        <f t="shared" si="29"/>
        <v>-12.648889</v>
      </c>
      <c r="W125" s="44">
        <f t="shared" si="30"/>
        <v>-19.900742999999999</v>
      </c>
      <c r="X125" s="44">
        <f t="shared" si="31"/>
        <v>0</v>
      </c>
    </row>
    <row r="126" spans="2:24" x14ac:dyDescent="0.25">
      <c r="B126" s="88">
        <v>22965000000</v>
      </c>
      <c r="C126" s="88">
        <v>-7.6149072999999996</v>
      </c>
      <c r="E126" s="6">
        <f t="shared" si="16"/>
        <v>23.545000000000002</v>
      </c>
      <c r="F126" s="6">
        <f t="shared" si="17"/>
        <v>-7.6634716999999997</v>
      </c>
      <c r="G126" s="44">
        <f t="shared" si="18"/>
        <v>-7.8670688000000002</v>
      </c>
      <c r="H126" s="44">
        <f t="shared" si="19"/>
        <v>-8.3758306999999999</v>
      </c>
      <c r="I126" s="44">
        <f t="shared" si="20"/>
        <v>-9.3793421000000006</v>
      </c>
      <c r="J126" s="44">
        <f t="shared" si="21"/>
        <v>-13.722835999999999</v>
      </c>
      <c r="K126" s="44">
        <f t="shared" si="22"/>
        <v>-39.517356999999997</v>
      </c>
      <c r="L126" s="44">
        <f t="shared" si="23"/>
        <v>0</v>
      </c>
      <c r="N126" s="88">
        <v>22965000000</v>
      </c>
      <c r="O126" s="88">
        <v>-8.8478621999999998</v>
      </c>
      <c r="Q126" s="6">
        <f t="shared" si="24"/>
        <v>23.545000000000002</v>
      </c>
      <c r="R126" s="6">
        <f t="shared" si="25"/>
        <v>-8.7549075999999992</v>
      </c>
      <c r="S126" s="44">
        <f t="shared" si="26"/>
        <v>-8.9202975999999996</v>
      </c>
      <c r="T126" s="44">
        <f t="shared" si="27"/>
        <v>-9.2732592</v>
      </c>
      <c r="U126" s="44">
        <f t="shared" si="28"/>
        <v>-9.9387302000000002</v>
      </c>
      <c r="V126" s="44">
        <f t="shared" si="29"/>
        <v>-11.986439000000001</v>
      </c>
      <c r="W126" s="44">
        <f t="shared" si="30"/>
        <v>-17.053339000000001</v>
      </c>
      <c r="X126" s="44">
        <f t="shared" si="31"/>
        <v>0</v>
      </c>
    </row>
    <row r="127" spans="2:24" x14ac:dyDescent="0.25">
      <c r="B127" s="88">
        <v>23110000000</v>
      </c>
      <c r="C127" s="88">
        <v>-7.6288552000000003</v>
      </c>
      <c r="E127" s="6">
        <f t="shared" si="16"/>
        <v>23.69</v>
      </c>
      <c r="F127" s="6">
        <f t="shared" si="17"/>
        <v>-7.7105012000000004</v>
      </c>
      <c r="G127" s="44">
        <f t="shared" si="18"/>
        <v>-7.9148807999999997</v>
      </c>
      <c r="H127" s="44">
        <f t="shared" si="19"/>
        <v>-8.3972920999999996</v>
      </c>
      <c r="I127" s="44">
        <f t="shared" si="20"/>
        <v>-9.3660536000000008</v>
      </c>
      <c r="J127" s="44">
        <f t="shared" si="21"/>
        <v>-13.550462</v>
      </c>
      <c r="K127" s="44">
        <f t="shared" si="22"/>
        <v>-38.365879</v>
      </c>
      <c r="L127" s="44">
        <f t="shared" si="23"/>
        <v>0</v>
      </c>
      <c r="N127" s="88">
        <v>23110000000</v>
      </c>
      <c r="O127" s="88">
        <v>-8.8468113000000006</v>
      </c>
      <c r="Q127" s="6">
        <f t="shared" si="24"/>
        <v>23.69</v>
      </c>
      <c r="R127" s="6">
        <f t="shared" si="25"/>
        <v>-8.7090759000000002</v>
      </c>
      <c r="S127" s="44">
        <f t="shared" si="26"/>
        <v>-8.9238777000000002</v>
      </c>
      <c r="T127" s="44">
        <f t="shared" si="27"/>
        <v>-9.2755393999999995</v>
      </c>
      <c r="U127" s="44">
        <f t="shared" si="28"/>
        <v>-10.023775000000001</v>
      </c>
      <c r="V127" s="44">
        <f t="shared" si="29"/>
        <v>-12.265312</v>
      </c>
      <c r="W127" s="44">
        <f t="shared" si="30"/>
        <v>-19.393965000000001</v>
      </c>
      <c r="X127" s="44">
        <f t="shared" si="31"/>
        <v>0</v>
      </c>
    </row>
    <row r="128" spans="2:24" x14ac:dyDescent="0.25">
      <c r="B128" s="88">
        <v>23255000000</v>
      </c>
      <c r="C128" s="88">
        <v>-7.6376958000000004</v>
      </c>
      <c r="E128" s="6">
        <f t="shared" si="16"/>
        <v>23.835000000000001</v>
      </c>
      <c r="F128" s="6">
        <f t="shared" si="17"/>
        <v>-7.7918624999999997</v>
      </c>
      <c r="G128" s="44">
        <f t="shared" si="18"/>
        <v>-7.9586277000000001</v>
      </c>
      <c r="H128" s="44">
        <f t="shared" si="19"/>
        <v>-8.4079437000000006</v>
      </c>
      <c r="I128" s="44">
        <f t="shared" si="20"/>
        <v>-9.4252032999999997</v>
      </c>
      <c r="J128" s="44">
        <f t="shared" si="21"/>
        <v>-14.525411999999999</v>
      </c>
      <c r="K128" s="44">
        <f t="shared" si="22"/>
        <v>-41.552337999999999</v>
      </c>
      <c r="L128" s="44">
        <f t="shared" si="23"/>
        <v>0</v>
      </c>
      <c r="N128" s="88">
        <v>23255000000</v>
      </c>
      <c r="O128" s="88">
        <v>-8.8263531000000004</v>
      </c>
      <c r="Q128" s="6">
        <f t="shared" si="24"/>
        <v>23.835000000000001</v>
      </c>
      <c r="R128" s="6">
        <f t="shared" si="25"/>
        <v>-8.6558056000000008</v>
      </c>
      <c r="S128" s="44">
        <f t="shared" si="26"/>
        <v>-8.8086108999999997</v>
      </c>
      <c r="T128" s="44">
        <f t="shared" si="27"/>
        <v>-9.1481981000000001</v>
      </c>
      <c r="U128" s="44">
        <f t="shared" si="28"/>
        <v>-9.7865295000000003</v>
      </c>
      <c r="V128" s="44">
        <f t="shared" si="29"/>
        <v>-11.701415000000001</v>
      </c>
      <c r="W128" s="44">
        <f t="shared" si="30"/>
        <v>-16.656151000000001</v>
      </c>
      <c r="X128" s="44">
        <f t="shared" si="31"/>
        <v>0</v>
      </c>
    </row>
    <row r="129" spans="2:24" x14ac:dyDescent="0.25">
      <c r="B129" s="88">
        <v>23400000000</v>
      </c>
      <c r="C129" s="88">
        <v>-7.6361302999999996</v>
      </c>
      <c r="E129" s="6">
        <f t="shared" si="16"/>
        <v>23.98</v>
      </c>
      <c r="F129" s="6">
        <f t="shared" si="17"/>
        <v>-7.8746963000000001</v>
      </c>
      <c r="G129" s="44">
        <f t="shared" si="18"/>
        <v>-8.0496911999999998</v>
      </c>
      <c r="H129" s="44">
        <f t="shared" si="19"/>
        <v>-8.4514417999999996</v>
      </c>
      <c r="I129" s="44">
        <f t="shared" si="20"/>
        <v>-9.3645449000000003</v>
      </c>
      <c r="J129" s="44">
        <f t="shared" si="21"/>
        <v>-13.632851</v>
      </c>
      <c r="K129" s="44">
        <f t="shared" si="22"/>
        <v>-38.805252000000003</v>
      </c>
      <c r="L129" s="44">
        <f t="shared" si="23"/>
        <v>0</v>
      </c>
      <c r="N129" s="88">
        <v>23400000000</v>
      </c>
      <c r="O129" s="88">
        <v>-8.8054667000000002</v>
      </c>
      <c r="Q129" s="6">
        <f t="shared" si="24"/>
        <v>23.98</v>
      </c>
      <c r="R129" s="6">
        <f t="shared" si="25"/>
        <v>-8.6049032000000008</v>
      </c>
      <c r="S129" s="44">
        <f t="shared" si="26"/>
        <v>-8.7731895000000009</v>
      </c>
      <c r="T129" s="44">
        <f t="shared" si="27"/>
        <v>-9.1163243999999999</v>
      </c>
      <c r="U129" s="44">
        <f t="shared" si="28"/>
        <v>-9.9006004000000001</v>
      </c>
      <c r="V129" s="44">
        <f t="shared" si="29"/>
        <v>-12.008984999999999</v>
      </c>
      <c r="W129" s="44">
        <f t="shared" si="30"/>
        <v>-19.431217</v>
      </c>
      <c r="X129" s="44">
        <f t="shared" si="31"/>
        <v>0</v>
      </c>
    </row>
    <row r="130" spans="2:24" x14ac:dyDescent="0.25">
      <c r="B130" s="88">
        <v>23545000000</v>
      </c>
      <c r="C130" s="88">
        <v>-7.6634716999999997</v>
      </c>
      <c r="E130" s="6">
        <f t="shared" si="16"/>
        <v>24.125</v>
      </c>
      <c r="F130" s="6">
        <f t="shared" si="17"/>
        <v>-7.9565592000000001</v>
      </c>
      <c r="G130" s="44">
        <f t="shared" si="18"/>
        <v>-8.1624660000000002</v>
      </c>
      <c r="H130" s="44">
        <f t="shared" si="19"/>
        <v>-8.5741557999999998</v>
      </c>
      <c r="I130" s="44">
        <f t="shared" si="20"/>
        <v>-9.4855403999999997</v>
      </c>
      <c r="J130" s="44">
        <f t="shared" si="21"/>
        <v>-13.403105999999999</v>
      </c>
      <c r="K130" s="44">
        <f t="shared" si="22"/>
        <v>-38.850757999999999</v>
      </c>
      <c r="L130" s="44">
        <f t="shared" si="23"/>
        <v>0</v>
      </c>
      <c r="N130" s="88">
        <v>23545000000</v>
      </c>
      <c r="O130" s="88">
        <v>-8.7549075999999992</v>
      </c>
      <c r="Q130" s="6">
        <f t="shared" si="24"/>
        <v>24.125</v>
      </c>
      <c r="R130" s="6">
        <f t="shared" si="25"/>
        <v>-8.5577191999999993</v>
      </c>
      <c r="S130" s="44">
        <f t="shared" si="26"/>
        <v>-8.6623373000000008</v>
      </c>
      <c r="T130" s="44">
        <f t="shared" si="27"/>
        <v>-8.9618006000000001</v>
      </c>
      <c r="U130" s="44">
        <f t="shared" si="28"/>
        <v>-9.6392202000000005</v>
      </c>
      <c r="V130" s="44">
        <f t="shared" si="29"/>
        <v>-11.513178999999999</v>
      </c>
      <c r="W130" s="44">
        <f t="shared" si="30"/>
        <v>-17.151278000000001</v>
      </c>
      <c r="X130" s="44">
        <f t="shared" si="31"/>
        <v>0</v>
      </c>
    </row>
    <row r="131" spans="2:24" x14ac:dyDescent="0.25">
      <c r="B131" s="88">
        <v>23690000000</v>
      </c>
      <c r="C131" s="88">
        <v>-7.7105012000000004</v>
      </c>
      <c r="E131" s="6">
        <f t="shared" si="16"/>
        <v>24.27</v>
      </c>
      <c r="F131" s="6">
        <f t="shared" si="17"/>
        <v>-8.0285788</v>
      </c>
      <c r="G131" s="44">
        <f t="shared" si="18"/>
        <v>-8.2587118000000004</v>
      </c>
      <c r="H131" s="44">
        <f t="shared" si="19"/>
        <v>-8.7822923999999993</v>
      </c>
      <c r="I131" s="44">
        <f t="shared" si="20"/>
        <v>-9.8988475999999999</v>
      </c>
      <c r="J131" s="44">
        <f t="shared" si="21"/>
        <v>-17.644396</v>
      </c>
      <c r="K131" s="44">
        <f t="shared" si="22"/>
        <v>-48.699883</v>
      </c>
      <c r="L131" s="44">
        <f t="shared" si="23"/>
        <v>0</v>
      </c>
      <c r="N131" s="88">
        <v>23690000000</v>
      </c>
      <c r="O131" s="88">
        <v>-8.7090759000000002</v>
      </c>
      <c r="Q131" s="6">
        <f t="shared" si="24"/>
        <v>24.27</v>
      </c>
      <c r="R131" s="6">
        <f t="shared" si="25"/>
        <v>-8.5301399</v>
      </c>
      <c r="S131" s="44">
        <f t="shared" si="26"/>
        <v>-8.6251192000000003</v>
      </c>
      <c r="T131" s="44">
        <f t="shared" si="27"/>
        <v>-8.9494190000000007</v>
      </c>
      <c r="U131" s="44">
        <f t="shared" si="28"/>
        <v>-9.6229209999999998</v>
      </c>
      <c r="V131" s="44">
        <f t="shared" si="29"/>
        <v>-11.566863</v>
      </c>
      <c r="W131" s="44">
        <f t="shared" si="30"/>
        <v>-18.306452</v>
      </c>
      <c r="X131" s="44">
        <f t="shared" si="31"/>
        <v>0</v>
      </c>
    </row>
    <row r="132" spans="2:24" x14ac:dyDescent="0.25">
      <c r="B132" s="88">
        <v>23835000000</v>
      </c>
      <c r="C132" s="88">
        <v>-7.7918624999999997</v>
      </c>
      <c r="E132" s="6">
        <f t="shared" si="16"/>
        <v>24.414999999999999</v>
      </c>
      <c r="F132" s="6">
        <f t="shared" si="17"/>
        <v>-8.0911474000000005</v>
      </c>
      <c r="G132" s="44">
        <f t="shared" si="18"/>
        <v>-8.3077602000000006</v>
      </c>
      <c r="H132" s="44">
        <f t="shared" si="19"/>
        <v>-8.7478285000000007</v>
      </c>
      <c r="I132" s="44">
        <f t="shared" si="20"/>
        <v>-9.6279305999999991</v>
      </c>
      <c r="J132" s="44">
        <f t="shared" si="21"/>
        <v>-13.482633999999999</v>
      </c>
      <c r="K132" s="44">
        <f t="shared" si="22"/>
        <v>-38.196624999999997</v>
      </c>
      <c r="L132" s="44">
        <f t="shared" si="23"/>
        <v>0</v>
      </c>
      <c r="N132" s="88">
        <v>23835000000</v>
      </c>
      <c r="O132" s="88">
        <v>-8.6558056000000008</v>
      </c>
      <c r="Q132" s="6">
        <f t="shared" si="24"/>
        <v>24.414999999999999</v>
      </c>
      <c r="R132" s="6">
        <f t="shared" si="25"/>
        <v>-8.5071402000000003</v>
      </c>
      <c r="S132" s="44">
        <f t="shared" si="26"/>
        <v>-8.6404695999999994</v>
      </c>
      <c r="T132" s="44">
        <f t="shared" si="27"/>
        <v>-8.9249182000000005</v>
      </c>
      <c r="U132" s="44">
        <f t="shared" si="28"/>
        <v>-9.5759535000000007</v>
      </c>
      <c r="V132" s="44">
        <f t="shared" si="29"/>
        <v>-11.505077999999999</v>
      </c>
      <c r="W132" s="44">
        <f t="shared" si="30"/>
        <v>-18.363358000000002</v>
      </c>
      <c r="X132" s="44">
        <f t="shared" si="31"/>
        <v>0</v>
      </c>
    </row>
    <row r="133" spans="2:24" x14ac:dyDescent="0.25">
      <c r="B133" s="88">
        <v>23980000000</v>
      </c>
      <c r="C133" s="88">
        <v>-7.8746963000000001</v>
      </c>
      <c r="E133" s="6">
        <f t="shared" ref="E133:E196" si="32">B137/1000000000</f>
        <v>24.56</v>
      </c>
      <c r="F133" s="6">
        <f t="shared" ref="F133:F196" si="33">C137</f>
        <v>-8.1438302999999994</v>
      </c>
      <c r="G133" s="44">
        <f t="shared" ref="G133:G196" si="34">C343</f>
        <v>-8.3907614000000006</v>
      </c>
      <c r="H133" s="44">
        <f t="shared" ref="H133:H196" si="35">C549</f>
        <v>-8.8711281</v>
      </c>
      <c r="I133" s="44">
        <f t="shared" ref="I133:I196" si="36">C755</f>
        <v>-9.9868430999999998</v>
      </c>
      <c r="J133" s="44">
        <f t="shared" ref="J133:J196" si="37">C961</f>
        <v>-18.013788000000002</v>
      </c>
      <c r="K133" s="44">
        <f t="shared" ref="K133:K196" si="38">C1167</f>
        <v>-48.597991999999998</v>
      </c>
      <c r="L133" s="44">
        <f t="shared" si="23"/>
        <v>0</v>
      </c>
      <c r="N133" s="88">
        <v>23980000000</v>
      </c>
      <c r="O133" s="88">
        <v>-8.6049032000000008</v>
      </c>
      <c r="Q133" s="6">
        <f t="shared" si="24"/>
        <v>24.56</v>
      </c>
      <c r="R133" s="6">
        <f t="shared" si="25"/>
        <v>-8.5041236999999992</v>
      </c>
      <c r="S133" s="44">
        <f t="shared" si="26"/>
        <v>-8.6369228000000007</v>
      </c>
      <c r="T133" s="44">
        <f t="shared" si="27"/>
        <v>-8.9141417000000001</v>
      </c>
      <c r="U133" s="44">
        <f t="shared" si="28"/>
        <v>-9.4458035999999996</v>
      </c>
      <c r="V133" s="44">
        <f t="shared" si="29"/>
        <v>-11.069694</v>
      </c>
      <c r="W133" s="44">
        <f t="shared" si="30"/>
        <v>-15.384805999999999</v>
      </c>
      <c r="X133" s="44">
        <f t="shared" si="31"/>
        <v>0</v>
      </c>
    </row>
    <row r="134" spans="2:24" x14ac:dyDescent="0.25">
      <c r="B134" s="88">
        <v>24125000000</v>
      </c>
      <c r="C134" s="88">
        <v>-7.9565592000000001</v>
      </c>
      <c r="E134" s="6">
        <f t="shared" si="32"/>
        <v>24.704999999999998</v>
      </c>
      <c r="F134" s="6">
        <f t="shared" si="33"/>
        <v>-8.1957874000000004</v>
      </c>
      <c r="G134" s="44">
        <f t="shared" si="34"/>
        <v>-8.4375695999999998</v>
      </c>
      <c r="H134" s="44">
        <f t="shared" si="35"/>
        <v>-8.9265574999999995</v>
      </c>
      <c r="I134" s="44">
        <f t="shared" si="36"/>
        <v>-10.062464</v>
      </c>
      <c r="J134" s="44">
        <f t="shared" si="37"/>
        <v>-17.614032999999999</v>
      </c>
      <c r="K134" s="44">
        <f t="shared" si="38"/>
        <v>-47.829318999999998</v>
      </c>
      <c r="L134" s="44">
        <f t="shared" ref="L134:L197" si="39">C1374</f>
        <v>0</v>
      </c>
      <c r="N134" s="88">
        <v>24125000000</v>
      </c>
      <c r="O134" s="88">
        <v>-8.5577191999999993</v>
      </c>
      <c r="Q134" s="6">
        <f t="shared" ref="Q134:Q197" si="40">N138/1000000000</f>
        <v>24.704999999999998</v>
      </c>
      <c r="R134" s="6">
        <f t="shared" ref="R134:R197" si="41">O138</f>
        <v>-8.5140209000000002</v>
      </c>
      <c r="S134" s="44">
        <f t="shared" ref="S134:S197" si="42">O344</f>
        <v>-8.6533555999999994</v>
      </c>
      <c r="T134" s="44">
        <f t="shared" ref="T134:T197" si="43">O550</f>
        <v>-8.9334240000000005</v>
      </c>
      <c r="U134" s="44">
        <f t="shared" ref="U134:U197" si="44">O756</f>
        <v>-9.5967673999999992</v>
      </c>
      <c r="V134" s="44">
        <f t="shared" ref="V134:V197" si="45">O962</f>
        <v>-11.550914000000001</v>
      </c>
      <c r="W134" s="44">
        <f t="shared" ref="W134:W197" si="46">O1168</f>
        <v>-17.954329999999999</v>
      </c>
      <c r="X134" s="44">
        <f t="shared" ref="X134:X197" si="47">O1374</f>
        <v>0</v>
      </c>
    </row>
    <row r="135" spans="2:24" x14ac:dyDescent="0.25">
      <c r="B135" s="88">
        <v>24270000000</v>
      </c>
      <c r="C135" s="88">
        <v>-8.0285788</v>
      </c>
      <c r="E135" s="6">
        <f t="shared" si="32"/>
        <v>24.85</v>
      </c>
      <c r="F135" s="6">
        <f t="shared" si="33"/>
        <v>-8.2370405000000009</v>
      </c>
      <c r="G135" s="44">
        <f t="shared" si="34"/>
        <v>-8.4989823999999992</v>
      </c>
      <c r="H135" s="44">
        <f t="shared" si="35"/>
        <v>-8.9423571000000006</v>
      </c>
      <c r="I135" s="44">
        <f t="shared" si="36"/>
        <v>-9.9379787000000004</v>
      </c>
      <c r="J135" s="44">
        <f t="shared" si="37"/>
        <v>-15.722365999999999</v>
      </c>
      <c r="K135" s="44">
        <f t="shared" si="38"/>
        <v>-43.994179000000003</v>
      </c>
      <c r="L135" s="44">
        <f t="shared" si="39"/>
        <v>0</v>
      </c>
      <c r="N135" s="88">
        <v>24270000000</v>
      </c>
      <c r="O135" s="88">
        <v>-8.5301399</v>
      </c>
      <c r="Q135" s="6">
        <f t="shared" si="40"/>
        <v>24.85</v>
      </c>
      <c r="R135" s="6">
        <f t="shared" si="41"/>
        <v>-8.5341377000000005</v>
      </c>
      <c r="S135" s="44">
        <f t="shared" si="42"/>
        <v>-8.6657209000000002</v>
      </c>
      <c r="T135" s="44">
        <f t="shared" si="43"/>
        <v>-8.9260044000000001</v>
      </c>
      <c r="U135" s="44">
        <f t="shared" si="44"/>
        <v>-9.5142001999999994</v>
      </c>
      <c r="V135" s="44">
        <f t="shared" si="45"/>
        <v>-11.180510999999999</v>
      </c>
      <c r="W135" s="44">
        <f t="shared" si="46"/>
        <v>-15.487883</v>
      </c>
      <c r="X135" s="44">
        <f t="shared" si="47"/>
        <v>0</v>
      </c>
    </row>
    <row r="136" spans="2:24" x14ac:dyDescent="0.25">
      <c r="B136" s="88">
        <v>24415000000</v>
      </c>
      <c r="C136" s="88">
        <v>-8.0911474000000005</v>
      </c>
      <c r="E136" s="6">
        <f t="shared" si="32"/>
        <v>24.995000000000001</v>
      </c>
      <c r="F136" s="6">
        <f t="shared" si="33"/>
        <v>-8.2631835999999996</v>
      </c>
      <c r="G136" s="44">
        <f t="shared" si="34"/>
        <v>-8.5970831000000008</v>
      </c>
      <c r="H136" s="44">
        <f t="shared" si="35"/>
        <v>-9.1156653999999993</v>
      </c>
      <c r="I136" s="44">
        <f t="shared" si="36"/>
        <v>-10.38124</v>
      </c>
      <c r="J136" s="44">
        <f t="shared" si="37"/>
        <v>-20.066240000000001</v>
      </c>
      <c r="K136" s="44">
        <f t="shared" si="38"/>
        <v>-52.279736</v>
      </c>
      <c r="L136" s="44">
        <f t="shared" si="39"/>
        <v>0</v>
      </c>
      <c r="N136" s="88">
        <v>24415000000</v>
      </c>
      <c r="O136" s="88">
        <v>-8.5071402000000003</v>
      </c>
      <c r="Q136" s="6">
        <f t="shared" si="40"/>
        <v>24.995000000000001</v>
      </c>
      <c r="R136" s="6">
        <f t="shared" si="41"/>
        <v>-8.5596914000000002</v>
      </c>
      <c r="S136" s="44">
        <f t="shared" si="42"/>
        <v>-8.7051505999999996</v>
      </c>
      <c r="T136" s="44">
        <f t="shared" si="43"/>
        <v>-8.9378548000000002</v>
      </c>
      <c r="U136" s="44">
        <f t="shared" si="44"/>
        <v>-9.4658727999999996</v>
      </c>
      <c r="V136" s="44">
        <f t="shared" si="45"/>
        <v>-11.045831</v>
      </c>
      <c r="W136" s="44">
        <f t="shared" si="46"/>
        <v>-14.734830000000001</v>
      </c>
      <c r="X136" s="44">
        <f t="shared" si="47"/>
        <v>0</v>
      </c>
    </row>
    <row r="137" spans="2:24" x14ac:dyDescent="0.25">
      <c r="B137" s="88">
        <v>24560000000</v>
      </c>
      <c r="C137" s="88">
        <v>-8.1438302999999994</v>
      </c>
      <c r="E137" s="6">
        <f t="shared" si="32"/>
        <v>25.14</v>
      </c>
      <c r="F137" s="6">
        <f t="shared" si="33"/>
        <v>-8.2796555000000005</v>
      </c>
      <c r="G137" s="44">
        <f t="shared" si="34"/>
        <v>-8.6001902000000001</v>
      </c>
      <c r="H137" s="44">
        <f t="shared" si="35"/>
        <v>-9.0887890000000002</v>
      </c>
      <c r="I137" s="44">
        <f t="shared" si="36"/>
        <v>-10.229671</v>
      </c>
      <c r="J137" s="44">
        <f t="shared" si="37"/>
        <v>-18.357016000000002</v>
      </c>
      <c r="K137" s="44">
        <f t="shared" si="38"/>
        <v>-49.856696999999997</v>
      </c>
      <c r="L137" s="44">
        <f t="shared" si="39"/>
        <v>0</v>
      </c>
      <c r="N137" s="88">
        <v>24560000000</v>
      </c>
      <c r="O137" s="88">
        <v>-8.5041236999999992</v>
      </c>
      <c r="Q137" s="6">
        <f t="shared" si="40"/>
        <v>25.14</v>
      </c>
      <c r="R137" s="6">
        <f t="shared" si="41"/>
        <v>-8.5933513999999995</v>
      </c>
      <c r="S137" s="44">
        <f t="shared" si="42"/>
        <v>-8.7341080000000009</v>
      </c>
      <c r="T137" s="44">
        <f t="shared" si="43"/>
        <v>-9.0052918999999996</v>
      </c>
      <c r="U137" s="44">
        <f t="shared" si="44"/>
        <v>-9.6227292999999996</v>
      </c>
      <c r="V137" s="44">
        <f t="shared" si="45"/>
        <v>-11.320776</v>
      </c>
      <c r="W137" s="44">
        <f t="shared" si="46"/>
        <v>-15.466657</v>
      </c>
      <c r="X137" s="44">
        <f t="shared" si="47"/>
        <v>0</v>
      </c>
    </row>
    <row r="138" spans="2:24" x14ac:dyDescent="0.25">
      <c r="B138" s="88">
        <v>24705000000</v>
      </c>
      <c r="C138" s="88">
        <v>-8.1957874000000004</v>
      </c>
      <c r="E138" s="6">
        <f t="shared" si="32"/>
        <v>25.285</v>
      </c>
      <c r="F138" s="6">
        <f t="shared" si="33"/>
        <v>-8.2776232000000007</v>
      </c>
      <c r="G138" s="44">
        <f t="shared" si="34"/>
        <v>-8.5266275</v>
      </c>
      <c r="H138" s="44">
        <f t="shared" si="35"/>
        <v>-8.9680222999999994</v>
      </c>
      <c r="I138" s="44">
        <f t="shared" si="36"/>
        <v>-9.9209517999999992</v>
      </c>
      <c r="J138" s="44">
        <f t="shared" si="37"/>
        <v>-15.088402</v>
      </c>
      <c r="K138" s="44">
        <f t="shared" si="38"/>
        <v>-43.305320999999999</v>
      </c>
      <c r="L138" s="44">
        <f t="shared" si="39"/>
        <v>0</v>
      </c>
      <c r="N138" s="88">
        <v>24705000000</v>
      </c>
      <c r="O138" s="88">
        <v>-8.5140209000000002</v>
      </c>
      <c r="Q138" s="6">
        <f t="shared" si="40"/>
        <v>25.285</v>
      </c>
      <c r="R138" s="6">
        <f t="shared" si="41"/>
        <v>-8.6335029999999993</v>
      </c>
      <c r="S138" s="44">
        <f t="shared" si="42"/>
        <v>-8.7616586999999999</v>
      </c>
      <c r="T138" s="44">
        <f t="shared" si="43"/>
        <v>-9.0477170999999998</v>
      </c>
      <c r="U138" s="44">
        <f t="shared" si="44"/>
        <v>-9.6038894999999993</v>
      </c>
      <c r="V138" s="44">
        <f t="shared" si="45"/>
        <v>-11.246195</v>
      </c>
      <c r="W138" s="44">
        <f t="shared" si="46"/>
        <v>-14.803233000000001</v>
      </c>
      <c r="X138" s="44">
        <f t="shared" si="47"/>
        <v>0</v>
      </c>
    </row>
    <row r="139" spans="2:24" x14ac:dyDescent="0.25">
      <c r="B139" s="88">
        <v>24850000000</v>
      </c>
      <c r="C139" s="88">
        <v>-8.2370405000000009</v>
      </c>
      <c r="E139" s="6">
        <f t="shared" si="32"/>
        <v>25.43</v>
      </c>
      <c r="F139" s="6">
        <f t="shared" si="33"/>
        <v>-8.2551327000000008</v>
      </c>
      <c r="G139" s="44">
        <f t="shared" si="34"/>
        <v>-8.5852804000000003</v>
      </c>
      <c r="H139" s="44">
        <f t="shared" si="35"/>
        <v>-9.0961447</v>
      </c>
      <c r="I139" s="44">
        <f t="shared" si="36"/>
        <v>-10.325813</v>
      </c>
      <c r="J139" s="44">
        <f t="shared" si="37"/>
        <v>-19.045152999999999</v>
      </c>
      <c r="K139" s="44">
        <f t="shared" si="38"/>
        <v>-49.913150999999999</v>
      </c>
      <c r="L139" s="44">
        <f t="shared" si="39"/>
        <v>0</v>
      </c>
      <c r="N139" s="88">
        <v>24850000000</v>
      </c>
      <c r="O139" s="88">
        <v>-8.5341377000000005</v>
      </c>
      <c r="Q139" s="6">
        <f t="shared" si="40"/>
        <v>25.43</v>
      </c>
      <c r="R139" s="6">
        <f t="shared" si="41"/>
        <v>-8.6874474999999993</v>
      </c>
      <c r="S139" s="44">
        <f t="shared" si="42"/>
        <v>-8.7970257000000007</v>
      </c>
      <c r="T139" s="44">
        <f t="shared" si="43"/>
        <v>-9.0472163999999999</v>
      </c>
      <c r="U139" s="44">
        <f t="shared" si="44"/>
        <v>-9.6049032000000008</v>
      </c>
      <c r="V139" s="44">
        <f t="shared" si="45"/>
        <v>-11.14789</v>
      </c>
      <c r="W139" s="44">
        <f t="shared" si="46"/>
        <v>-14.242016</v>
      </c>
      <c r="X139" s="44">
        <f t="shared" si="47"/>
        <v>0</v>
      </c>
    </row>
    <row r="140" spans="2:24" x14ac:dyDescent="0.25">
      <c r="B140" s="88">
        <v>24995000000</v>
      </c>
      <c r="C140" s="88">
        <v>-8.2631835999999996</v>
      </c>
      <c r="E140" s="6">
        <f t="shared" si="32"/>
        <v>25.574999999999999</v>
      </c>
      <c r="F140" s="6">
        <f t="shared" si="33"/>
        <v>-8.2346333999999999</v>
      </c>
      <c r="G140" s="44">
        <f t="shared" si="34"/>
        <v>-8.5089979000000007</v>
      </c>
      <c r="H140" s="44">
        <f t="shared" si="35"/>
        <v>-8.9914427000000003</v>
      </c>
      <c r="I140" s="44">
        <f t="shared" si="36"/>
        <v>-10.011136</v>
      </c>
      <c r="J140" s="44">
        <f t="shared" si="37"/>
        <v>-15.595454999999999</v>
      </c>
      <c r="K140" s="44">
        <f t="shared" si="38"/>
        <v>-44.377884000000002</v>
      </c>
      <c r="L140" s="44">
        <f t="shared" si="39"/>
        <v>0</v>
      </c>
      <c r="N140" s="88">
        <v>24995000000</v>
      </c>
      <c r="O140" s="88">
        <v>-8.5596914000000002</v>
      </c>
      <c r="Q140" s="6">
        <f t="shared" si="40"/>
        <v>25.574999999999999</v>
      </c>
      <c r="R140" s="6">
        <f t="shared" si="41"/>
        <v>-8.7349128999999994</v>
      </c>
      <c r="S140" s="44">
        <f t="shared" si="42"/>
        <v>-8.9104680999999992</v>
      </c>
      <c r="T140" s="44">
        <f t="shared" si="43"/>
        <v>-9.2191801000000009</v>
      </c>
      <c r="U140" s="44">
        <f t="shared" si="44"/>
        <v>-9.9677009999999999</v>
      </c>
      <c r="V140" s="44">
        <f t="shared" si="45"/>
        <v>-11.857792</v>
      </c>
      <c r="W140" s="44">
        <f t="shared" si="46"/>
        <v>-16.686572999999999</v>
      </c>
      <c r="X140" s="44">
        <f t="shared" si="47"/>
        <v>0</v>
      </c>
    </row>
    <row r="141" spans="2:24" x14ac:dyDescent="0.25">
      <c r="B141" s="88">
        <v>25140000000</v>
      </c>
      <c r="C141" s="88">
        <v>-8.2796555000000005</v>
      </c>
      <c r="E141" s="6">
        <f t="shared" si="32"/>
        <v>25.72</v>
      </c>
      <c r="F141" s="6">
        <f t="shared" si="33"/>
        <v>-8.2279253000000008</v>
      </c>
      <c r="G141" s="44">
        <f t="shared" si="34"/>
        <v>-8.4726304999999993</v>
      </c>
      <c r="H141" s="44">
        <f t="shared" si="35"/>
        <v>-8.9602994999999996</v>
      </c>
      <c r="I141" s="44">
        <f t="shared" si="36"/>
        <v>-10.001347000000001</v>
      </c>
      <c r="J141" s="44">
        <f t="shared" si="37"/>
        <v>-16.101837</v>
      </c>
      <c r="K141" s="44">
        <f t="shared" si="38"/>
        <v>-44.735030999999999</v>
      </c>
      <c r="L141" s="44">
        <f t="shared" si="39"/>
        <v>0</v>
      </c>
      <c r="N141" s="88">
        <v>25140000000</v>
      </c>
      <c r="O141" s="88">
        <v>-8.5933513999999995</v>
      </c>
      <c r="Q141" s="6">
        <f t="shared" si="40"/>
        <v>25.72</v>
      </c>
      <c r="R141" s="6">
        <f t="shared" si="41"/>
        <v>-8.7982549999999993</v>
      </c>
      <c r="S141" s="44">
        <f t="shared" si="42"/>
        <v>-8.9820022999999996</v>
      </c>
      <c r="T141" s="44">
        <f t="shared" si="43"/>
        <v>-9.2788801000000003</v>
      </c>
      <c r="U141" s="44">
        <f t="shared" si="44"/>
        <v>-9.8448142999999995</v>
      </c>
      <c r="V141" s="44">
        <f t="shared" si="45"/>
        <v>-11.280106999999999</v>
      </c>
      <c r="W141" s="44">
        <f t="shared" si="46"/>
        <v>-13.733846</v>
      </c>
      <c r="X141" s="44">
        <f t="shared" si="47"/>
        <v>0</v>
      </c>
    </row>
    <row r="142" spans="2:24" x14ac:dyDescent="0.25">
      <c r="B142" s="88">
        <v>25285000000</v>
      </c>
      <c r="C142" s="88">
        <v>-8.2776232000000007</v>
      </c>
      <c r="E142" s="6">
        <f t="shared" si="32"/>
        <v>25.864999999999998</v>
      </c>
      <c r="F142" s="6">
        <f t="shared" si="33"/>
        <v>-8.2019462999999995</v>
      </c>
      <c r="G142" s="44">
        <f t="shared" si="34"/>
        <v>-8.5118141000000005</v>
      </c>
      <c r="H142" s="44">
        <f t="shared" si="35"/>
        <v>-8.9971169999999994</v>
      </c>
      <c r="I142" s="44">
        <f t="shared" si="36"/>
        <v>-9.9595593999999998</v>
      </c>
      <c r="J142" s="44">
        <f t="shared" si="37"/>
        <v>-14.597733</v>
      </c>
      <c r="K142" s="44">
        <f t="shared" si="38"/>
        <v>-41.067089000000003</v>
      </c>
      <c r="L142" s="44">
        <f t="shared" si="39"/>
        <v>0</v>
      </c>
      <c r="N142" s="88">
        <v>25285000000</v>
      </c>
      <c r="O142" s="88">
        <v>-8.6335029999999993</v>
      </c>
      <c r="Q142" s="6">
        <f t="shared" si="40"/>
        <v>25.864999999999998</v>
      </c>
      <c r="R142" s="6">
        <f t="shared" si="41"/>
        <v>-8.8593329999999995</v>
      </c>
      <c r="S142" s="44">
        <f t="shared" si="42"/>
        <v>-9.0185013000000005</v>
      </c>
      <c r="T142" s="44">
        <f t="shared" si="43"/>
        <v>-9.3561219999999992</v>
      </c>
      <c r="U142" s="44">
        <f t="shared" si="44"/>
        <v>-10.16131</v>
      </c>
      <c r="V142" s="44">
        <f t="shared" si="45"/>
        <v>-12.108907</v>
      </c>
      <c r="W142" s="44">
        <f t="shared" si="46"/>
        <v>-16.487100999999999</v>
      </c>
      <c r="X142" s="44">
        <f t="shared" si="47"/>
        <v>0</v>
      </c>
    </row>
    <row r="143" spans="2:24" x14ac:dyDescent="0.25">
      <c r="B143" s="88">
        <v>25430000000</v>
      </c>
      <c r="C143" s="88">
        <v>-8.2551327000000008</v>
      </c>
      <c r="E143" s="6">
        <f t="shared" si="32"/>
        <v>26.01</v>
      </c>
      <c r="F143" s="6">
        <f t="shared" si="33"/>
        <v>-8.1762589999999999</v>
      </c>
      <c r="G143" s="44">
        <f t="shared" si="34"/>
        <v>-8.5490370000000002</v>
      </c>
      <c r="H143" s="44">
        <f t="shared" si="35"/>
        <v>-9.0279255000000003</v>
      </c>
      <c r="I143" s="44">
        <f t="shared" si="36"/>
        <v>-9.9364509999999999</v>
      </c>
      <c r="J143" s="44">
        <f t="shared" si="37"/>
        <v>-13.848725999999999</v>
      </c>
      <c r="K143" s="44">
        <f t="shared" si="38"/>
        <v>-38.726134999999999</v>
      </c>
      <c r="L143" s="44">
        <f t="shared" si="39"/>
        <v>0</v>
      </c>
      <c r="N143" s="88">
        <v>25430000000</v>
      </c>
      <c r="O143" s="88">
        <v>-8.6874474999999993</v>
      </c>
      <c r="Q143" s="6">
        <f t="shared" si="40"/>
        <v>26.01</v>
      </c>
      <c r="R143" s="6">
        <f t="shared" si="41"/>
        <v>-8.9000006000000003</v>
      </c>
      <c r="S143" s="44">
        <f t="shared" si="42"/>
        <v>-9.1827354000000003</v>
      </c>
      <c r="T143" s="44">
        <f t="shared" si="43"/>
        <v>-9.5530518999999998</v>
      </c>
      <c r="U143" s="44">
        <f t="shared" si="44"/>
        <v>-10.354099</v>
      </c>
      <c r="V143" s="44">
        <f t="shared" si="45"/>
        <v>-12.289581999999999</v>
      </c>
      <c r="W143" s="44">
        <f t="shared" si="46"/>
        <v>-16.307773999999998</v>
      </c>
      <c r="X143" s="44">
        <f t="shared" si="47"/>
        <v>0</v>
      </c>
    </row>
    <row r="144" spans="2:24" x14ac:dyDescent="0.25">
      <c r="B144" s="88">
        <v>25575000000</v>
      </c>
      <c r="C144" s="88">
        <v>-8.2346333999999999</v>
      </c>
      <c r="E144" s="6">
        <f t="shared" si="32"/>
        <v>26.155000000000001</v>
      </c>
      <c r="F144" s="6">
        <f t="shared" si="33"/>
        <v>-8.1576824000000006</v>
      </c>
      <c r="G144" s="44">
        <f t="shared" si="34"/>
        <v>-8.4501200000000001</v>
      </c>
      <c r="H144" s="44">
        <f t="shared" si="35"/>
        <v>-8.9700193000000006</v>
      </c>
      <c r="I144" s="44">
        <f t="shared" si="36"/>
        <v>-10.009520999999999</v>
      </c>
      <c r="J144" s="44">
        <f t="shared" si="37"/>
        <v>-15.298698</v>
      </c>
      <c r="K144" s="44">
        <f t="shared" si="38"/>
        <v>-43.570929999999997</v>
      </c>
      <c r="L144" s="44">
        <f t="shared" si="39"/>
        <v>0</v>
      </c>
      <c r="N144" s="88">
        <v>25575000000</v>
      </c>
      <c r="O144" s="88">
        <v>-8.7349128999999994</v>
      </c>
      <c r="Q144" s="6">
        <f t="shared" si="40"/>
        <v>26.155000000000001</v>
      </c>
      <c r="R144" s="6">
        <f t="shared" si="41"/>
        <v>-8.9301062000000009</v>
      </c>
      <c r="S144" s="44">
        <f t="shared" si="42"/>
        <v>-9.1673136</v>
      </c>
      <c r="T144" s="44">
        <f t="shared" si="43"/>
        <v>-9.5225153000000002</v>
      </c>
      <c r="U144" s="44">
        <f t="shared" si="44"/>
        <v>-10.237655999999999</v>
      </c>
      <c r="V144" s="44">
        <f t="shared" si="45"/>
        <v>-11.9435</v>
      </c>
      <c r="W144" s="44">
        <f t="shared" si="46"/>
        <v>-14.914754</v>
      </c>
      <c r="X144" s="44">
        <f t="shared" si="47"/>
        <v>0</v>
      </c>
    </row>
    <row r="145" spans="2:24" x14ac:dyDescent="0.25">
      <c r="B145" s="88">
        <v>25720000000</v>
      </c>
      <c r="C145" s="88">
        <v>-8.2279253000000008</v>
      </c>
      <c r="E145" s="6">
        <f t="shared" si="32"/>
        <v>26.3</v>
      </c>
      <c r="F145" s="6">
        <f t="shared" si="33"/>
        <v>-8.1419411000000004</v>
      </c>
      <c r="G145" s="44">
        <f t="shared" si="34"/>
        <v>-8.3645735000000005</v>
      </c>
      <c r="H145" s="44">
        <f t="shared" si="35"/>
        <v>-8.8232354999999991</v>
      </c>
      <c r="I145" s="44">
        <f t="shared" si="36"/>
        <v>-9.6591225000000005</v>
      </c>
      <c r="J145" s="44">
        <f t="shared" si="37"/>
        <v>-12.472497000000001</v>
      </c>
      <c r="K145" s="44">
        <f t="shared" si="38"/>
        <v>-33.745018000000002</v>
      </c>
      <c r="L145" s="44">
        <f t="shared" si="39"/>
        <v>0</v>
      </c>
      <c r="N145" s="88">
        <v>25720000000</v>
      </c>
      <c r="O145" s="88">
        <v>-8.7982549999999993</v>
      </c>
      <c r="Q145" s="6">
        <f t="shared" si="40"/>
        <v>26.3</v>
      </c>
      <c r="R145" s="6">
        <f t="shared" si="41"/>
        <v>-8.9718361000000009</v>
      </c>
      <c r="S145" s="44">
        <f t="shared" si="42"/>
        <v>-9.1588744999999996</v>
      </c>
      <c r="T145" s="44">
        <f t="shared" si="43"/>
        <v>-9.5566815999999992</v>
      </c>
      <c r="U145" s="44">
        <f t="shared" si="44"/>
        <v>-10.439292</v>
      </c>
      <c r="V145" s="44">
        <f t="shared" si="45"/>
        <v>-12.440504000000001</v>
      </c>
      <c r="W145" s="44">
        <f t="shared" si="46"/>
        <v>-17.573412000000001</v>
      </c>
      <c r="X145" s="44">
        <f t="shared" si="47"/>
        <v>0</v>
      </c>
    </row>
    <row r="146" spans="2:24" x14ac:dyDescent="0.25">
      <c r="B146" s="88">
        <v>25865000000</v>
      </c>
      <c r="C146" s="88">
        <v>-8.2019462999999995</v>
      </c>
      <c r="E146" s="6">
        <f t="shared" si="32"/>
        <v>26.445</v>
      </c>
      <c r="F146" s="6">
        <f t="shared" si="33"/>
        <v>-8.1130771999999993</v>
      </c>
      <c r="G146" s="44">
        <f t="shared" si="34"/>
        <v>-8.4110107000000003</v>
      </c>
      <c r="H146" s="44">
        <f t="shared" si="35"/>
        <v>-8.9241056000000007</v>
      </c>
      <c r="I146" s="44">
        <f t="shared" si="36"/>
        <v>-9.8940324999999998</v>
      </c>
      <c r="J146" s="44">
        <f t="shared" si="37"/>
        <v>-14.578386999999999</v>
      </c>
      <c r="K146" s="44">
        <f t="shared" si="38"/>
        <v>-41.450951000000003</v>
      </c>
      <c r="L146" s="44">
        <f t="shared" si="39"/>
        <v>0</v>
      </c>
      <c r="N146" s="88">
        <v>25865000000</v>
      </c>
      <c r="O146" s="88">
        <v>-8.8593329999999995</v>
      </c>
      <c r="Q146" s="6">
        <f t="shared" si="40"/>
        <v>26.445</v>
      </c>
      <c r="R146" s="6">
        <f t="shared" si="41"/>
        <v>-8.9841423000000002</v>
      </c>
      <c r="S146" s="44">
        <f t="shared" si="42"/>
        <v>-9.1821222000000002</v>
      </c>
      <c r="T146" s="44">
        <f t="shared" si="43"/>
        <v>-9.5704507999999997</v>
      </c>
      <c r="U146" s="44">
        <f t="shared" si="44"/>
        <v>-10.337113</v>
      </c>
      <c r="V146" s="44">
        <f t="shared" si="45"/>
        <v>-12.166213000000001</v>
      </c>
      <c r="W146" s="44">
        <f t="shared" si="46"/>
        <v>-15.661073999999999</v>
      </c>
      <c r="X146" s="44">
        <f t="shared" si="47"/>
        <v>0</v>
      </c>
    </row>
    <row r="147" spans="2:24" x14ac:dyDescent="0.25">
      <c r="B147" s="88">
        <v>26010000000</v>
      </c>
      <c r="C147" s="88">
        <v>-8.1762589999999999</v>
      </c>
      <c r="E147" s="6">
        <f t="shared" si="32"/>
        <v>26.59</v>
      </c>
      <c r="F147" s="6">
        <f t="shared" si="33"/>
        <v>-8.1023768999999994</v>
      </c>
      <c r="G147" s="44">
        <f t="shared" si="34"/>
        <v>-8.4353599999999993</v>
      </c>
      <c r="H147" s="44">
        <f t="shared" si="35"/>
        <v>-8.9257927000000006</v>
      </c>
      <c r="I147" s="44">
        <f t="shared" si="36"/>
        <v>-9.7721958000000004</v>
      </c>
      <c r="J147" s="44">
        <f t="shared" si="37"/>
        <v>-13.053488</v>
      </c>
      <c r="K147" s="44">
        <f t="shared" si="38"/>
        <v>-36.801758</v>
      </c>
      <c r="L147" s="44">
        <f t="shared" si="39"/>
        <v>0</v>
      </c>
      <c r="N147" s="88">
        <v>26010000000</v>
      </c>
      <c r="O147" s="88">
        <v>-8.9000006000000003</v>
      </c>
      <c r="Q147" s="6">
        <f t="shared" si="40"/>
        <v>26.59</v>
      </c>
      <c r="R147" s="6">
        <f t="shared" si="41"/>
        <v>-8.9999246999999993</v>
      </c>
      <c r="S147" s="44">
        <f t="shared" si="42"/>
        <v>-9.2932959000000004</v>
      </c>
      <c r="T147" s="44">
        <f t="shared" si="43"/>
        <v>-9.6936874</v>
      </c>
      <c r="U147" s="44">
        <f t="shared" si="44"/>
        <v>-10.622778</v>
      </c>
      <c r="V147" s="44">
        <f t="shared" si="45"/>
        <v>-12.564833999999999</v>
      </c>
      <c r="W147" s="44">
        <f t="shared" si="46"/>
        <v>-17.767244000000002</v>
      </c>
      <c r="X147" s="44">
        <f t="shared" si="47"/>
        <v>0</v>
      </c>
    </row>
    <row r="148" spans="2:24" x14ac:dyDescent="0.25">
      <c r="B148" s="88">
        <v>26155000000</v>
      </c>
      <c r="C148" s="88">
        <v>-8.1576824000000006</v>
      </c>
      <c r="E148" s="6">
        <f t="shared" si="32"/>
        <v>26.734999999999999</v>
      </c>
      <c r="F148" s="6">
        <f t="shared" si="33"/>
        <v>-8.1040077000000004</v>
      </c>
      <c r="G148" s="44">
        <f t="shared" si="34"/>
        <v>-8.3900737999999997</v>
      </c>
      <c r="H148" s="44">
        <f t="shared" si="35"/>
        <v>-8.8677110999999993</v>
      </c>
      <c r="I148" s="44">
        <f t="shared" si="36"/>
        <v>-9.7229939000000005</v>
      </c>
      <c r="J148" s="44">
        <f t="shared" si="37"/>
        <v>-13.633991</v>
      </c>
      <c r="K148" s="44">
        <f t="shared" si="38"/>
        <v>-39.119208999999998</v>
      </c>
      <c r="L148" s="44">
        <f t="shared" si="39"/>
        <v>0</v>
      </c>
      <c r="N148" s="88">
        <v>26155000000</v>
      </c>
      <c r="O148" s="88">
        <v>-8.9301062000000009</v>
      </c>
      <c r="Q148" s="6">
        <f t="shared" si="40"/>
        <v>26.734999999999999</v>
      </c>
      <c r="R148" s="6">
        <f t="shared" si="41"/>
        <v>-9.0183839999999993</v>
      </c>
      <c r="S148" s="44">
        <f t="shared" si="42"/>
        <v>-9.2305364999999995</v>
      </c>
      <c r="T148" s="44">
        <f t="shared" si="43"/>
        <v>-9.5943889999999996</v>
      </c>
      <c r="U148" s="44">
        <f t="shared" si="44"/>
        <v>-10.332392</v>
      </c>
      <c r="V148" s="44">
        <f t="shared" si="45"/>
        <v>-11.929548</v>
      </c>
      <c r="W148" s="44">
        <f t="shared" si="46"/>
        <v>-14.634428</v>
      </c>
      <c r="X148" s="44">
        <f t="shared" si="47"/>
        <v>0</v>
      </c>
    </row>
    <row r="149" spans="2:24" x14ac:dyDescent="0.25">
      <c r="B149" s="88">
        <v>26300000000</v>
      </c>
      <c r="C149" s="88">
        <v>-8.1419411000000004</v>
      </c>
      <c r="E149" s="6">
        <f t="shared" si="32"/>
        <v>26.88</v>
      </c>
      <c r="F149" s="6">
        <f t="shared" si="33"/>
        <v>-8.1176022999999997</v>
      </c>
      <c r="G149" s="44">
        <f t="shared" si="34"/>
        <v>-8.3422976000000002</v>
      </c>
      <c r="H149" s="44">
        <f t="shared" si="35"/>
        <v>-8.7997265000000002</v>
      </c>
      <c r="I149" s="44">
        <f t="shared" si="36"/>
        <v>-9.6327353000000002</v>
      </c>
      <c r="J149" s="44">
        <f t="shared" si="37"/>
        <v>-13.492701</v>
      </c>
      <c r="K149" s="44">
        <f t="shared" si="38"/>
        <v>-38.426022000000003</v>
      </c>
      <c r="L149" s="44">
        <f t="shared" si="39"/>
        <v>0</v>
      </c>
      <c r="N149" s="88">
        <v>26300000000</v>
      </c>
      <c r="O149" s="88">
        <v>-8.9718361000000009</v>
      </c>
      <c r="Q149" s="6">
        <f t="shared" si="40"/>
        <v>26.88</v>
      </c>
      <c r="R149" s="6">
        <f t="shared" si="41"/>
        <v>-9.0356921999999997</v>
      </c>
      <c r="S149" s="44">
        <f t="shared" si="42"/>
        <v>-9.3035888999999994</v>
      </c>
      <c r="T149" s="44">
        <f t="shared" si="43"/>
        <v>-9.7651701000000006</v>
      </c>
      <c r="U149" s="44">
        <f t="shared" si="44"/>
        <v>-10.727387999999999</v>
      </c>
      <c r="V149" s="44">
        <f t="shared" si="45"/>
        <v>-12.578052</v>
      </c>
      <c r="W149" s="44">
        <f t="shared" si="46"/>
        <v>-18.832841999999999</v>
      </c>
      <c r="X149" s="44">
        <f t="shared" si="47"/>
        <v>0</v>
      </c>
    </row>
    <row r="150" spans="2:24" x14ac:dyDescent="0.25">
      <c r="B150" s="88">
        <v>26445000000</v>
      </c>
      <c r="C150" s="88">
        <v>-8.1130771999999993</v>
      </c>
      <c r="E150" s="6">
        <f t="shared" si="32"/>
        <v>27.024999999999999</v>
      </c>
      <c r="F150" s="6">
        <f t="shared" si="33"/>
        <v>-8.1453170999999998</v>
      </c>
      <c r="G150" s="44">
        <f t="shared" si="34"/>
        <v>-8.3452339000000002</v>
      </c>
      <c r="H150" s="44">
        <f t="shared" si="35"/>
        <v>-8.7571715999999995</v>
      </c>
      <c r="I150" s="44">
        <f t="shared" si="36"/>
        <v>-9.5328779000000008</v>
      </c>
      <c r="J150" s="44">
        <f t="shared" si="37"/>
        <v>-13.064914999999999</v>
      </c>
      <c r="K150" s="44">
        <f t="shared" si="38"/>
        <v>-37.557510000000001</v>
      </c>
      <c r="L150" s="44">
        <f t="shared" si="39"/>
        <v>0</v>
      </c>
      <c r="N150" s="88">
        <v>26445000000</v>
      </c>
      <c r="O150" s="88">
        <v>-8.9841423000000002</v>
      </c>
      <c r="Q150" s="6">
        <f t="shared" si="40"/>
        <v>27.024999999999999</v>
      </c>
      <c r="R150" s="6">
        <f t="shared" si="41"/>
        <v>-9.0391483000000008</v>
      </c>
      <c r="S150" s="44">
        <f t="shared" si="42"/>
        <v>-9.2613850000000006</v>
      </c>
      <c r="T150" s="44">
        <f t="shared" si="43"/>
        <v>-9.6386117999999996</v>
      </c>
      <c r="U150" s="44">
        <f t="shared" si="44"/>
        <v>-10.420444</v>
      </c>
      <c r="V150" s="44">
        <f t="shared" si="45"/>
        <v>-11.928478</v>
      </c>
      <c r="W150" s="44">
        <f t="shared" si="46"/>
        <v>-14.887941</v>
      </c>
      <c r="X150" s="44">
        <f t="shared" si="47"/>
        <v>0</v>
      </c>
    </row>
    <row r="151" spans="2:24" x14ac:dyDescent="0.25">
      <c r="B151" s="88">
        <v>26590000000</v>
      </c>
      <c r="C151" s="88">
        <v>-8.1023768999999994</v>
      </c>
      <c r="E151" s="6">
        <f t="shared" si="32"/>
        <v>27.17</v>
      </c>
      <c r="F151" s="6">
        <f t="shared" si="33"/>
        <v>-8.1991472000000005</v>
      </c>
      <c r="G151" s="44">
        <f t="shared" si="34"/>
        <v>-8.4158372999999997</v>
      </c>
      <c r="H151" s="44">
        <f t="shared" si="35"/>
        <v>-8.8488749999999996</v>
      </c>
      <c r="I151" s="44">
        <f t="shared" si="36"/>
        <v>-9.6224833000000007</v>
      </c>
      <c r="J151" s="44">
        <f t="shared" si="37"/>
        <v>-13.648130999999999</v>
      </c>
      <c r="K151" s="44">
        <f t="shared" si="38"/>
        <v>-39.460861000000001</v>
      </c>
      <c r="L151" s="44">
        <f t="shared" si="39"/>
        <v>0</v>
      </c>
      <c r="N151" s="88">
        <v>26590000000</v>
      </c>
      <c r="O151" s="88">
        <v>-8.9999246999999993</v>
      </c>
      <c r="Q151" s="6">
        <f t="shared" si="40"/>
        <v>27.17</v>
      </c>
      <c r="R151" s="6">
        <f t="shared" si="41"/>
        <v>-9.0421867000000002</v>
      </c>
      <c r="S151" s="44">
        <f t="shared" si="42"/>
        <v>-9.2930373999999993</v>
      </c>
      <c r="T151" s="44">
        <f t="shared" si="43"/>
        <v>-9.7318210999999994</v>
      </c>
      <c r="U151" s="44">
        <f t="shared" si="44"/>
        <v>-10.494116</v>
      </c>
      <c r="V151" s="44">
        <f t="shared" si="45"/>
        <v>-11.953106999999999</v>
      </c>
      <c r="W151" s="44">
        <f t="shared" si="46"/>
        <v>-14.95397</v>
      </c>
      <c r="X151" s="44">
        <f t="shared" si="47"/>
        <v>0</v>
      </c>
    </row>
    <row r="152" spans="2:24" x14ac:dyDescent="0.25">
      <c r="B152" s="88">
        <v>26735000000</v>
      </c>
      <c r="C152" s="88">
        <v>-8.1040077000000004</v>
      </c>
      <c r="E152" s="6">
        <f t="shared" si="32"/>
        <v>27.315000000000001</v>
      </c>
      <c r="F152" s="6">
        <f t="shared" si="33"/>
        <v>-8.2775020999999995</v>
      </c>
      <c r="G152" s="44">
        <f t="shared" si="34"/>
        <v>-8.5246525000000002</v>
      </c>
      <c r="H152" s="44">
        <f t="shared" si="35"/>
        <v>-8.9327812000000009</v>
      </c>
      <c r="I152" s="44">
        <f t="shared" si="36"/>
        <v>-9.6824750999999996</v>
      </c>
      <c r="J152" s="44">
        <f t="shared" si="37"/>
        <v>-13.156295999999999</v>
      </c>
      <c r="K152" s="44">
        <f t="shared" si="38"/>
        <v>-37.529842000000002</v>
      </c>
      <c r="L152" s="44">
        <f t="shared" si="39"/>
        <v>0</v>
      </c>
      <c r="N152" s="88">
        <v>26735000000</v>
      </c>
      <c r="O152" s="88">
        <v>-9.0183839999999993</v>
      </c>
      <c r="Q152" s="6">
        <f t="shared" si="40"/>
        <v>27.315000000000001</v>
      </c>
      <c r="R152" s="6">
        <f t="shared" si="41"/>
        <v>-9.0306616000000002</v>
      </c>
      <c r="S152" s="44">
        <f t="shared" si="42"/>
        <v>-9.3488244999999992</v>
      </c>
      <c r="T152" s="44">
        <f t="shared" si="43"/>
        <v>-9.8127364999999998</v>
      </c>
      <c r="U152" s="44">
        <f t="shared" si="44"/>
        <v>-10.730308000000001</v>
      </c>
      <c r="V152" s="44">
        <f t="shared" si="45"/>
        <v>-12.410235999999999</v>
      </c>
      <c r="W152" s="44">
        <f t="shared" si="46"/>
        <v>-17.661175</v>
      </c>
      <c r="X152" s="44">
        <f t="shared" si="47"/>
        <v>0</v>
      </c>
    </row>
    <row r="153" spans="2:24" x14ac:dyDescent="0.25">
      <c r="B153" s="88">
        <v>26880000000</v>
      </c>
      <c r="C153" s="88">
        <v>-8.1176022999999997</v>
      </c>
      <c r="E153" s="6">
        <f t="shared" si="32"/>
        <v>27.46</v>
      </c>
      <c r="F153" s="6">
        <f t="shared" si="33"/>
        <v>-8.3756008000000008</v>
      </c>
      <c r="G153" s="44">
        <f t="shared" si="34"/>
        <v>-8.6005993000000007</v>
      </c>
      <c r="H153" s="44">
        <f t="shared" si="35"/>
        <v>-9.0346823000000001</v>
      </c>
      <c r="I153" s="44">
        <f t="shared" si="36"/>
        <v>-9.7880296999999992</v>
      </c>
      <c r="J153" s="44">
        <f t="shared" si="37"/>
        <v>-13.512905</v>
      </c>
      <c r="K153" s="44">
        <f t="shared" si="38"/>
        <v>-39.165698999999996</v>
      </c>
      <c r="L153" s="44">
        <f t="shared" si="39"/>
        <v>0</v>
      </c>
      <c r="N153" s="88">
        <v>26880000000</v>
      </c>
      <c r="O153" s="88">
        <v>-9.0356921999999997</v>
      </c>
      <c r="Q153" s="6">
        <f t="shared" si="40"/>
        <v>27.46</v>
      </c>
      <c r="R153" s="6">
        <f t="shared" si="41"/>
        <v>-9.0381164999999992</v>
      </c>
      <c r="S153" s="44">
        <f t="shared" si="42"/>
        <v>-9.2946386000000007</v>
      </c>
      <c r="T153" s="44">
        <f t="shared" si="43"/>
        <v>-9.6998528999999998</v>
      </c>
      <c r="U153" s="44">
        <f t="shared" si="44"/>
        <v>-10.424504000000001</v>
      </c>
      <c r="V153" s="44">
        <f t="shared" si="45"/>
        <v>-11.698698</v>
      </c>
      <c r="W153" s="44">
        <f t="shared" si="46"/>
        <v>-14.222251</v>
      </c>
      <c r="X153" s="44">
        <f t="shared" si="47"/>
        <v>0</v>
      </c>
    </row>
    <row r="154" spans="2:24" x14ac:dyDescent="0.25">
      <c r="B154" s="88">
        <v>27025000000</v>
      </c>
      <c r="C154" s="88">
        <v>-8.1453170999999998</v>
      </c>
      <c r="E154" s="6">
        <f t="shared" si="32"/>
        <v>27.605</v>
      </c>
      <c r="F154" s="6">
        <f t="shared" si="33"/>
        <v>-8.4754286000000008</v>
      </c>
      <c r="G154" s="44">
        <f t="shared" si="34"/>
        <v>-8.7505836000000006</v>
      </c>
      <c r="H154" s="44">
        <f t="shared" si="35"/>
        <v>-9.1804056000000003</v>
      </c>
      <c r="I154" s="44">
        <f t="shared" si="36"/>
        <v>-9.9026852000000005</v>
      </c>
      <c r="J154" s="44">
        <f t="shared" si="37"/>
        <v>-12.962339999999999</v>
      </c>
      <c r="K154" s="44">
        <f t="shared" si="38"/>
        <v>-36.807411000000002</v>
      </c>
      <c r="L154" s="44">
        <f t="shared" si="39"/>
        <v>0</v>
      </c>
      <c r="N154" s="88">
        <v>27025000000</v>
      </c>
      <c r="O154" s="88">
        <v>-9.0391483000000008</v>
      </c>
      <c r="Q154" s="6">
        <f t="shared" si="40"/>
        <v>27.605</v>
      </c>
      <c r="R154" s="6">
        <f t="shared" si="41"/>
        <v>-9.0338860000000007</v>
      </c>
      <c r="S154" s="44">
        <f t="shared" si="42"/>
        <v>-9.2437582000000003</v>
      </c>
      <c r="T154" s="44">
        <f t="shared" si="43"/>
        <v>-9.6790570999999996</v>
      </c>
      <c r="U154" s="44">
        <f t="shared" si="44"/>
        <v>-10.420407000000001</v>
      </c>
      <c r="V154" s="44">
        <f t="shared" si="45"/>
        <v>-11.768698000000001</v>
      </c>
      <c r="W154" s="44">
        <f t="shared" si="46"/>
        <v>-14.917472999999999</v>
      </c>
      <c r="X154" s="44">
        <f t="shared" si="47"/>
        <v>0</v>
      </c>
    </row>
    <row r="155" spans="2:24" x14ac:dyDescent="0.25">
      <c r="B155" s="88">
        <v>27170000000</v>
      </c>
      <c r="C155" s="88">
        <v>-8.1991472000000005</v>
      </c>
      <c r="E155" s="6">
        <f t="shared" si="32"/>
        <v>27.75</v>
      </c>
      <c r="F155" s="6">
        <f t="shared" si="33"/>
        <v>-8.5525494000000002</v>
      </c>
      <c r="G155" s="44">
        <f t="shared" si="34"/>
        <v>-8.8599844000000001</v>
      </c>
      <c r="H155" s="44">
        <f t="shared" si="35"/>
        <v>-9.3271216999999993</v>
      </c>
      <c r="I155" s="44">
        <f t="shared" si="36"/>
        <v>-10.048346</v>
      </c>
      <c r="J155" s="44">
        <f t="shared" si="37"/>
        <v>-13.134884</v>
      </c>
      <c r="K155" s="44">
        <f t="shared" si="38"/>
        <v>-37.502979000000003</v>
      </c>
      <c r="L155" s="44">
        <f t="shared" si="39"/>
        <v>0</v>
      </c>
      <c r="N155" s="88">
        <v>27170000000</v>
      </c>
      <c r="O155" s="88">
        <v>-9.0421867000000002</v>
      </c>
      <c r="Q155" s="6">
        <f t="shared" si="40"/>
        <v>27.75</v>
      </c>
      <c r="R155" s="6">
        <f t="shared" si="41"/>
        <v>-9.020092</v>
      </c>
      <c r="S155" s="44">
        <f t="shared" si="42"/>
        <v>-9.3219671000000002</v>
      </c>
      <c r="T155" s="44">
        <f t="shared" si="43"/>
        <v>-9.7920073999999993</v>
      </c>
      <c r="U155" s="44">
        <f t="shared" si="44"/>
        <v>-10.616446</v>
      </c>
      <c r="V155" s="44">
        <f t="shared" si="45"/>
        <v>-12.096149</v>
      </c>
      <c r="W155" s="44">
        <f t="shared" si="46"/>
        <v>-16.620035000000001</v>
      </c>
      <c r="X155" s="44">
        <f t="shared" si="47"/>
        <v>0</v>
      </c>
    </row>
    <row r="156" spans="2:24" x14ac:dyDescent="0.25">
      <c r="B156" s="88">
        <v>27315000000</v>
      </c>
      <c r="C156" s="88">
        <v>-8.2775020999999995</v>
      </c>
      <c r="E156" s="6">
        <f t="shared" si="32"/>
        <v>27.895</v>
      </c>
      <c r="F156" s="6">
        <f t="shared" si="33"/>
        <v>-8.6259192999999996</v>
      </c>
      <c r="G156" s="44">
        <f t="shared" si="34"/>
        <v>-8.9211282999999995</v>
      </c>
      <c r="H156" s="44">
        <f t="shared" si="35"/>
        <v>-9.3813628999999992</v>
      </c>
      <c r="I156" s="44">
        <f t="shared" si="36"/>
        <v>-10.081068</v>
      </c>
      <c r="J156" s="44">
        <f t="shared" si="37"/>
        <v>-13.072416</v>
      </c>
      <c r="K156" s="44">
        <f t="shared" si="38"/>
        <v>-36.831561999999998</v>
      </c>
      <c r="L156" s="44">
        <f t="shared" si="39"/>
        <v>0</v>
      </c>
      <c r="N156" s="88">
        <v>27315000000</v>
      </c>
      <c r="O156" s="88">
        <v>-9.0306616000000002</v>
      </c>
      <c r="Q156" s="6">
        <f t="shared" si="40"/>
        <v>27.895</v>
      </c>
      <c r="R156" s="6">
        <f t="shared" si="41"/>
        <v>-9.0061865000000001</v>
      </c>
      <c r="S156" s="44">
        <f t="shared" si="42"/>
        <v>-9.2745438</v>
      </c>
      <c r="T156" s="44">
        <f t="shared" si="43"/>
        <v>-9.6978253999999993</v>
      </c>
      <c r="U156" s="44">
        <f t="shared" si="44"/>
        <v>-10.399735</v>
      </c>
      <c r="V156" s="44">
        <f t="shared" si="45"/>
        <v>-11.669378999999999</v>
      </c>
      <c r="W156" s="44">
        <f t="shared" si="46"/>
        <v>-14.993069</v>
      </c>
      <c r="X156" s="44">
        <f t="shared" si="47"/>
        <v>0</v>
      </c>
    </row>
    <row r="157" spans="2:24" x14ac:dyDescent="0.25">
      <c r="B157" s="88">
        <v>27460000000</v>
      </c>
      <c r="C157" s="88">
        <v>-8.3756008000000008</v>
      </c>
      <c r="E157" s="6">
        <f t="shared" si="32"/>
        <v>28.04</v>
      </c>
      <c r="F157" s="6">
        <f t="shared" si="33"/>
        <v>-8.6778355000000005</v>
      </c>
      <c r="G157" s="44">
        <f t="shared" si="34"/>
        <v>-8.9348382999999991</v>
      </c>
      <c r="H157" s="44">
        <f t="shared" si="35"/>
        <v>-9.3900804999999998</v>
      </c>
      <c r="I157" s="44">
        <f t="shared" si="36"/>
        <v>-10.138878999999999</v>
      </c>
      <c r="J157" s="44">
        <f t="shared" si="37"/>
        <v>-13.460974999999999</v>
      </c>
      <c r="K157" s="44">
        <f t="shared" si="38"/>
        <v>-39.005023999999999</v>
      </c>
      <c r="L157" s="44">
        <f t="shared" si="39"/>
        <v>0</v>
      </c>
      <c r="N157" s="88">
        <v>27460000000</v>
      </c>
      <c r="O157" s="88">
        <v>-9.0381164999999992</v>
      </c>
      <c r="Q157" s="6">
        <f t="shared" si="40"/>
        <v>28.04</v>
      </c>
      <c r="R157" s="6">
        <f t="shared" si="41"/>
        <v>-8.9941443999999997</v>
      </c>
      <c r="S157" s="44">
        <f t="shared" si="42"/>
        <v>-9.2466059000000005</v>
      </c>
      <c r="T157" s="44">
        <f t="shared" si="43"/>
        <v>-9.6495189999999997</v>
      </c>
      <c r="U157" s="44">
        <f t="shared" si="44"/>
        <v>-10.328892</v>
      </c>
      <c r="V157" s="44">
        <f t="shared" si="45"/>
        <v>-11.465094000000001</v>
      </c>
      <c r="W157" s="44">
        <f t="shared" si="46"/>
        <v>-14.606184000000001</v>
      </c>
      <c r="X157" s="44">
        <f t="shared" si="47"/>
        <v>0</v>
      </c>
    </row>
    <row r="158" spans="2:24" x14ac:dyDescent="0.25">
      <c r="B158" s="88">
        <v>27605000000</v>
      </c>
      <c r="C158" s="88">
        <v>-8.4754286000000008</v>
      </c>
      <c r="E158" s="6">
        <f t="shared" si="32"/>
        <v>28.184999999999999</v>
      </c>
      <c r="F158" s="6">
        <f t="shared" si="33"/>
        <v>-8.6988125000000007</v>
      </c>
      <c r="G158" s="44">
        <f t="shared" si="34"/>
        <v>-8.9903163999999993</v>
      </c>
      <c r="H158" s="44">
        <f t="shared" si="35"/>
        <v>-9.4186896999999998</v>
      </c>
      <c r="I158" s="44">
        <f t="shared" si="36"/>
        <v>-10.075574</v>
      </c>
      <c r="J158" s="44">
        <f t="shared" si="37"/>
        <v>-11.98704</v>
      </c>
      <c r="K158" s="44">
        <f t="shared" si="38"/>
        <v>-30.423691000000002</v>
      </c>
      <c r="L158" s="44">
        <f t="shared" si="39"/>
        <v>0</v>
      </c>
      <c r="N158" s="88">
        <v>27605000000</v>
      </c>
      <c r="O158" s="88">
        <v>-9.0338860000000007</v>
      </c>
      <c r="Q158" s="6">
        <f t="shared" si="40"/>
        <v>28.184999999999999</v>
      </c>
      <c r="R158" s="6">
        <f t="shared" si="41"/>
        <v>-8.9719666999999994</v>
      </c>
      <c r="S158" s="44">
        <f t="shared" si="42"/>
        <v>-9.2170000000000005</v>
      </c>
      <c r="T158" s="44">
        <f t="shared" si="43"/>
        <v>-9.6625881000000007</v>
      </c>
      <c r="U158" s="44">
        <f t="shared" si="44"/>
        <v>-10.449001000000001</v>
      </c>
      <c r="V158" s="44">
        <f t="shared" si="45"/>
        <v>-12.021409</v>
      </c>
      <c r="W158" s="44">
        <f t="shared" si="46"/>
        <v>-18.699373000000001</v>
      </c>
      <c r="X158" s="44">
        <f t="shared" si="47"/>
        <v>0</v>
      </c>
    </row>
    <row r="159" spans="2:24" x14ac:dyDescent="0.25">
      <c r="B159" s="88">
        <v>27750000000</v>
      </c>
      <c r="C159" s="88">
        <v>-8.5525494000000002</v>
      </c>
      <c r="E159" s="6">
        <f t="shared" si="32"/>
        <v>28.33</v>
      </c>
      <c r="F159" s="6">
        <f t="shared" si="33"/>
        <v>-8.6920681000000002</v>
      </c>
      <c r="G159" s="44">
        <f t="shared" si="34"/>
        <v>-9.0111675000000009</v>
      </c>
      <c r="H159" s="44">
        <f t="shared" si="35"/>
        <v>-9.4925107999999998</v>
      </c>
      <c r="I159" s="44">
        <f t="shared" si="36"/>
        <v>-10.275914</v>
      </c>
      <c r="J159" s="44">
        <f t="shared" si="37"/>
        <v>-14.560102000000001</v>
      </c>
      <c r="K159" s="44">
        <f t="shared" si="38"/>
        <v>-42.075169000000002</v>
      </c>
      <c r="L159" s="44">
        <f t="shared" si="39"/>
        <v>0</v>
      </c>
      <c r="N159" s="88">
        <v>27750000000</v>
      </c>
      <c r="O159" s="88">
        <v>-9.020092</v>
      </c>
      <c r="Q159" s="6">
        <f t="shared" si="40"/>
        <v>28.33</v>
      </c>
      <c r="R159" s="6">
        <f t="shared" si="41"/>
        <v>-8.9502296000000001</v>
      </c>
      <c r="S159" s="44">
        <f t="shared" si="42"/>
        <v>-9.1554822999999992</v>
      </c>
      <c r="T159" s="44">
        <f t="shared" si="43"/>
        <v>-9.5418234000000002</v>
      </c>
      <c r="U159" s="44">
        <f t="shared" si="44"/>
        <v>-10.156174</v>
      </c>
      <c r="V159" s="44">
        <f t="shared" si="45"/>
        <v>-11.249442</v>
      </c>
      <c r="W159" s="44">
        <f t="shared" si="46"/>
        <v>-15.12086</v>
      </c>
      <c r="X159" s="44">
        <f t="shared" si="47"/>
        <v>0</v>
      </c>
    </row>
    <row r="160" spans="2:24" x14ac:dyDescent="0.25">
      <c r="B160" s="88">
        <v>27895000000</v>
      </c>
      <c r="C160" s="88">
        <v>-8.6259192999999996</v>
      </c>
      <c r="E160" s="6">
        <f t="shared" si="32"/>
        <v>28.475000000000001</v>
      </c>
      <c r="F160" s="6">
        <f t="shared" si="33"/>
        <v>-8.6776885999999998</v>
      </c>
      <c r="G160" s="44">
        <f t="shared" si="34"/>
        <v>-8.9608334999999997</v>
      </c>
      <c r="H160" s="44">
        <f t="shared" si="35"/>
        <v>-9.4219790000000003</v>
      </c>
      <c r="I160" s="44">
        <f t="shared" si="36"/>
        <v>-10.09967</v>
      </c>
      <c r="J160" s="44">
        <f t="shared" si="37"/>
        <v>-12.533830999999999</v>
      </c>
      <c r="K160" s="44">
        <f t="shared" si="38"/>
        <v>-34.445247999999999</v>
      </c>
      <c r="L160" s="44">
        <f t="shared" si="39"/>
        <v>0</v>
      </c>
      <c r="N160" s="88">
        <v>27895000000</v>
      </c>
      <c r="O160" s="88">
        <v>-9.0061865000000001</v>
      </c>
      <c r="Q160" s="6">
        <f t="shared" si="40"/>
        <v>28.475000000000001</v>
      </c>
      <c r="R160" s="6">
        <f t="shared" si="41"/>
        <v>-8.9297438000000007</v>
      </c>
      <c r="S160" s="44">
        <f t="shared" si="42"/>
        <v>-9.1853695000000002</v>
      </c>
      <c r="T160" s="44">
        <f t="shared" si="43"/>
        <v>-9.5851659999999992</v>
      </c>
      <c r="U160" s="44">
        <f t="shared" si="44"/>
        <v>-10.236193</v>
      </c>
      <c r="V160" s="44">
        <f t="shared" si="45"/>
        <v>-11.500313999999999</v>
      </c>
      <c r="W160" s="44">
        <f t="shared" si="46"/>
        <v>-17.100777000000001</v>
      </c>
      <c r="X160" s="44">
        <f t="shared" si="47"/>
        <v>0</v>
      </c>
    </row>
    <row r="161" spans="2:24" x14ac:dyDescent="0.25">
      <c r="B161" s="88">
        <v>28040000000</v>
      </c>
      <c r="C161" s="88">
        <v>-8.6778355000000005</v>
      </c>
      <c r="E161" s="6">
        <f t="shared" si="32"/>
        <v>28.62</v>
      </c>
      <c r="F161" s="6">
        <f t="shared" si="33"/>
        <v>-8.6342335000000006</v>
      </c>
      <c r="G161" s="44">
        <f t="shared" si="34"/>
        <v>-8.9031076000000002</v>
      </c>
      <c r="H161" s="44">
        <f t="shared" si="35"/>
        <v>-9.2879515000000001</v>
      </c>
      <c r="I161" s="44">
        <f t="shared" si="36"/>
        <v>-9.9505262000000005</v>
      </c>
      <c r="J161" s="44">
        <f t="shared" si="37"/>
        <v>-12.141279000000001</v>
      </c>
      <c r="K161" s="44">
        <f t="shared" si="38"/>
        <v>-31.930137999999999</v>
      </c>
      <c r="L161" s="44">
        <f t="shared" si="39"/>
        <v>0</v>
      </c>
      <c r="N161" s="88">
        <v>28040000000</v>
      </c>
      <c r="O161" s="88">
        <v>-8.9941443999999997</v>
      </c>
      <c r="Q161" s="6">
        <f t="shared" si="40"/>
        <v>28.62</v>
      </c>
      <c r="R161" s="6">
        <f t="shared" si="41"/>
        <v>-8.9203156999999997</v>
      </c>
      <c r="S161" s="44">
        <f t="shared" si="42"/>
        <v>-9.1599626999999995</v>
      </c>
      <c r="T161" s="44">
        <f t="shared" si="43"/>
        <v>-9.5247916999999998</v>
      </c>
      <c r="U161" s="44">
        <f t="shared" si="44"/>
        <v>-10.134005999999999</v>
      </c>
      <c r="V161" s="44">
        <f t="shared" si="45"/>
        <v>-11.304169999999999</v>
      </c>
      <c r="W161" s="44">
        <f t="shared" si="46"/>
        <v>-16.722581999999999</v>
      </c>
      <c r="X161" s="44">
        <f t="shared" si="47"/>
        <v>0</v>
      </c>
    </row>
    <row r="162" spans="2:24" x14ac:dyDescent="0.25">
      <c r="B162" s="88">
        <v>28185000000</v>
      </c>
      <c r="C162" s="88">
        <v>-8.6988125000000007</v>
      </c>
      <c r="E162" s="6">
        <f t="shared" si="32"/>
        <v>28.765000000000001</v>
      </c>
      <c r="F162" s="6">
        <f t="shared" si="33"/>
        <v>-8.5685415000000003</v>
      </c>
      <c r="G162" s="44">
        <f t="shared" si="34"/>
        <v>-8.8660297000000003</v>
      </c>
      <c r="H162" s="44">
        <f t="shared" si="35"/>
        <v>-9.3091068000000003</v>
      </c>
      <c r="I162" s="44">
        <f t="shared" si="36"/>
        <v>-10.053281</v>
      </c>
      <c r="J162" s="44">
        <f t="shared" si="37"/>
        <v>-13.386689000000001</v>
      </c>
      <c r="K162" s="44">
        <f t="shared" si="38"/>
        <v>-38.319775</v>
      </c>
      <c r="L162" s="44">
        <f t="shared" si="39"/>
        <v>0</v>
      </c>
      <c r="N162" s="88">
        <v>28185000000</v>
      </c>
      <c r="O162" s="88">
        <v>-8.9719666999999994</v>
      </c>
      <c r="Q162" s="6">
        <f t="shared" si="40"/>
        <v>28.765000000000001</v>
      </c>
      <c r="R162" s="6">
        <f t="shared" si="41"/>
        <v>-8.9156151000000001</v>
      </c>
      <c r="S162" s="44">
        <f t="shared" si="42"/>
        <v>-9.0974482999999999</v>
      </c>
      <c r="T162" s="44">
        <f t="shared" si="43"/>
        <v>-9.4577340999999997</v>
      </c>
      <c r="U162" s="44">
        <f t="shared" si="44"/>
        <v>-10.065056999999999</v>
      </c>
      <c r="V162" s="44">
        <f t="shared" si="45"/>
        <v>-11.358307</v>
      </c>
      <c r="W162" s="44">
        <f t="shared" si="46"/>
        <v>-18.566154000000001</v>
      </c>
      <c r="X162" s="44">
        <f t="shared" si="47"/>
        <v>0</v>
      </c>
    </row>
    <row r="163" spans="2:24" x14ac:dyDescent="0.25">
      <c r="B163" s="88">
        <v>28330000000</v>
      </c>
      <c r="C163" s="88">
        <v>-8.6920681000000002</v>
      </c>
      <c r="E163" s="6">
        <f t="shared" si="32"/>
        <v>28.91</v>
      </c>
      <c r="F163" s="6">
        <f t="shared" si="33"/>
        <v>-8.4867191000000002</v>
      </c>
      <c r="G163" s="44">
        <f t="shared" si="34"/>
        <v>-8.7646464999999996</v>
      </c>
      <c r="H163" s="44">
        <f t="shared" si="35"/>
        <v>-9.2107887000000002</v>
      </c>
      <c r="I163" s="44">
        <f t="shared" si="36"/>
        <v>-9.8678427000000006</v>
      </c>
      <c r="J163" s="44">
        <f t="shared" si="37"/>
        <v>-12.172383999999999</v>
      </c>
      <c r="K163" s="44">
        <f t="shared" si="38"/>
        <v>-32.281601000000002</v>
      </c>
      <c r="L163" s="44">
        <f t="shared" si="39"/>
        <v>0</v>
      </c>
      <c r="N163" s="88">
        <v>28330000000</v>
      </c>
      <c r="O163" s="88">
        <v>-8.9502296000000001</v>
      </c>
      <c r="Q163" s="6">
        <f t="shared" si="40"/>
        <v>28.91</v>
      </c>
      <c r="R163" s="6">
        <f t="shared" si="41"/>
        <v>-8.904954</v>
      </c>
      <c r="S163" s="44">
        <f t="shared" si="42"/>
        <v>-9.0822772999999994</v>
      </c>
      <c r="T163" s="44">
        <f t="shared" si="43"/>
        <v>-9.4342842000000005</v>
      </c>
      <c r="U163" s="44">
        <f t="shared" si="44"/>
        <v>-9.9935398000000006</v>
      </c>
      <c r="V163" s="44">
        <f t="shared" si="45"/>
        <v>-11.03839</v>
      </c>
      <c r="W163" s="44">
        <f t="shared" si="46"/>
        <v>-16.683523000000001</v>
      </c>
      <c r="X163" s="44">
        <f t="shared" si="47"/>
        <v>0</v>
      </c>
    </row>
    <row r="164" spans="2:24" x14ac:dyDescent="0.25">
      <c r="B164" s="88">
        <v>28475000000</v>
      </c>
      <c r="C164" s="88">
        <v>-8.6776885999999998</v>
      </c>
      <c r="E164" s="6">
        <f t="shared" si="32"/>
        <v>29.055</v>
      </c>
      <c r="F164" s="6">
        <f t="shared" si="33"/>
        <v>-8.4033232000000009</v>
      </c>
      <c r="G164" s="44">
        <f t="shared" si="34"/>
        <v>-8.6776114</v>
      </c>
      <c r="H164" s="44">
        <f t="shared" si="35"/>
        <v>-9.1199063999999996</v>
      </c>
      <c r="I164" s="44">
        <f t="shared" si="36"/>
        <v>-9.8400926999999996</v>
      </c>
      <c r="J164" s="44">
        <f t="shared" si="37"/>
        <v>-12.640771000000001</v>
      </c>
      <c r="K164" s="44">
        <f t="shared" si="38"/>
        <v>-35.199741000000003</v>
      </c>
      <c r="L164" s="44">
        <f t="shared" si="39"/>
        <v>0</v>
      </c>
      <c r="N164" s="88">
        <v>28475000000</v>
      </c>
      <c r="O164" s="88">
        <v>-8.9297438000000007</v>
      </c>
      <c r="Q164" s="6">
        <f t="shared" si="40"/>
        <v>29.055</v>
      </c>
      <c r="R164" s="6">
        <f t="shared" si="41"/>
        <v>-8.8992558000000006</v>
      </c>
      <c r="S164" s="44">
        <f t="shared" si="42"/>
        <v>-9.0812311000000001</v>
      </c>
      <c r="T164" s="44">
        <f t="shared" si="43"/>
        <v>-9.4111881000000004</v>
      </c>
      <c r="U164" s="44">
        <f t="shared" si="44"/>
        <v>-9.9422759999999997</v>
      </c>
      <c r="V164" s="44">
        <f t="shared" si="45"/>
        <v>-11.013394</v>
      </c>
      <c r="W164" s="44">
        <f t="shared" si="46"/>
        <v>-17.284718000000002</v>
      </c>
      <c r="X164" s="44">
        <f t="shared" si="47"/>
        <v>0</v>
      </c>
    </row>
    <row r="165" spans="2:24" x14ac:dyDescent="0.25">
      <c r="B165" s="88">
        <v>28620000000</v>
      </c>
      <c r="C165" s="88">
        <v>-8.6342335000000006</v>
      </c>
      <c r="E165" s="6">
        <f t="shared" si="32"/>
        <v>29.2</v>
      </c>
      <c r="F165" s="6">
        <f t="shared" si="33"/>
        <v>-8.3008746999999996</v>
      </c>
      <c r="G165" s="44">
        <f t="shared" si="34"/>
        <v>-8.5307139999999997</v>
      </c>
      <c r="H165" s="44">
        <f t="shared" si="35"/>
        <v>-8.9366950999999997</v>
      </c>
      <c r="I165" s="44">
        <f t="shared" si="36"/>
        <v>-9.6297511999999994</v>
      </c>
      <c r="J165" s="44">
        <f t="shared" si="37"/>
        <v>-11.628802</v>
      </c>
      <c r="K165" s="44">
        <f t="shared" si="38"/>
        <v>-29.397653999999999</v>
      </c>
      <c r="L165" s="44">
        <f t="shared" si="39"/>
        <v>0</v>
      </c>
      <c r="N165" s="88">
        <v>28620000000</v>
      </c>
      <c r="O165" s="88">
        <v>-8.9203156999999997</v>
      </c>
      <c r="Q165" s="6">
        <f t="shared" si="40"/>
        <v>29.2</v>
      </c>
      <c r="R165" s="6">
        <f t="shared" si="41"/>
        <v>-8.9033584999999995</v>
      </c>
      <c r="S165" s="44">
        <f t="shared" si="42"/>
        <v>-9.0860976999999998</v>
      </c>
      <c r="T165" s="44">
        <f t="shared" si="43"/>
        <v>-9.3985614999999996</v>
      </c>
      <c r="U165" s="44">
        <f t="shared" si="44"/>
        <v>-9.9835224</v>
      </c>
      <c r="V165" s="44">
        <f t="shared" si="45"/>
        <v>-11.224344</v>
      </c>
      <c r="W165" s="44">
        <f t="shared" si="46"/>
        <v>-19.728003999999999</v>
      </c>
      <c r="X165" s="44">
        <f t="shared" si="47"/>
        <v>0</v>
      </c>
    </row>
    <row r="166" spans="2:24" x14ac:dyDescent="0.25">
      <c r="B166" s="88">
        <v>28765000000</v>
      </c>
      <c r="C166" s="88">
        <v>-8.5685415000000003</v>
      </c>
      <c r="E166" s="6">
        <f t="shared" si="32"/>
        <v>29.344999999999999</v>
      </c>
      <c r="F166" s="6">
        <f t="shared" si="33"/>
        <v>-8.1984949</v>
      </c>
      <c r="G166" s="44">
        <f t="shared" si="34"/>
        <v>-8.4559230999999997</v>
      </c>
      <c r="H166" s="44">
        <f t="shared" si="35"/>
        <v>-8.8965186999999997</v>
      </c>
      <c r="I166" s="44">
        <f t="shared" si="36"/>
        <v>-9.6690234999999998</v>
      </c>
      <c r="J166" s="44">
        <f t="shared" si="37"/>
        <v>-12.545075000000001</v>
      </c>
      <c r="K166" s="44">
        <f t="shared" si="38"/>
        <v>-35.272098999999997</v>
      </c>
      <c r="L166" s="44">
        <f t="shared" si="39"/>
        <v>0</v>
      </c>
      <c r="N166" s="88">
        <v>28765000000</v>
      </c>
      <c r="O166" s="88">
        <v>-8.9156151000000001</v>
      </c>
      <c r="Q166" s="6">
        <f t="shared" si="40"/>
        <v>29.344999999999999</v>
      </c>
      <c r="R166" s="6">
        <f t="shared" si="41"/>
        <v>-8.9072370999999997</v>
      </c>
      <c r="S166" s="44">
        <f t="shared" si="42"/>
        <v>-9.0675849999999993</v>
      </c>
      <c r="T166" s="44">
        <f t="shared" si="43"/>
        <v>-9.3534793999999994</v>
      </c>
      <c r="U166" s="44">
        <f t="shared" si="44"/>
        <v>-9.8105516000000001</v>
      </c>
      <c r="V166" s="44">
        <f t="shared" si="45"/>
        <v>-10.644166999999999</v>
      </c>
      <c r="W166" s="44">
        <f t="shared" si="46"/>
        <v>-14.307607000000001</v>
      </c>
      <c r="X166" s="44">
        <f t="shared" si="47"/>
        <v>0</v>
      </c>
    </row>
    <row r="167" spans="2:24" x14ac:dyDescent="0.25">
      <c r="B167" s="88">
        <v>28910000000</v>
      </c>
      <c r="C167" s="88">
        <v>-8.4867191000000002</v>
      </c>
      <c r="E167" s="6">
        <f t="shared" si="32"/>
        <v>29.49</v>
      </c>
      <c r="F167" s="6">
        <f t="shared" si="33"/>
        <v>-8.0922765999999999</v>
      </c>
      <c r="G167" s="44">
        <f t="shared" si="34"/>
        <v>-8.2958794000000005</v>
      </c>
      <c r="H167" s="44">
        <f t="shared" si="35"/>
        <v>-8.6738996999999998</v>
      </c>
      <c r="I167" s="44">
        <f t="shared" si="36"/>
        <v>-9.3228501999999995</v>
      </c>
      <c r="J167" s="44">
        <f t="shared" si="37"/>
        <v>-10.79542</v>
      </c>
      <c r="K167" s="44">
        <f t="shared" si="38"/>
        <v>-22.777909999999999</v>
      </c>
      <c r="L167" s="44">
        <f t="shared" si="39"/>
        <v>0</v>
      </c>
      <c r="N167" s="88">
        <v>28910000000</v>
      </c>
      <c r="O167" s="88">
        <v>-8.904954</v>
      </c>
      <c r="Q167" s="6">
        <f t="shared" si="40"/>
        <v>29.49</v>
      </c>
      <c r="R167" s="6">
        <f t="shared" si="41"/>
        <v>-8.9067307000000007</v>
      </c>
      <c r="S167" s="44">
        <f t="shared" si="42"/>
        <v>-9.0509261999999993</v>
      </c>
      <c r="T167" s="44">
        <f t="shared" si="43"/>
        <v>-9.3615893999999997</v>
      </c>
      <c r="U167" s="44">
        <f t="shared" si="44"/>
        <v>-9.9702500999999994</v>
      </c>
      <c r="V167" s="44">
        <f t="shared" si="45"/>
        <v>-11.326560000000001</v>
      </c>
      <c r="W167" s="44">
        <f t="shared" si="46"/>
        <v>-21.482084</v>
      </c>
      <c r="X167" s="44">
        <f t="shared" si="47"/>
        <v>0</v>
      </c>
    </row>
    <row r="168" spans="2:24" x14ac:dyDescent="0.25">
      <c r="B168" s="88">
        <v>29055000000</v>
      </c>
      <c r="C168" s="88">
        <v>-8.4033232000000009</v>
      </c>
      <c r="E168" s="6">
        <f t="shared" si="32"/>
        <v>29.635000000000002</v>
      </c>
      <c r="F168" s="6">
        <f t="shared" si="33"/>
        <v>-8.0014380999999997</v>
      </c>
      <c r="G168" s="44">
        <f t="shared" si="34"/>
        <v>-8.2210854999999992</v>
      </c>
      <c r="H168" s="44">
        <f t="shared" si="35"/>
        <v>-8.6739969000000006</v>
      </c>
      <c r="I168" s="44">
        <f t="shared" si="36"/>
        <v>-9.4139070999999994</v>
      </c>
      <c r="J168" s="44">
        <f t="shared" si="37"/>
        <v>-12.089188</v>
      </c>
      <c r="K168" s="44">
        <f t="shared" si="38"/>
        <v>-32.93018</v>
      </c>
      <c r="L168" s="44">
        <f t="shared" si="39"/>
        <v>0</v>
      </c>
      <c r="N168" s="88">
        <v>29055000000</v>
      </c>
      <c r="O168" s="88">
        <v>-8.8992558000000006</v>
      </c>
      <c r="Q168" s="6">
        <f t="shared" si="40"/>
        <v>29.635000000000002</v>
      </c>
      <c r="R168" s="6">
        <f t="shared" si="41"/>
        <v>-8.9034224000000002</v>
      </c>
      <c r="S168" s="44">
        <f t="shared" si="42"/>
        <v>-9.0588198000000002</v>
      </c>
      <c r="T168" s="44">
        <f t="shared" si="43"/>
        <v>-9.3563279999999995</v>
      </c>
      <c r="U168" s="44">
        <f t="shared" si="44"/>
        <v>-9.8964576999999991</v>
      </c>
      <c r="V168" s="44">
        <f t="shared" si="45"/>
        <v>-10.877007000000001</v>
      </c>
      <c r="W168" s="44">
        <f t="shared" si="46"/>
        <v>-16.618476999999999</v>
      </c>
      <c r="X168" s="44">
        <f t="shared" si="47"/>
        <v>0</v>
      </c>
    </row>
    <row r="169" spans="2:24" x14ac:dyDescent="0.25">
      <c r="B169" s="88">
        <v>29200000000</v>
      </c>
      <c r="C169" s="88">
        <v>-8.3008746999999996</v>
      </c>
      <c r="E169" s="6">
        <f t="shared" si="32"/>
        <v>29.78</v>
      </c>
      <c r="F169" s="6">
        <f t="shared" si="33"/>
        <v>-7.9315600000000002</v>
      </c>
      <c r="G169" s="44">
        <f t="shared" si="34"/>
        <v>-8.0904789000000008</v>
      </c>
      <c r="H169" s="44">
        <f t="shared" si="35"/>
        <v>-8.4486027000000004</v>
      </c>
      <c r="I169" s="44">
        <f t="shared" si="36"/>
        <v>-9.0966024000000001</v>
      </c>
      <c r="J169" s="44">
        <f t="shared" si="37"/>
        <v>-10.684602999999999</v>
      </c>
      <c r="K169" s="44">
        <f t="shared" si="38"/>
        <v>-24.396452</v>
      </c>
      <c r="L169" s="44">
        <f t="shared" si="39"/>
        <v>0</v>
      </c>
      <c r="N169" s="88">
        <v>29200000000</v>
      </c>
      <c r="O169" s="88">
        <v>-8.9033584999999995</v>
      </c>
      <c r="Q169" s="6">
        <f t="shared" si="40"/>
        <v>29.78</v>
      </c>
      <c r="R169" s="6">
        <f t="shared" si="41"/>
        <v>-8.9051799999999997</v>
      </c>
      <c r="S169" s="44">
        <f t="shared" si="42"/>
        <v>-9.0362968000000006</v>
      </c>
      <c r="T169" s="44">
        <f t="shared" si="43"/>
        <v>-9.3036642000000001</v>
      </c>
      <c r="U169" s="44">
        <f t="shared" si="44"/>
        <v>-9.8242282999999997</v>
      </c>
      <c r="V169" s="44">
        <f t="shared" si="45"/>
        <v>-10.731304</v>
      </c>
      <c r="W169" s="44">
        <f t="shared" si="46"/>
        <v>-15.193218999999999</v>
      </c>
      <c r="X169" s="44">
        <f t="shared" si="47"/>
        <v>0</v>
      </c>
    </row>
    <row r="170" spans="2:24" x14ac:dyDescent="0.25">
      <c r="B170" s="88">
        <v>29345000000</v>
      </c>
      <c r="C170" s="88">
        <v>-8.1984949</v>
      </c>
      <c r="E170" s="6">
        <f t="shared" si="32"/>
        <v>29.925000000000001</v>
      </c>
      <c r="F170" s="6">
        <f t="shared" si="33"/>
        <v>-7.8908237999999997</v>
      </c>
      <c r="G170" s="44">
        <f t="shared" si="34"/>
        <v>-7.9710193</v>
      </c>
      <c r="H170" s="44">
        <f t="shared" si="35"/>
        <v>-8.2976437000000001</v>
      </c>
      <c r="I170" s="44">
        <f t="shared" si="36"/>
        <v>-8.8786345000000004</v>
      </c>
      <c r="J170" s="44">
        <f t="shared" si="37"/>
        <v>-10.241301</v>
      </c>
      <c r="K170" s="44">
        <f t="shared" si="38"/>
        <v>-21.132002</v>
      </c>
      <c r="L170" s="44">
        <f t="shared" si="39"/>
        <v>0</v>
      </c>
      <c r="N170" s="88">
        <v>29345000000</v>
      </c>
      <c r="O170" s="88">
        <v>-8.9072370999999997</v>
      </c>
      <c r="Q170" s="6">
        <f t="shared" si="40"/>
        <v>29.925000000000001</v>
      </c>
      <c r="R170" s="6">
        <f t="shared" si="41"/>
        <v>-8.9085225999999995</v>
      </c>
      <c r="S170" s="44">
        <f t="shared" si="42"/>
        <v>-8.9855709000000008</v>
      </c>
      <c r="T170" s="44">
        <f t="shared" si="43"/>
        <v>-9.2598304999999996</v>
      </c>
      <c r="U170" s="44">
        <f t="shared" si="44"/>
        <v>-9.8733825999999993</v>
      </c>
      <c r="V170" s="44">
        <f t="shared" si="45"/>
        <v>-11.301582</v>
      </c>
      <c r="W170" s="44">
        <f t="shared" si="46"/>
        <v>-22.567803999999999</v>
      </c>
      <c r="X170" s="44">
        <f t="shared" si="47"/>
        <v>0</v>
      </c>
    </row>
    <row r="171" spans="2:24" x14ac:dyDescent="0.25">
      <c r="B171" s="88">
        <v>29490000000</v>
      </c>
      <c r="C171" s="88">
        <v>-8.0922765999999999</v>
      </c>
      <c r="E171" s="6">
        <f t="shared" si="32"/>
        <v>30.07</v>
      </c>
      <c r="F171" s="6">
        <f t="shared" si="33"/>
        <v>-7.8711672000000004</v>
      </c>
      <c r="G171" s="44">
        <f t="shared" si="34"/>
        <v>-8.0144471999999993</v>
      </c>
      <c r="H171" s="44">
        <f t="shared" si="35"/>
        <v>-8.3702954999999992</v>
      </c>
      <c r="I171" s="44">
        <f t="shared" si="36"/>
        <v>-9.0725669999999994</v>
      </c>
      <c r="J171" s="44">
        <f t="shared" si="37"/>
        <v>-11.175131</v>
      </c>
      <c r="K171" s="44">
        <f t="shared" si="38"/>
        <v>-28.143736000000001</v>
      </c>
      <c r="L171" s="44">
        <f t="shared" si="39"/>
        <v>0</v>
      </c>
      <c r="N171" s="88">
        <v>29490000000</v>
      </c>
      <c r="O171" s="88">
        <v>-8.9067307000000007</v>
      </c>
      <c r="Q171" s="6">
        <f t="shared" si="40"/>
        <v>30.07</v>
      </c>
      <c r="R171" s="6">
        <f t="shared" si="41"/>
        <v>-8.9063034000000005</v>
      </c>
      <c r="S171" s="44">
        <f t="shared" si="42"/>
        <v>-8.9939213000000002</v>
      </c>
      <c r="T171" s="44">
        <f t="shared" si="43"/>
        <v>-9.2228794000000001</v>
      </c>
      <c r="U171" s="44">
        <f t="shared" si="44"/>
        <v>-9.6916694999999997</v>
      </c>
      <c r="V171" s="44">
        <f t="shared" si="45"/>
        <v>-10.665932</v>
      </c>
      <c r="W171" s="44">
        <f t="shared" si="46"/>
        <v>-16.081047000000002</v>
      </c>
      <c r="X171" s="44">
        <f t="shared" si="47"/>
        <v>0</v>
      </c>
    </row>
    <row r="172" spans="2:24" x14ac:dyDescent="0.25">
      <c r="B172" s="88">
        <v>29635000000</v>
      </c>
      <c r="C172" s="88">
        <v>-8.0014380999999997</v>
      </c>
      <c r="E172" s="6">
        <f t="shared" si="32"/>
        <v>30.215</v>
      </c>
      <c r="F172" s="6">
        <f t="shared" si="33"/>
        <v>-7.9058352000000003</v>
      </c>
      <c r="G172" s="44">
        <f t="shared" si="34"/>
        <v>-7.9927874000000001</v>
      </c>
      <c r="H172" s="44">
        <f t="shared" si="35"/>
        <v>-8.2929458999999994</v>
      </c>
      <c r="I172" s="44">
        <f t="shared" si="36"/>
        <v>-8.9024877999999994</v>
      </c>
      <c r="J172" s="44">
        <f t="shared" si="37"/>
        <v>-10.252796999999999</v>
      </c>
      <c r="K172" s="44">
        <f t="shared" si="38"/>
        <v>-21.194603000000001</v>
      </c>
      <c r="L172" s="44">
        <f t="shared" si="39"/>
        <v>0</v>
      </c>
      <c r="N172" s="88">
        <v>29635000000</v>
      </c>
      <c r="O172" s="88">
        <v>-8.9034224000000002</v>
      </c>
      <c r="Q172" s="6">
        <f t="shared" si="40"/>
        <v>30.215</v>
      </c>
      <c r="R172" s="6">
        <f t="shared" si="41"/>
        <v>-8.9175176999999994</v>
      </c>
      <c r="S172" s="44">
        <f t="shared" si="42"/>
        <v>-9.0054426000000003</v>
      </c>
      <c r="T172" s="44">
        <f t="shared" si="43"/>
        <v>-9.2327317999999998</v>
      </c>
      <c r="U172" s="44">
        <f t="shared" si="44"/>
        <v>-9.7388686999999994</v>
      </c>
      <c r="V172" s="44">
        <f t="shared" si="45"/>
        <v>-10.869669999999999</v>
      </c>
      <c r="W172" s="44">
        <f t="shared" si="46"/>
        <v>-17.692779999999999</v>
      </c>
      <c r="X172" s="44">
        <f t="shared" si="47"/>
        <v>0</v>
      </c>
    </row>
    <row r="173" spans="2:24" x14ac:dyDescent="0.25">
      <c r="B173" s="88">
        <v>29780000000</v>
      </c>
      <c r="C173" s="88">
        <v>-7.9315600000000002</v>
      </c>
      <c r="E173" s="6">
        <f t="shared" si="32"/>
        <v>30.36</v>
      </c>
      <c r="F173" s="6">
        <f t="shared" si="33"/>
        <v>-7.9722691000000001</v>
      </c>
      <c r="G173" s="44">
        <f t="shared" si="34"/>
        <v>-8.0083608999999996</v>
      </c>
      <c r="H173" s="44">
        <f t="shared" si="35"/>
        <v>-8.2777863000000007</v>
      </c>
      <c r="I173" s="44">
        <f t="shared" si="36"/>
        <v>-8.8538388999999995</v>
      </c>
      <c r="J173" s="44">
        <f t="shared" si="37"/>
        <v>-10.367317</v>
      </c>
      <c r="K173" s="44">
        <f t="shared" si="38"/>
        <v>-22.964220000000001</v>
      </c>
      <c r="L173" s="44">
        <f t="shared" si="39"/>
        <v>0</v>
      </c>
      <c r="N173" s="88">
        <v>29780000000</v>
      </c>
      <c r="O173" s="88">
        <v>-8.9051799999999997</v>
      </c>
      <c r="Q173" s="6">
        <f t="shared" si="40"/>
        <v>30.36</v>
      </c>
      <c r="R173" s="6">
        <f t="shared" si="41"/>
        <v>-8.9443531000000007</v>
      </c>
      <c r="S173" s="44">
        <f t="shared" si="42"/>
        <v>-9.0050430000000006</v>
      </c>
      <c r="T173" s="44">
        <f t="shared" si="43"/>
        <v>-9.2271327999999997</v>
      </c>
      <c r="U173" s="44">
        <f t="shared" si="44"/>
        <v>-9.7998618999999998</v>
      </c>
      <c r="V173" s="44">
        <f t="shared" si="45"/>
        <v>-11.251325</v>
      </c>
      <c r="W173" s="44">
        <f t="shared" si="46"/>
        <v>-22.163737999999999</v>
      </c>
      <c r="X173" s="44">
        <f t="shared" si="47"/>
        <v>0</v>
      </c>
    </row>
    <row r="174" spans="2:24" x14ac:dyDescent="0.25">
      <c r="B174" s="88">
        <v>29925000000</v>
      </c>
      <c r="C174" s="88">
        <v>-7.8908237999999997</v>
      </c>
      <c r="E174" s="6">
        <f t="shared" si="32"/>
        <v>30.504999999999999</v>
      </c>
      <c r="F174" s="6">
        <f t="shared" si="33"/>
        <v>-8.0693712000000009</v>
      </c>
      <c r="G174" s="44">
        <f t="shared" si="34"/>
        <v>-8.1299790999999999</v>
      </c>
      <c r="H174" s="44">
        <f t="shared" si="35"/>
        <v>-8.3711081000000007</v>
      </c>
      <c r="I174" s="44">
        <f t="shared" si="36"/>
        <v>-8.9412374000000003</v>
      </c>
      <c r="J174" s="44">
        <f t="shared" si="37"/>
        <v>-10.415039999999999</v>
      </c>
      <c r="K174" s="44">
        <f t="shared" si="38"/>
        <v>-23.023865000000001</v>
      </c>
      <c r="L174" s="44">
        <f t="shared" si="39"/>
        <v>0</v>
      </c>
      <c r="N174" s="88">
        <v>29925000000</v>
      </c>
      <c r="O174" s="88">
        <v>-8.9085225999999995</v>
      </c>
      <c r="Q174" s="6">
        <f t="shared" si="40"/>
        <v>30.504999999999999</v>
      </c>
      <c r="R174" s="6">
        <f t="shared" si="41"/>
        <v>-8.9712267000000008</v>
      </c>
      <c r="S174" s="44">
        <f t="shared" si="42"/>
        <v>-9.0268516999999999</v>
      </c>
      <c r="T174" s="44">
        <f t="shared" si="43"/>
        <v>-9.2255306000000008</v>
      </c>
      <c r="U174" s="44">
        <f t="shared" si="44"/>
        <v>-9.6875172000000003</v>
      </c>
      <c r="V174" s="44">
        <f t="shared" si="45"/>
        <v>-10.796353999999999</v>
      </c>
      <c r="W174" s="44">
        <f t="shared" si="46"/>
        <v>-17.251094999999999</v>
      </c>
      <c r="X174" s="44">
        <f t="shared" si="47"/>
        <v>0</v>
      </c>
    </row>
    <row r="175" spans="2:24" x14ac:dyDescent="0.25">
      <c r="B175" s="88">
        <v>30070000000</v>
      </c>
      <c r="C175" s="88">
        <v>-7.8711672000000004</v>
      </c>
      <c r="E175" s="6">
        <f t="shared" si="32"/>
        <v>30.65</v>
      </c>
      <c r="F175" s="6">
        <f t="shared" si="33"/>
        <v>-8.1900501000000006</v>
      </c>
      <c r="G175" s="44">
        <f t="shared" si="34"/>
        <v>-8.2358513000000002</v>
      </c>
      <c r="H175" s="44">
        <f t="shared" si="35"/>
        <v>-8.4314508000000004</v>
      </c>
      <c r="I175" s="44">
        <f t="shared" si="36"/>
        <v>-8.9741449000000006</v>
      </c>
      <c r="J175" s="44">
        <f t="shared" si="37"/>
        <v>-10.653529000000001</v>
      </c>
      <c r="K175" s="44">
        <f t="shared" si="38"/>
        <v>-24.632432999999999</v>
      </c>
      <c r="L175" s="44">
        <f t="shared" si="39"/>
        <v>0</v>
      </c>
      <c r="N175" s="88">
        <v>30070000000</v>
      </c>
      <c r="O175" s="88">
        <v>-8.9063034000000005</v>
      </c>
      <c r="Q175" s="6">
        <f t="shared" si="40"/>
        <v>30.65</v>
      </c>
      <c r="R175" s="6">
        <f t="shared" si="41"/>
        <v>-8.9999075000000008</v>
      </c>
      <c r="S175" s="44">
        <f t="shared" si="42"/>
        <v>-9.0761728000000002</v>
      </c>
      <c r="T175" s="44">
        <f t="shared" si="43"/>
        <v>-9.2422456999999998</v>
      </c>
      <c r="U175" s="44">
        <f t="shared" si="44"/>
        <v>-9.7720432000000006</v>
      </c>
      <c r="V175" s="44">
        <f t="shared" si="45"/>
        <v>-11.249005</v>
      </c>
      <c r="W175" s="44">
        <f t="shared" si="46"/>
        <v>-21.056163999999999</v>
      </c>
      <c r="X175" s="44">
        <f t="shared" si="47"/>
        <v>0</v>
      </c>
    </row>
    <row r="176" spans="2:24" x14ac:dyDescent="0.25">
      <c r="B176" s="88">
        <v>30215000000</v>
      </c>
      <c r="C176" s="88">
        <v>-7.9058352000000003</v>
      </c>
      <c r="E176" s="6">
        <f t="shared" si="32"/>
        <v>30.795000000000002</v>
      </c>
      <c r="F176" s="6">
        <f t="shared" si="33"/>
        <v>-8.3442450000000008</v>
      </c>
      <c r="G176" s="44">
        <f t="shared" si="34"/>
        <v>-8.3914080000000002</v>
      </c>
      <c r="H176" s="44">
        <f t="shared" si="35"/>
        <v>-8.6130238000000006</v>
      </c>
      <c r="I176" s="44">
        <f t="shared" si="36"/>
        <v>-9.0657101000000004</v>
      </c>
      <c r="J176" s="44">
        <f t="shared" si="37"/>
        <v>-10.571705</v>
      </c>
      <c r="K176" s="44">
        <f t="shared" si="38"/>
        <v>-23.456675000000001</v>
      </c>
      <c r="L176" s="44">
        <f t="shared" si="39"/>
        <v>0</v>
      </c>
      <c r="N176" s="88">
        <v>30215000000</v>
      </c>
      <c r="O176" s="88">
        <v>-8.9175176999999994</v>
      </c>
      <c r="Q176" s="6">
        <f t="shared" si="40"/>
        <v>30.795000000000002</v>
      </c>
      <c r="R176" s="6">
        <f t="shared" si="41"/>
        <v>-9.0356883999999997</v>
      </c>
      <c r="S176" s="44">
        <f t="shared" si="42"/>
        <v>-9.1018056999999999</v>
      </c>
      <c r="T176" s="44">
        <f t="shared" si="43"/>
        <v>-9.2776928000000005</v>
      </c>
      <c r="U176" s="44">
        <f t="shared" si="44"/>
        <v>-9.8570756999999993</v>
      </c>
      <c r="V176" s="44">
        <f t="shared" si="45"/>
        <v>-11.508466</v>
      </c>
      <c r="W176" s="44">
        <f t="shared" si="46"/>
        <v>-22.705010999999999</v>
      </c>
      <c r="X176" s="44">
        <f t="shared" si="47"/>
        <v>0</v>
      </c>
    </row>
    <row r="177" spans="2:24" x14ac:dyDescent="0.25">
      <c r="B177" s="88">
        <v>30360000000</v>
      </c>
      <c r="C177" s="88">
        <v>-7.9722691000000001</v>
      </c>
      <c r="E177" s="6">
        <f t="shared" si="32"/>
        <v>30.94</v>
      </c>
      <c r="F177" s="6">
        <f t="shared" si="33"/>
        <v>-8.4985227999999999</v>
      </c>
      <c r="G177" s="44">
        <f t="shared" si="34"/>
        <v>-8.5132741999999997</v>
      </c>
      <c r="H177" s="44">
        <f t="shared" si="35"/>
        <v>-8.7123317999999994</v>
      </c>
      <c r="I177" s="44">
        <f t="shared" si="36"/>
        <v>-9.1825972</v>
      </c>
      <c r="J177" s="44">
        <f t="shared" si="37"/>
        <v>-10.92179</v>
      </c>
      <c r="K177" s="44">
        <f t="shared" si="38"/>
        <v>-26.787362999999999</v>
      </c>
      <c r="L177" s="44">
        <f t="shared" si="39"/>
        <v>0</v>
      </c>
      <c r="N177" s="88">
        <v>30360000000</v>
      </c>
      <c r="O177" s="88">
        <v>-8.9443531000000007</v>
      </c>
      <c r="Q177" s="6">
        <f t="shared" si="40"/>
        <v>30.94</v>
      </c>
      <c r="R177" s="6">
        <f t="shared" si="41"/>
        <v>-9.0775126999999998</v>
      </c>
      <c r="S177" s="44">
        <f t="shared" si="42"/>
        <v>-9.1111287999999995</v>
      </c>
      <c r="T177" s="44">
        <f t="shared" si="43"/>
        <v>-9.2711781999999996</v>
      </c>
      <c r="U177" s="44">
        <f t="shared" si="44"/>
        <v>-9.7627182000000001</v>
      </c>
      <c r="V177" s="44">
        <f t="shared" si="45"/>
        <v>-11.142477</v>
      </c>
      <c r="W177" s="44">
        <f t="shared" si="46"/>
        <v>-19.847935</v>
      </c>
      <c r="X177" s="44">
        <f t="shared" si="47"/>
        <v>0</v>
      </c>
    </row>
    <row r="178" spans="2:24" x14ac:dyDescent="0.25">
      <c r="B178" s="88">
        <v>30505000000</v>
      </c>
      <c r="C178" s="88">
        <v>-8.0693712000000009</v>
      </c>
      <c r="E178" s="6">
        <f t="shared" si="32"/>
        <v>31.085000000000001</v>
      </c>
      <c r="F178" s="6">
        <f t="shared" si="33"/>
        <v>-8.6585778999999992</v>
      </c>
      <c r="G178" s="44">
        <f t="shared" si="34"/>
        <v>-8.6990794999999999</v>
      </c>
      <c r="H178" s="44">
        <f t="shared" si="35"/>
        <v>-8.8577165999999998</v>
      </c>
      <c r="I178" s="44">
        <f t="shared" si="36"/>
        <v>-9.3169394000000008</v>
      </c>
      <c r="J178" s="44">
        <f t="shared" si="37"/>
        <v>-10.834352000000001</v>
      </c>
      <c r="K178" s="44">
        <f t="shared" si="38"/>
        <v>-24.76417</v>
      </c>
      <c r="L178" s="44">
        <f t="shared" si="39"/>
        <v>0</v>
      </c>
      <c r="N178" s="88">
        <v>30505000000</v>
      </c>
      <c r="O178" s="88">
        <v>-8.9712267000000008</v>
      </c>
      <c r="Q178" s="6">
        <f t="shared" si="40"/>
        <v>31.085000000000001</v>
      </c>
      <c r="R178" s="6">
        <f t="shared" si="41"/>
        <v>-9.1242800000000006</v>
      </c>
      <c r="S178" s="44">
        <f t="shared" si="42"/>
        <v>-9.1227035999999995</v>
      </c>
      <c r="T178" s="44">
        <f t="shared" si="43"/>
        <v>-9.2762480000000007</v>
      </c>
      <c r="U178" s="44">
        <f t="shared" si="44"/>
        <v>-9.7460612999999992</v>
      </c>
      <c r="V178" s="44">
        <f t="shared" si="45"/>
        <v>-11.265392</v>
      </c>
      <c r="W178" s="44">
        <f t="shared" si="46"/>
        <v>-21.613195000000001</v>
      </c>
      <c r="X178" s="44">
        <f t="shared" si="47"/>
        <v>0</v>
      </c>
    </row>
    <row r="179" spans="2:24" x14ac:dyDescent="0.25">
      <c r="B179" s="88">
        <v>30650000000</v>
      </c>
      <c r="C179" s="88">
        <v>-8.1900501000000006</v>
      </c>
      <c r="E179" s="6">
        <f t="shared" si="32"/>
        <v>31.23</v>
      </c>
      <c r="F179" s="6">
        <f t="shared" si="33"/>
        <v>-8.8048152999999996</v>
      </c>
      <c r="G179" s="44">
        <f t="shared" si="34"/>
        <v>-8.8584042000000007</v>
      </c>
      <c r="H179" s="44">
        <f t="shared" si="35"/>
        <v>-9.0643691999999998</v>
      </c>
      <c r="I179" s="44">
        <f t="shared" si="36"/>
        <v>-9.5132359999999991</v>
      </c>
      <c r="J179" s="44">
        <f t="shared" si="37"/>
        <v>-11.169707000000001</v>
      </c>
      <c r="K179" s="44">
        <f t="shared" si="38"/>
        <v>-25.905795999999999</v>
      </c>
      <c r="L179" s="44">
        <f t="shared" si="39"/>
        <v>0</v>
      </c>
      <c r="N179" s="88">
        <v>30650000000</v>
      </c>
      <c r="O179" s="88">
        <v>-8.9999075000000008</v>
      </c>
      <c r="Q179" s="6">
        <f t="shared" si="40"/>
        <v>31.23</v>
      </c>
      <c r="R179" s="6">
        <f t="shared" si="41"/>
        <v>-9.1674460999999994</v>
      </c>
      <c r="S179" s="44">
        <f t="shared" si="42"/>
        <v>-9.1903810999999997</v>
      </c>
      <c r="T179" s="44">
        <f t="shared" si="43"/>
        <v>-9.3393315999999995</v>
      </c>
      <c r="U179" s="44">
        <f t="shared" si="44"/>
        <v>-9.8107357000000004</v>
      </c>
      <c r="V179" s="44">
        <f t="shared" si="45"/>
        <v>-11.397149000000001</v>
      </c>
      <c r="W179" s="44">
        <f t="shared" si="46"/>
        <v>-22.375343000000001</v>
      </c>
      <c r="X179" s="44">
        <f t="shared" si="47"/>
        <v>0</v>
      </c>
    </row>
    <row r="180" spans="2:24" x14ac:dyDescent="0.25">
      <c r="B180" s="88">
        <v>30795000000</v>
      </c>
      <c r="C180" s="88">
        <v>-8.3442450000000008</v>
      </c>
      <c r="E180" s="6">
        <f t="shared" si="32"/>
        <v>31.375</v>
      </c>
      <c r="F180" s="6">
        <f t="shared" si="33"/>
        <v>-8.9335383999999998</v>
      </c>
      <c r="G180" s="44">
        <f t="shared" si="34"/>
        <v>-9.0318126999999997</v>
      </c>
      <c r="H180" s="44">
        <f t="shared" si="35"/>
        <v>-9.24648</v>
      </c>
      <c r="I180" s="44">
        <f t="shared" si="36"/>
        <v>-9.7188654000000003</v>
      </c>
      <c r="J180" s="44">
        <f t="shared" si="37"/>
        <v>-11.614046999999999</v>
      </c>
      <c r="K180" s="44">
        <f t="shared" si="38"/>
        <v>-27.534561</v>
      </c>
      <c r="L180" s="44">
        <f t="shared" si="39"/>
        <v>0</v>
      </c>
      <c r="N180" s="88">
        <v>30795000000</v>
      </c>
      <c r="O180" s="88">
        <v>-9.0356883999999997</v>
      </c>
      <c r="Q180" s="6">
        <f t="shared" si="40"/>
        <v>31.375</v>
      </c>
      <c r="R180" s="6">
        <f t="shared" si="41"/>
        <v>-9.2157935999999996</v>
      </c>
      <c r="S180" s="44">
        <f t="shared" si="42"/>
        <v>-9.2375287999999998</v>
      </c>
      <c r="T180" s="44">
        <f t="shared" si="43"/>
        <v>-9.3854971000000003</v>
      </c>
      <c r="U180" s="44">
        <f t="shared" si="44"/>
        <v>-9.8376560000000008</v>
      </c>
      <c r="V180" s="44">
        <f t="shared" si="45"/>
        <v>-11.461498000000001</v>
      </c>
      <c r="W180" s="44">
        <f t="shared" si="46"/>
        <v>-22.896158</v>
      </c>
      <c r="X180" s="44">
        <f t="shared" si="47"/>
        <v>0</v>
      </c>
    </row>
    <row r="181" spans="2:24" x14ac:dyDescent="0.25">
      <c r="B181" s="88">
        <v>30940000000</v>
      </c>
      <c r="C181" s="88">
        <v>-8.4985227999999999</v>
      </c>
      <c r="E181" s="6">
        <f t="shared" si="32"/>
        <v>31.52</v>
      </c>
      <c r="F181" s="6">
        <f t="shared" si="33"/>
        <v>-9.0251637000000002</v>
      </c>
      <c r="G181" s="44">
        <f t="shared" si="34"/>
        <v>-9.1447123999999995</v>
      </c>
      <c r="H181" s="44">
        <f t="shared" si="35"/>
        <v>-9.3598461000000004</v>
      </c>
      <c r="I181" s="44">
        <f t="shared" si="36"/>
        <v>-9.8307304000000002</v>
      </c>
      <c r="J181" s="44">
        <f t="shared" si="37"/>
        <v>-11.540568</v>
      </c>
      <c r="K181" s="44">
        <f t="shared" si="38"/>
        <v>-25.715676999999999</v>
      </c>
      <c r="L181" s="44">
        <f t="shared" si="39"/>
        <v>0</v>
      </c>
      <c r="N181" s="88">
        <v>30940000000</v>
      </c>
      <c r="O181" s="88">
        <v>-9.0775126999999998</v>
      </c>
      <c r="Q181" s="6">
        <f t="shared" si="40"/>
        <v>31.52</v>
      </c>
      <c r="R181" s="6">
        <f t="shared" si="41"/>
        <v>-9.2662163</v>
      </c>
      <c r="S181" s="44">
        <f t="shared" si="42"/>
        <v>-9.2815247000000003</v>
      </c>
      <c r="T181" s="44">
        <f t="shared" si="43"/>
        <v>-9.4460563999999998</v>
      </c>
      <c r="U181" s="44">
        <f t="shared" si="44"/>
        <v>-9.8746977000000005</v>
      </c>
      <c r="V181" s="44">
        <f t="shared" si="45"/>
        <v>-11.374959</v>
      </c>
      <c r="W181" s="44">
        <f t="shared" si="46"/>
        <v>-21.480153999999999</v>
      </c>
      <c r="X181" s="44">
        <f t="shared" si="47"/>
        <v>0</v>
      </c>
    </row>
    <row r="182" spans="2:24" x14ac:dyDescent="0.25">
      <c r="B182" s="88">
        <v>31085000000</v>
      </c>
      <c r="C182" s="88">
        <v>-8.6585778999999992</v>
      </c>
      <c r="E182" s="6">
        <f t="shared" si="32"/>
        <v>31.664999999999999</v>
      </c>
      <c r="F182" s="6">
        <f t="shared" si="33"/>
        <v>-9.0834513000000001</v>
      </c>
      <c r="G182" s="44">
        <f t="shared" si="34"/>
        <v>-9.1822070999999994</v>
      </c>
      <c r="H182" s="44">
        <f t="shared" si="35"/>
        <v>-9.3851327999999992</v>
      </c>
      <c r="I182" s="44">
        <f t="shared" si="36"/>
        <v>-9.8973350999999994</v>
      </c>
      <c r="J182" s="44">
        <f t="shared" si="37"/>
        <v>-12.077214</v>
      </c>
      <c r="K182" s="44">
        <f t="shared" si="38"/>
        <v>-29.384505999999998</v>
      </c>
      <c r="L182" s="44">
        <f t="shared" si="39"/>
        <v>0</v>
      </c>
      <c r="N182" s="88">
        <v>31085000000</v>
      </c>
      <c r="O182" s="88">
        <v>-9.1242800000000006</v>
      </c>
      <c r="Q182" s="6">
        <f t="shared" si="40"/>
        <v>31.664999999999999</v>
      </c>
      <c r="R182" s="6">
        <f t="shared" si="41"/>
        <v>-9.3036375000000007</v>
      </c>
      <c r="S182" s="44">
        <f t="shared" si="42"/>
        <v>-9.3244428999999993</v>
      </c>
      <c r="T182" s="44">
        <f t="shared" si="43"/>
        <v>-9.4665403000000001</v>
      </c>
      <c r="U182" s="44">
        <f t="shared" si="44"/>
        <v>-9.9873037</v>
      </c>
      <c r="V182" s="44">
        <f t="shared" si="45"/>
        <v>-11.981501</v>
      </c>
      <c r="W182" s="44">
        <f t="shared" si="46"/>
        <v>-26.585502999999999</v>
      </c>
      <c r="X182" s="44">
        <f t="shared" si="47"/>
        <v>0</v>
      </c>
    </row>
    <row r="183" spans="2:24" x14ac:dyDescent="0.25">
      <c r="B183" s="88">
        <v>31230000000</v>
      </c>
      <c r="C183" s="88">
        <v>-8.8048152999999996</v>
      </c>
      <c r="E183" s="6">
        <f t="shared" si="32"/>
        <v>31.81</v>
      </c>
      <c r="F183" s="6">
        <f t="shared" si="33"/>
        <v>-9.1048241000000001</v>
      </c>
      <c r="G183" s="44">
        <f t="shared" si="34"/>
        <v>-9.1934547000000002</v>
      </c>
      <c r="H183" s="44">
        <f t="shared" si="35"/>
        <v>-9.4229994000000001</v>
      </c>
      <c r="I183" s="44">
        <f t="shared" si="36"/>
        <v>-9.9263659000000004</v>
      </c>
      <c r="J183" s="44">
        <f t="shared" si="37"/>
        <v>-12.069316000000001</v>
      </c>
      <c r="K183" s="44">
        <f t="shared" si="38"/>
        <v>-28.548410000000001</v>
      </c>
      <c r="L183" s="44">
        <f t="shared" si="39"/>
        <v>0</v>
      </c>
      <c r="N183" s="88">
        <v>31230000000</v>
      </c>
      <c r="O183" s="88">
        <v>-9.1674460999999994</v>
      </c>
      <c r="Q183" s="6">
        <f t="shared" si="40"/>
        <v>31.81</v>
      </c>
      <c r="R183" s="6">
        <f t="shared" si="41"/>
        <v>-9.3338757000000001</v>
      </c>
      <c r="S183" s="44">
        <f t="shared" si="42"/>
        <v>-9.3782014999999994</v>
      </c>
      <c r="T183" s="44">
        <f t="shared" si="43"/>
        <v>-9.5168427999999992</v>
      </c>
      <c r="U183" s="44">
        <f t="shared" si="44"/>
        <v>-10.020970999999999</v>
      </c>
      <c r="V183" s="44">
        <f t="shared" si="45"/>
        <v>-11.862242999999999</v>
      </c>
      <c r="W183" s="44">
        <f t="shared" si="46"/>
        <v>-25.36908</v>
      </c>
      <c r="X183" s="44">
        <f t="shared" si="47"/>
        <v>0</v>
      </c>
    </row>
    <row r="184" spans="2:24" x14ac:dyDescent="0.25">
      <c r="B184" s="88">
        <v>31375000000</v>
      </c>
      <c r="C184" s="88">
        <v>-8.9335383999999998</v>
      </c>
      <c r="E184" s="6">
        <f t="shared" si="32"/>
        <v>31.954999999999998</v>
      </c>
      <c r="F184" s="6">
        <f t="shared" si="33"/>
        <v>-9.0954552</v>
      </c>
      <c r="G184" s="44">
        <f t="shared" si="34"/>
        <v>-9.1701841000000002</v>
      </c>
      <c r="H184" s="44">
        <f t="shared" si="35"/>
        <v>-9.3958835999999994</v>
      </c>
      <c r="I184" s="44">
        <f t="shared" si="36"/>
        <v>-9.9357643000000007</v>
      </c>
      <c r="J184" s="44">
        <f t="shared" si="37"/>
        <v>-12.294513999999999</v>
      </c>
      <c r="K184" s="44">
        <f t="shared" si="38"/>
        <v>-29.582083000000001</v>
      </c>
      <c r="L184" s="44">
        <f t="shared" si="39"/>
        <v>0</v>
      </c>
      <c r="N184" s="88">
        <v>31375000000</v>
      </c>
      <c r="O184" s="88">
        <v>-9.2157935999999996</v>
      </c>
      <c r="Q184" s="6">
        <f t="shared" si="40"/>
        <v>31.954999999999998</v>
      </c>
      <c r="R184" s="6">
        <f t="shared" si="41"/>
        <v>-9.3686199000000006</v>
      </c>
      <c r="S184" s="44">
        <f t="shared" si="42"/>
        <v>-9.3744736</v>
      </c>
      <c r="T184" s="44">
        <f t="shared" si="43"/>
        <v>-9.5148200999999997</v>
      </c>
      <c r="U184" s="44">
        <f t="shared" si="44"/>
        <v>-9.9610681999999997</v>
      </c>
      <c r="V184" s="44">
        <f t="shared" si="45"/>
        <v>-11.8377</v>
      </c>
      <c r="W184" s="44">
        <f t="shared" si="46"/>
        <v>-25.867263999999999</v>
      </c>
      <c r="X184" s="44">
        <f t="shared" si="47"/>
        <v>0</v>
      </c>
    </row>
    <row r="185" spans="2:24" x14ac:dyDescent="0.25">
      <c r="B185" s="88">
        <v>31520000000</v>
      </c>
      <c r="C185" s="88">
        <v>-9.0251637000000002</v>
      </c>
      <c r="E185" s="6">
        <f t="shared" si="32"/>
        <v>32.1</v>
      </c>
      <c r="F185" s="6">
        <f t="shared" si="33"/>
        <v>-9.0667180999999992</v>
      </c>
      <c r="G185" s="44">
        <f t="shared" si="34"/>
        <v>-9.1381168000000006</v>
      </c>
      <c r="H185" s="44">
        <f t="shared" si="35"/>
        <v>-9.3863915999999996</v>
      </c>
      <c r="I185" s="44">
        <f t="shared" si="36"/>
        <v>-10.051843999999999</v>
      </c>
      <c r="J185" s="44">
        <f t="shared" si="37"/>
        <v>-13.363020000000001</v>
      </c>
      <c r="K185" s="44">
        <f t="shared" si="38"/>
        <v>-33.561717999999999</v>
      </c>
      <c r="L185" s="44">
        <f t="shared" si="39"/>
        <v>0</v>
      </c>
      <c r="N185" s="88">
        <v>31520000000</v>
      </c>
      <c r="O185" s="88">
        <v>-9.2662163</v>
      </c>
      <c r="Q185" s="6">
        <f t="shared" si="40"/>
        <v>32.1</v>
      </c>
      <c r="R185" s="6">
        <f t="shared" si="41"/>
        <v>-9.4064321999999994</v>
      </c>
      <c r="S185" s="44">
        <f t="shared" si="42"/>
        <v>-9.4265184000000009</v>
      </c>
      <c r="T185" s="44">
        <f t="shared" si="43"/>
        <v>-9.5897617000000004</v>
      </c>
      <c r="U185" s="44">
        <f t="shared" si="44"/>
        <v>-10.071069</v>
      </c>
      <c r="V185" s="44">
        <f t="shared" si="45"/>
        <v>-12.913937000000001</v>
      </c>
      <c r="W185" s="44">
        <f t="shared" si="46"/>
        <v>-31.641241000000001</v>
      </c>
      <c r="X185" s="44">
        <f t="shared" si="47"/>
        <v>0</v>
      </c>
    </row>
    <row r="186" spans="2:24" x14ac:dyDescent="0.25">
      <c r="B186" s="88">
        <v>31665000000</v>
      </c>
      <c r="C186" s="88">
        <v>-9.0834513000000001</v>
      </c>
      <c r="E186" s="6">
        <f t="shared" si="32"/>
        <v>32.244999999999997</v>
      </c>
      <c r="F186" s="6">
        <f t="shared" si="33"/>
        <v>-9.0299616</v>
      </c>
      <c r="G186" s="44">
        <f t="shared" si="34"/>
        <v>-9.0537557999999994</v>
      </c>
      <c r="H186" s="44">
        <f t="shared" si="35"/>
        <v>-9.2636184999999998</v>
      </c>
      <c r="I186" s="44">
        <f t="shared" si="36"/>
        <v>-9.9190778999999996</v>
      </c>
      <c r="J186" s="44">
        <f t="shared" si="37"/>
        <v>-13.040051999999999</v>
      </c>
      <c r="K186" s="44">
        <f t="shared" si="38"/>
        <v>-32.741993000000001</v>
      </c>
      <c r="L186" s="44">
        <f t="shared" si="39"/>
        <v>0</v>
      </c>
      <c r="N186" s="88">
        <v>31665000000</v>
      </c>
      <c r="O186" s="88">
        <v>-9.3036375000000007</v>
      </c>
      <c r="Q186" s="6">
        <f t="shared" si="40"/>
        <v>32.244999999999997</v>
      </c>
      <c r="R186" s="6">
        <f t="shared" si="41"/>
        <v>-9.4384747000000004</v>
      </c>
      <c r="S186" s="44">
        <f t="shared" si="42"/>
        <v>-9.4287682000000004</v>
      </c>
      <c r="T186" s="44">
        <f t="shared" si="43"/>
        <v>-9.5560960999999995</v>
      </c>
      <c r="U186" s="44">
        <f t="shared" si="44"/>
        <v>-9.9686936999999993</v>
      </c>
      <c r="V186" s="44">
        <f t="shared" si="45"/>
        <v>-12.262752000000001</v>
      </c>
      <c r="W186" s="44">
        <f t="shared" si="46"/>
        <v>-28.773914000000001</v>
      </c>
      <c r="X186" s="44">
        <f t="shared" si="47"/>
        <v>0</v>
      </c>
    </row>
    <row r="187" spans="2:24" x14ac:dyDescent="0.25">
      <c r="B187" s="88">
        <v>31810000000</v>
      </c>
      <c r="C187" s="88">
        <v>-9.1048241000000001</v>
      </c>
      <c r="E187" s="6">
        <f t="shared" si="32"/>
        <v>32.39</v>
      </c>
      <c r="F187" s="6">
        <f t="shared" si="33"/>
        <v>-8.9808520999999999</v>
      </c>
      <c r="G187" s="44">
        <f t="shared" si="34"/>
        <v>-9.0340843</v>
      </c>
      <c r="H187" s="44">
        <f t="shared" si="35"/>
        <v>-9.3011236000000004</v>
      </c>
      <c r="I187" s="44">
        <f t="shared" si="36"/>
        <v>-10.139659</v>
      </c>
      <c r="J187" s="44">
        <f t="shared" si="37"/>
        <v>-14.225070000000001</v>
      </c>
      <c r="K187" s="44">
        <f t="shared" si="38"/>
        <v>-36.775703</v>
      </c>
      <c r="L187" s="44">
        <f t="shared" si="39"/>
        <v>0</v>
      </c>
      <c r="N187" s="88">
        <v>31810000000</v>
      </c>
      <c r="O187" s="88">
        <v>-9.3338757000000001</v>
      </c>
      <c r="Q187" s="6">
        <f t="shared" si="40"/>
        <v>32.39</v>
      </c>
      <c r="R187" s="6">
        <f t="shared" si="41"/>
        <v>-9.4758215000000003</v>
      </c>
      <c r="S187" s="44">
        <f t="shared" si="42"/>
        <v>-9.4741792999999994</v>
      </c>
      <c r="T187" s="44">
        <f t="shared" si="43"/>
        <v>-9.6422071000000003</v>
      </c>
      <c r="U187" s="44">
        <f t="shared" si="44"/>
        <v>-10.175976</v>
      </c>
      <c r="V187" s="44">
        <f t="shared" si="45"/>
        <v>-13.323936</v>
      </c>
      <c r="W187" s="44">
        <f t="shared" si="46"/>
        <v>-33.399185000000003</v>
      </c>
      <c r="X187" s="44">
        <f t="shared" si="47"/>
        <v>0</v>
      </c>
    </row>
    <row r="188" spans="2:24" x14ac:dyDescent="0.25">
      <c r="B188" s="88">
        <v>31955000000</v>
      </c>
      <c r="C188" s="88">
        <v>-9.0954552</v>
      </c>
      <c r="E188" s="6">
        <f t="shared" si="32"/>
        <v>32.534999999999997</v>
      </c>
      <c r="F188" s="6">
        <f t="shared" si="33"/>
        <v>-8.9240685000000006</v>
      </c>
      <c r="G188" s="44">
        <f t="shared" si="34"/>
        <v>-9.0548687000000001</v>
      </c>
      <c r="H188" s="44">
        <f t="shared" si="35"/>
        <v>-9.3905753999999995</v>
      </c>
      <c r="I188" s="44">
        <f t="shared" si="36"/>
        <v>-10.324997</v>
      </c>
      <c r="J188" s="44">
        <f t="shared" si="37"/>
        <v>-15.230528</v>
      </c>
      <c r="K188" s="44">
        <f t="shared" si="38"/>
        <v>-38.890555999999997</v>
      </c>
      <c r="L188" s="44">
        <f t="shared" si="39"/>
        <v>0</v>
      </c>
      <c r="N188" s="88">
        <v>31955000000</v>
      </c>
      <c r="O188" s="88">
        <v>-9.3686199000000006</v>
      </c>
      <c r="Q188" s="6">
        <f t="shared" si="40"/>
        <v>32.534999999999997</v>
      </c>
      <c r="R188" s="6">
        <f t="shared" si="41"/>
        <v>-9.5123996999999996</v>
      </c>
      <c r="S188" s="44">
        <f t="shared" si="42"/>
        <v>-9.5424137000000009</v>
      </c>
      <c r="T188" s="44">
        <f t="shared" si="43"/>
        <v>-9.7395945000000008</v>
      </c>
      <c r="U188" s="44">
        <f t="shared" si="44"/>
        <v>-10.353756000000001</v>
      </c>
      <c r="V188" s="44">
        <f t="shared" si="45"/>
        <v>-13.803372</v>
      </c>
      <c r="W188" s="44">
        <f t="shared" si="46"/>
        <v>-34.598331000000002</v>
      </c>
      <c r="X188" s="44">
        <f t="shared" si="47"/>
        <v>0</v>
      </c>
    </row>
    <row r="189" spans="2:24" x14ac:dyDescent="0.25">
      <c r="B189" s="88">
        <v>32100000000</v>
      </c>
      <c r="C189" s="88">
        <v>-9.0667180999999992</v>
      </c>
      <c r="E189" s="6">
        <f t="shared" si="32"/>
        <v>32.68</v>
      </c>
      <c r="F189" s="6">
        <f t="shared" si="33"/>
        <v>-8.8654536999999998</v>
      </c>
      <c r="G189" s="44">
        <f t="shared" si="34"/>
        <v>-8.9416962000000009</v>
      </c>
      <c r="H189" s="44">
        <f t="shared" si="35"/>
        <v>-9.3035326000000005</v>
      </c>
      <c r="I189" s="44">
        <f t="shared" si="36"/>
        <v>-10.269413</v>
      </c>
      <c r="J189" s="44">
        <f t="shared" si="37"/>
        <v>-15.325865</v>
      </c>
      <c r="K189" s="44">
        <f t="shared" si="38"/>
        <v>-40.013404999999999</v>
      </c>
      <c r="L189" s="44">
        <f t="shared" si="39"/>
        <v>0</v>
      </c>
      <c r="N189" s="88">
        <v>32100000000</v>
      </c>
      <c r="O189" s="88">
        <v>-9.4064321999999994</v>
      </c>
      <c r="Q189" s="6">
        <f t="shared" si="40"/>
        <v>32.68</v>
      </c>
      <c r="R189" s="6">
        <f t="shared" si="41"/>
        <v>-9.5491934000000001</v>
      </c>
      <c r="S189" s="44">
        <f t="shared" si="42"/>
        <v>-9.5402945999999993</v>
      </c>
      <c r="T189" s="44">
        <f t="shared" si="43"/>
        <v>-9.7777490999999994</v>
      </c>
      <c r="U189" s="44">
        <f t="shared" si="44"/>
        <v>-10.457522000000001</v>
      </c>
      <c r="V189" s="44">
        <f t="shared" si="45"/>
        <v>-13.921073</v>
      </c>
      <c r="W189" s="44">
        <f t="shared" si="46"/>
        <v>-35.066448000000001</v>
      </c>
      <c r="X189" s="44">
        <f t="shared" si="47"/>
        <v>0</v>
      </c>
    </row>
    <row r="190" spans="2:24" x14ac:dyDescent="0.25">
      <c r="B190" s="88">
        <v>32245000000</v>
      </c>
      <c r="C190" s="88">
        <v>-9.0299616</v>
      </c>
      <c r="E190" s="6">
        <f t="shared" si="32"/>
        <v>32.825000000000003</v>
      </c>
      <c r="F190" s="6">
        <f t="shared" si="33"/>
        <v>-8.8213682000000002</v>
      </c>
      <c r="G190" s="44">
        <f t="shared" si="34"/>
        <v>-8.9252996000000007</v>
      </c>
      <c r="H190" s="44">
        <f t="shared" si="35"/>
        <v>-9.3456334999999999</v>
      </c>
      <c r="I190" s="44">
        <f t="shared" si="36"/>
        <v>-10.41961</v>
      </c>
      <c r="J190" s="44">
        <f t="shared" si="37"/>
        <v>-16.949923999999999</v>
      </c>
      <c r="K190" s="44">
        <f t="shared" si="38"/>
        <v>-44.593505999999998</v>
      </c>
      <c r="L190" s="44">
        <f t="shared" si="39"/>
        <v>0</v>
      </c>
      <c r="N190" s="88">
        <v>32245000000</v>
      </c>
      <c r="O190" s="88">
        <v>-9.4384747000000004</v>
      </c>
      <c r="Q190" s="6">
        <f t="shared" si="40"/>
        <v>32.825000000000003</v>
      </c>
      <c r="R190" s="6">
        <f t="shared" si="41"/>
        <v>-9.5904769999999999</v>
      </c>
      <c r="S190" s="44">
        <f t="shared" si="42"/>
        <v>-9.6166228999999994</v>
      </c>
      <c r="T190" s="44">
        <f t="shared" si="43"/>
        <v>-9.8799075999999992</v>
      </c>
      <c r="U190" s="44">
        <f t="shared" si="44"/>
        <v>-10.654006000000001</v>
      </c>
      <c r="V190" s="44">
        <f t="shared" si="45"/>
        <v>-14.901861</v>
      </c>
      <c r="W190" s="44">
        <f t="shared" si="46"/>
        <v>-37.971237000000002</v>
      </c>
      <c r="X190" s="44">
        <f t="shared" si="47"/>
        <v>0</v>
      </c>
    </row>
    <row r="191" spans="2:24" x14ac:dyDescent="0.25">
      <c r="B191" s="88">
        <v>32390000000</v>
      </c>
      <c r="C191" s="88">
        <v>-8.9808520999999999</v>
      </c>
      <c r="E191" s="6">
        <f t="shared" si="32"/>
        <v>32.97</v>
      </c>
      <c r="F191" s="6">
        <f t="shared" si="33"/>
        <v>-8.7870150000000002</v>
      </c>
      <c r="G191" s="44">
        <f t="shared" si="34"/>
        <v>-8.9182424999999999</v>
      </c>
      <c r="H191" s="44">
        <f t="shared" si="35"/>
        <v>-9.3419837999999995</v>
      </c>
      <c r="I191" s="44">
        <f t="shared" si="36"/>
        <v>-10.395618000000001</v>
      </c>
      <c r="J191" s="44">
        <f t="shared" si="37"/>
        <v>-16.561436</v>
      </c>
      <c r="K191" s="44">
        <f t="shared" si="38"/>
        <v>-43.186126999999999</v>
      </c>
      <c r="L191" s="44">
        <f t="shared" si="39"/>
        <v>0</v>
      </c>
      <c r="N191" s="88">
        <v>32390000000</v>
      </c>
      <c r="O191" s="88">
        <v>-9.4758215000000003</v>
      </c>
      <c r="Q191" s="6">
        <f t="shared" si="40"/>
        <v>32.97</v>
      </c>
      <c r="R191" s="6">
        <f t="shared" si="41"/>
        <v>-9.6390046999999992</v>
      </c>
      <c r="S191" s="44">
        <f t="shared" si="42"/>
        <v>-9.7157163999999998</v>
      </c>
      <c r="T191" s="44">
        <f t="shared" si="43"/>
        <v>-9.9961777000000005</v>
      </c>
      <c r="U191" s="44">
        <f t="shared" si="44"/>
        <v>-10.766712</v>
      </c>
      <c r="V191" s="44">
        <f t="shared" si="45"/>
        <v>-14.436821</v>
      </c>
      <c r="W191" s="44">
        <f t="shared" si="46"/>
        <v>-35.975436999999999</v>
      </c>
      <c r="X191" s="44">
        <f t="shared" si="47"/>
        <v>0</v>
      </c>
    </row>
    <row r="192" spans="2:24" x14ac:dyDescent="0.25">
      <c r="B192" s="88">
        <v>32535000000</v>
      </c>
      <c r="C192" s="88">
        <v>-8.9240685000000006</v>
      </c>
      <c r="E192" s="6">
        <f t="shared" si="32"/>
        <v>33.115000000000002</v>
      </c>
      <c r="F192" s="6">
        <f t="shared" si="33"/>
        <v>-8.7858505000000005</v>
      </c>
      <c r="G192" s="44">
        <f t="shared" si="34"/>
        <v>-8.9610815000000006</v>
      </c>
      <c r="H192" s="44">
        <f t="shared" si="35"/>
        <v>-9.4238976999999995</v>
      </c>
      <c r="I192" s="44">
        <f t="shared" si="36"/>
        <v>-10.525696</v>
      </c>
      <c r="J192" s="44">
        <f t="shared" si="37"/>
        <v>-17.645288000000001</v>
      </c>
      <c r="K192" s="44">
        <f t="shared" si="38"/>
        <v>-43.980232000000001</v>
      </c>
      <c r="L192" s="44">
        <f t="shared" si="39"/>
        <v>0</v>
      </c>
      <c r="N192" s="88">
        <v>32535000000</v>
      </c>
      <c r="O192" s="88">
        <v>-9.5123996999999996</v>
      </c>
      <c r="Q192" s="6">
        <f t="shared" si="40"/>
        <v>33.115000000000002</v>
      </c>
      <c r="R192" s="6">
        <f t="shared" si="41"/>
        <v>-9.6980543000000008</v>
      </c>
      <c r="S192" s="44">
        <f t="shared" si="42"/>
        <v>-9.8079958000000005</v>
      </c>
      <c r="T192" s="44">
        <f t="shared" si="43"/>
        <v>-10.111264</v>
      </c>
      <c r="U192" s="44">
        <f t="shared" si="44"/>
        <v>-10.937301</v>
      </c>
      <c r="V192" s="44">
        <f t="shared" si="45"/>
        <v>-15.152703000000001</v>
      </c>
      <c r="W192" s="44">
        <f t="shared" si="46"/>
        <v>-38.041533999999999</v>
      </c>
      <c r="X192" s="44">
        <f t="shared" si="47"/>
        <v>0</v>
      </c>
    </row>
    <row r="193" spans="2:24" x14ac:dyDescent="0.25">
      <c r="B193" s="88">
        <v>32680000000</v>
      </c>
      <c r="C193" s="88">
        <v>-8.8654536999999998</v>
      </c>
      <c r="E193" s="6">
        <f t="shared" si="32"/>
        <v>33.26</v>
      </c>
      <c r="F193" s="6">
        <f t="shared" si="33"/>
        <v>-8.8139295999999998</v>
      </c>
      <c r="G193" s="44">
        <f t="shared" si="34"/>
        <v>-9.0057240000000007</v>
      </c>
      <c r="H193" s="44">
        <f t="shared" si="35"/>
        <v>-9.5498694999999998</v>
      </c>
      <c r="I193" s="44">
        <f t="shared" si="36"/>
        <v>-10.872934000000001</v>
      </c>
      <c r="J193" s="44">
        <f t="shared" si="37"/>
        <v>-20.850829999999998</v>
      </c>
      <c r="K193" s="44">
        <f t="shared" si="38"/>
        <v>-50.242558000000002</v>
      </c>
      <c r="L193" s="44">
        <f t="shared" si="39"/>
        <v>0</v>
      </c>
      <c r="N193" s="88">
        <v>32680000000</v>
      </c>
      <c r="O193" s="88">
        <v>-9.5491934000000001</v>
      </c>
      <c r="Q193" s="6">
        <f t="shared" si="40"/>
        <v>33.26</v>
      </c>
      <c r="R193" s="6">
        <f t="shared" si="41"/>
        <v>-9.7703857000000003</v>
      </c>
      <c r="S193" s="44">
        <f t="shared" si="42"/>
        <v>-9.8838377000000008</v>
      </c>
      <c r="T193" s="44">
        <f t="shared" si="43"/>
        <v>-10.246949000000001</v>
      </c>
      <c r="U193" s="44">
        <f t="shared" si="44"/>
        <v>-11.22218</v>
      </c>
      <c r="V193" s="44">
        <f t="shared" si="45"/>
        <v>-16.888206</v>
      </c>
      <c r="W193" s="44">
        <f t="shared" si="46"/>
        <v>-42.954697000000003</v>
      </c>
      <c r="X193" s="44">
        <f t="shared" si="47"/>
        <v>0</v>
      </c>
    </row>
    <row r="194" spans="2:24" x14ac:dyDescent="0.25">
      <c r="B194" s="88">
        <v>32825000000</v>
      </c>
      <c r="C194" s="88">
        <v>-8.8213682000000002</v>
      </c>
      <c r="E194" s="6">
        <f t="shared" si="32"/>
        <v>33.405000000000001</v>
      </c>
      <c r="F194" s="6">
        <f t="shared" si="33"/>
        <v>-8.8966426999999992</v>
      </c>
      <c r="G194" s="44">
        <f t="shared" si="34"/>
        <v>-9.0941752999999999</v>
      </c>
      <c r="H194" s="44">
        <f t="shared" si="35"/>
        <v>-9.6058606999999991</v>
      </c>
      <c r="I194" s="44">
        <f t="shared" si="36"/>
        <v>-10.895982999999999</v>
      </c>
      <c r="J194" s="44">
        <f t="shared" si="37"/>
        <v>-21.086652999999998</v>
      </c>
      <c r="K194" s="44">
        <f t="shared" si="38"/>
        <v>-48.872143000000001</v>
      </c>
      <c r="L194" s="44">
        <f t="shared" si="39"/>
        <v>0</v>
      </c>
      <c r="N194" s="88">
        <v>32825000000</v>
      </c>
      <c r="O194" s="88">
        <v>-9.5904769999999999</v>
      </c>
      <c r="Q194" s="6">
        <f t="shared" si="40"/>
        <v>33.405000000000001</v>
      </c>
      <c r="R194" s="6">
        <f t="shared" si="41"/>
        <v>-9.8632974999999998</v>
      </c>
      <c r="S194" s="44">
        <f t="shared" si="42"/>
        <v>-10.011621</v>
      </c>
      <c r="T194" s="44">
        <f t="shared" si="43"/>
        <v>-10.327451</v>
      </c>
      <c r="U194" s="44">
        <f t="shared" si="44"/>
        <v>-11.344453</v>
      </c>
      <c r="V194" s="44">
        <f t="shared" si="45"/>
        <v>-16.712047999999999</v>
      </c>
      <c r="W194" s="44">
        <f t="shared" si="46"/>
        <v>-41.255104000000003</v>
      </c>
      <c r="X194" s="44">
        <f t="shared" si="47"/>
        <v>0</v>
      </c>
    </row>
    <row r="195" spans="2:24" x14ac:dyDescent="0.25">
      <c r="B195" s="88">
        <v>32970000000</v>
      </c>
      <c r="C195" s="88">
        <v>-8.7870150000000002</v>
      </c>
      <c r="E195" s="6">
        <f t="shared" si="32"/>
        <v>33.549999999999997</v>
      </c>
      <c r="F195" s="6">
        <f t="shared" si="33"/>
        <v>-9.0194931</v>
      </c>
      <c r="G195" s="44">
        <f t="shared" si="34"/>
        <v>-9.1765661000000005</v>
      </c>
      <c r="H195" s="44">
        <f t="shared" si="35"/>
        <v>-9.7239713999999999</v>
      </c>
      <c r="I195" s="44">
        <f t="shared" si="36"/>
        <v>-11.135859999999999</v>
      </c>
      <c r="J195" s="44">
        <f t="shared" si="37"/>
        <v>-23.614509999999999</v>
      </c>
      <c r="K195" s="44">
        <f t="shared" si="38"/>
        <v>-54.432560000000002</v>
      </c>
      <c r="L195" s="44">
        <f t="shared" si="39"/>
        <v>0</v>
      </c>
      <c r="N195" s="88">
        <v>32970000000</v>
      </c>
      <c r="O195" s="88">
        <v>-9.6390046999999992</v>
      </c>
      <c r="Q195" s="6">
        <f t="shared" si="40"/>
        <v>33.549999999999997</v>
      </c>
      <c r="R195" s="6">
        <f t="shared" si="41"/>
        <v>-9.9709147999999992</v>
      </c>
      <c r="S195" s="44">
        <f t="shared" si="42"/>
        <v>-10.103978</v>
      </c>
      <c r="T195" s="44">
        <f t="shared" si="43"/>
        <v>-10.471266999999999</v>
      </c>
      <c r="U195" s="44">
        <f t="shared" si="44"/>
        <v>-11.587104999999999</v>
      </c>
      <c r="V195" s="44">
        <f t="shared" si="45"/>
        <v>-18.224761999999998</v>
      </c>
      <c r="W195" s="44">
        <f t="shared" si="46"/>
        <v>-45.679268</v>
      </c>
      <c r="X195" s="44">
        <f t="shared" si="47"/>
        <v>0</v>
      </c>
    </row>
    <row r="196" spans="2:24" x14ac:dyDescent="0.25">
      <c r="B196" s="88">
        <v>33115000000</v>
      </c>
      <c r="C196" s="88">
        <v>-8.7858505000000005</v>
      </c>
      <c r="E196" s="6">
        <f t="shared" si="32"/>
        <v>33.695</v>
      </c>
      <c r="F196" s="6">
        <f t="shared" si="33"/>
        <v>-9.1851549000000006</v>
      </c>
      <c r="G196" s="44">
        <f t="shared" si="34"/>
        <v>-9.4644765999999994</v>
      </c>
      <c r="H196" s="44">
        <f t="shared" si="35"/>
        <v>-10.038949000000001</v>
      </c>
      <c r="I196" s="44">
        <f t="shared" si="36"/>
        <v>-12.181479</v>
      </c>
      <c r="J196" s="44">
        <f t="shared" si="37"/>
        <v>-29.470694999999999</v>
      </c>
      <c r="K196" s="44">
        <f t="shared" si="38"/>
        <v>-60.130566000000002</v>
      </c>
      <c r="L196" s="44">
        <f t="shared" si="39"/>
        <v>0</v>
      </c>
      <c r="N196" s="88">
        <v>33115000000</v>
      </c>
      <c r="O196" s="88">
        <v>-9.6980543000000008</v>
      </c>
      <c r="Q196" s="6">
        <f t="shared" si="40"/>
        <v>33.695</v>
      </c>
      <c r="R196" s="6">
        <f t="shared" si="41"/>
        <v>-10.095351000000001</v>
      </c>
      <c r="S196" s="44">
        <f t="shared" si="42"/>
        <v>-10.285283</v>
      </c>
      <c r="T196" s="44">
        <f t="shared" si="43"/>
        <v>-10.784701999999999</v>
      </c>
      <c r="U196" s="44">
        <f t="shared" si="44"/>
        <v>-12.100770000000001</v>
      </c>
      <c r="V196" s="44">
        <f t="shared" si="45"/>
        <v>-20.891228000000002</v>
      </c>
      <c r="W196" s="44">
        <f t="shared" si="46"/>
        <v>-49.945621000000003</v>
      </c>
      <c r="X196" s="44">
        <f t="shared" si="47"/>
        <v>0</v>
      </c>
    </row>
    <row r="197" spans="2:24" x14ac:dyDescent="0.25">
      <c r="B197" s="88">
        <v>33260000000</v>
      </c>
      <c r="C197" s="88">
        <v>-8.8139295999999998</v>
      </c>
      <c r="E197" s="6">
        <f t="shared" ref="E197:E205" si="48">B201/1000000000</f>
        <v>33.840000000000003</v>
      </c>
      <c r="F197" s="6">
        <f t="shared" ref="F197:F205" si="49">C201</f>
        <v>-9.3888063000000006</v>
      </c>
      <c r="G197" s="44">
        <f t="shared" ref="G197:G205" si="50">C407</f>
        <v>-9.6562880999999994</v>
      </c>
      <c r="H197" s="44">
        <f t="shared" ref="H197:H205" si="51">C613</f>
        <v>-10.22556</v>
      </c>
      <c r="I197" s="44">
        <f t="shared" ref="I197:I205" si="52">C819</f>
        <v>-12.334401</v>
      </c>
      <c r="J197" s="44">
        <f t="shared" ref="J197:J205" si="53">C1025</f>
        <v>-30.274141</v>
      </c>
      <c r="K197" s="44">
        <f t="shared" ref="K197:K205" si="54">C1231</f>
        <v>-62.528458000000001</v>
      </c>
      <c r="L197" s="44">
        <f t="shared" si="39"/>
        <v>0</v>
      </c>
      <c r="N197" s="88">
        <v>33260000000</v>
      </c>
      <c r="O197" s="88">
        <v>-9.7703857000000003</v>
      </c>
      <c r="Q197" s="6">
        <f t="shared" si="40"/>
        <v>33.840000000000003</v>
      </c>
      <c r="R197" s="6">
        <f t="shared" si="41"/>
        <v>-10.23484</v>
      </c>
      <c r="S197" s="44">
        <f t="shared" si="42"/>
        <v>-10.442193</v>
      </c>
      <c r="T197" s="44">
        <f t="shared" si="43"/>
        <v>-10.916453000000001</v>
      </c>
      <c r="U197" s="44">
        <f t="shared" si="44"/>
        <v>-12.289593999999999</v>
      </c>
      <c r="V197" s="44">
        <f t="shared" si="45"/>
        <v>-21.157761000000001</v>
      </c>
      <c r="W197" s="44">
        <f t="shared" si="46"/>
        <v>-50.606791999999999</v>
      </c>
      <c r="X197" s="44">
        <f t="shared" si="47"/>
        <v>0</v>
      </c>
    </row>
    <row r="198" spans="2:24" x14ac:dyDescent="0.25">
      <c r="B198" s="88">
        <v>33405000000</v>
      </c>
      <c r="C198" s="88">
        <v>-8.8966426999999992</v>
      </c>
      <c r="E198" s="6">
        <f t="shared" si="48"/>
        <v>33.984999999999999</v>
      </c>
      <c r="F198" s="6">
        <f t="shared" si="49"/>
        <v>-9.6322078999999992</v>
      </c>
      <c r="G198" s="44">
        <f t="shared" si="50"/>
        <v>-9.9402342000000008</v>
      </c>
      <c r="H198" s="44">
        <f t="shared" si="51"/>
        <v>-10.478317000000001</v>
      </c>
      <c r="I198" s="44">
        <f t="shared" si="52"/>
        <v>-13.460905</v>
      </c>
      <c r="J198" s="44">
        <f t="shared" si="53"/>
        <v>-34.402419999999999</v>
      </c>
      <c r="K198" s="44">
        <f t="shared" si="54"/>
        <v>-69.486403999999993</v>
      </c>
      <c r="L198" s="44">
        <f t="shared" ref="L198:L205" si="55">C1438</f>
        <v>0</v>
      </c>
      <c r="N198" s="88">
        <v>33405000000</v>
      </c>
      <c r="O198" s="88">
        <v>-9.8632974999999998</v>
      </c>
      <c r="Q198" s="6">
        <f t="shared" ref="Q198:Q205" si="56">N202/1000000000</f>
        <v>33.984999999999999</v>
      </c>
      <c r="R198" s="6">
        <f t="shared" ref="R198:R205" si="57">O202</f>
        <v>-10.383020999999999</v>
      </c>
      <c r="S198" s="44">
        <f t="shared" ref="S198:S205" si="58">O408</f>
        <v>-10.571745999999999</v>
      </c>
      <c r="T198" s="44">
        <f t="shared" ref="T198:T205" si="59">O614</f>
        <v>-11.098125</v>
      </c>
      <c r="U198" s="44">
        <f t="shared" ref="U198:U205" si="60">O820</f>
        <v>-12.714869</v>
      </c>
      <c r="V198" s="44">
        <f t="shared" ref="V198:V205" si="61">O1026</f>
        <v>-23.368876</v>
      </c>
      <c r="W198" s="44">
        <f t="shared" ref="W198:W205" si="62">O1232</f>
        <v>-53.438580000000002</v>
      </c>
      <c r="X198" s="44">
        <f t="shared" ref="X198:X205" si="63">O1438</f>
        <v>0</v>
      </c>
    </row>
    <row r="199" spans="2:24" x14ac:dyDescent="0.25">
      <c r="B199" s="88">
        <v>33550000000</v>
      </c>
      <c r="C199" s="88">
        <v>-9.0194931</v>
      </c>
      <c r="E199" s="6">
        <f t="shared" si="48"/>
        <v>34.130000000000003</v>
      </c>
      <c r="F199" s="6">
        <f t="shared" si="49"/>
        <v>-9.8851861999999997</v>
      </c>
      <c r="G199" s="44">
        <f t="shared" si="50"/>
        <v>-10.222733</v>
      </c>
      <c r="H199" s="44">
        <f t="shared" si="51"/>
        <v>-10.789911999999999</v>
      </c>
      <c r="I199" s="44">
        <f t="shared" si="52"/>
        <v>-14.478042</v>
      </c>
      <c r="J199" s="44">
        <f t="shared" si="53"/>
        <v>-37.777442999999998</v>
      </c>
      <c r="K199" s="44">
        <f t="shared" si="54"/>
        <v>-61.848976</v>
      </c>
      <c r="L199" s="44">
        <f t="shared" si="55"/>
        <v>0</v>
      </c>
      <c r="N199" s="88">
        <v>33550000000</v>
      </c>
      <c r="O199" s="88">
        <v>-9.9709147999999992</v>
      </c>
      <c r="Q199" s="6">
        <f t="shared" si="56"/>
        <v>34.130000000000003</v>
      </c>
      <c r="R199" s="6">
        <f t="shared" si="57"/>
        <v>-10.540056</v>
      </c>
      <c r="S199" s="44">
        <f t="shared" si="58"/>
        <v>-10.766705</v>
      </c>
      <c r="T199" s="44">
        <f t="shared" si="59"/>
        <v>-11.330163000000001</v>
      </c>
      <c r="U199" s="44">
        <f t="shared" si="60"/>
        <v>-13.148118</v>
      </c>
      <c r="V199" s="44">
        <f t="shared" si="61"/>
        <v>-24.572279000000002</v>
      </c>
      <c r="W199" s="44">
        <f t="shared" si="62"/>
        <v>-55.266936999999999</v>
      </c>
      <c r="X199" s="44">
        <f t="shared" si="63"/>
        <v>0</v>
      </c>
    </row>
    <row r="200" spans="2:24" x14ac:dyDescent="0.25">
      <c r="B200" s="88">
        <v>33695000000</v>
      </c>
      <c r="C200" s="88">
        <v>-9.1851549000000006</v>
      </c>
      <c r="E200" s="6">
        <f t="shared" si="48"/>
        <v>34.274999999999999</v>
      </c>
      <c r="F200" s="6">
        <f t="shared" si="49"/>
        <v>-10.133089</v>
      </c>
      <c r="G200" s="44">
        <f t="shared" si="50"/>
        <v>-10.451364999999999</v>
      </c>
      <c r="H200" s="44">
        <f t="shared" si="51"/>
        <v>-11.025872</v>
      </c>
      <c r="I200" s="44">
        <f t="shared" si="52"/>
        <v>-15.231458</v>
      </c>
      <c r="J200" s="44">
        <f t="shared" si="53"/>
        <v>-40.088146000000002</v>
      </c>
      <c r="K200" s="44">
        <f t="shared" si="54"/>
        <v>-59.326369999999997</v>
      </c>
      <c r="L200" s="44">
        <f t="shared" si="55"/>
        <v>0</v>
      </c>
      <c r="N200" s="88">
        <v>33695000000</v>
      </c>
      <c r="O200" s="88">
        <v>-10.095351000000001</v>
      </c>
      <c r="Q200" s="6">
        <f t="shared" si="56"/>
        <v>34.274999999999999</v>
      </c>
      <c r="R200" s="6">
        <f t="shared" si="57"/>
        <v>-10.677770000000001</v>
      </c>
      <c r="S200" s="44">
        <f t="shared" si="58"/>
        <v>-10.916824</v>
      </c>
      <c r="T200" s="44">
        <f t="shared" si="59"/>
        <v>-11.473682</v>
      </c>
      <c r="U200" s="44">
        <f t="shared" si="60"/>
        <v>-13.454743000000001</v>
      </c>
      <c r="V200" s="44">
        <f t="shared" si="61"/>
        <v>-25.332941000000002</v>
      </c>
      <c r="W200" s="44">
        <f t="shared" si="62"/>
        <v>-57.361721000000003</v>
      </c>
      <c r="X200" s="44">
        <f t="shared" si="63"/>
        <v>0</v>
      </c>
    </row>
    <row r="201" spans="2:24" x14ac:dyDescent="0.25">
      <c r="B201" s="88">
        <v>33840000000</v>
      </c>
      <c r="C201" s="88">
        <v>-9.3888063000000006</v>
      </c>
      <c r="E201" s="6">
        <f t="shared" si="48"/>
        <v>34.42</v>
      </c>
      <c r="F201" s="6">
        <f t="shared" si="49"/>
        <v>-10.350159</v>
      </c>
      <c r="G201" s="44">
        <f t="shared" si="50"/>
        <v>-10.758494000000001</v>
      </c>
      <c r="H201" s="44">
        <f t="shared" si="51"/>
        <v>-11.372859</v>
      </c>
      <c r="I201" s="44">
        <f t="shared" si="52"/>
        <v>-16.316991999999999</v>
      </c>
      <c r="J201" s="44">
        <f t="shared" si="53"/>
        <v>-42.642840999999997</v>
      </c>
      <c r="K201" s="44">
        <f t="shared" si="54"/>
        <v>-78.248619000000005</v>
      </c>
      <c r="L201" s="44">
        <f t="shared" si="55"/>
        <v>0</v>
      </c>
      <c r="N201" s="88">
        <v>33840000000</v>
      </c>
      <c r="O201" s="88">
        <v>-10.23484</v>
      </c>
      <c r="Q201" s="6">
        <f t="shared" si="56"/>
        <v>34.42</v>
      </c>
      <c r="R201" s="6">
        <f t="shared" si="57"/>
        <v>-10.803777</v>
      </c>
      <c r="S201" s="44">
        <f t="shared" si="58"/>
        <v>-11.093477999999999</v>
      </c>
      <c r="T201" s="44">
        <f t="shared" si="59"/>
        <v>-11.678243999999999</v>
      </c>
      <c r="U201" s="44">
        <f t="shared" si="60"/>
        <v>-13.941401000000001</v>
      </c>
      <c r="V201" s="44">
        <f t="shared" si="61"/>
        <v>-26.233608</v>
      </c>
      <c r="W201" s="44">
        <f t="shared" si="62"/>
        <v>-53.103904999999997</v>
      </c>
      <c r="X201" s="44">
        <f t="shared" si="63"/>
        <v>0</v>
      </c>
    </row>
    <row r="202" spans="2:24" x14ac:dyDescent="0.25">
      <c r="B202" s="88">
        <v>33985000000</v>
      </c>
      <c r="C202" s="88">
        <v>-9.6322078999999992</v>
      </c>
      <c r="E202" s="6">
        <f t="shared" si="48"/>
        <v>34.564999999999998</v>
      </c>
      <c r="F202" s="6">
        <f t="shared" si="49"/>
        <v>-10.543418000000001</v>
      </c>
      <c r="G202" s="44">
        <f t="shared" si="50"/>
        <v>-10.979701</v>
      </c>
      <c r="H202" s="44">
        <f t="shared" si="51"/>
        <v>-11.697689</v>
      </c>
      <c r="I202" s="44">
        <f t="shared" si="52"/>
        <v>-19.007092</v>
      </c>
      <c r="J202" s="44">
        <f t="shared" si="53"/>
        <v>-47.795769</v>
      </c>
      <c r="K202" s="44">
        <f t="shared" si="54"/>
        <v>-66.820762999999999</v>
      </c>
      <c r="L202" s="44">
        <f t="shared" si="55"/>
        <v>0</v>
      </c>
      <c r="N202" s="88">
        <v>33985000000</v>
      </c>
      <c r="O202" s="88">
        <v>-10.383020999999999</v>
      </c>
      <c r="Q202" s="6">
        <f t="shared" si="56"/>
        <v>34.564999999999998</v>
      </c>
      <c r="R202" s="6">
        <f t="shared" si="57"/>
        <v>-10.922784999999999</v>
      </c>
      <c r="S202" s="44">
        <f t="shared" si="58"/>
        <v>-11.208311</v>
      </c>
      <c r="T202" s="44">
        <f t="shared" si="59"/>
        <v>-11.849209999999999</v>
      </c>
      <c r="U202" s="44">
        <f t="shared" si="60"/>
        <v>-14.57541</v>
      </c>
      <c r="V202" s="44">
        <f t="shared" si="61"/>
        <v>-29.077862</v>
      </c>
      <c r="W202" s="44">
        <f t="shared" si="62"/>
        <v>-68.323081999999999</v>
      </c>
      <c r="X202" s="44">
        <f t="shared" si="63"/>
        <v>0</v>
      </c>
    </row>
    <row r="203" spans="2:24" x14ac:dyDescent="0.25">
      <c r="B203" s="88">
        <v>34130000000</v>
      </c>
      <c r="C203" s="88">
        <v>-9.8851861999999997</v>
      </c>
      <c r="E203" s="6">
        <f t="shared" si="48"/>
        <v>34.71</v>
      </c>
      <c r="F203" s="6">
        <f t="shared" si="49"/>
        <v>-10.716227999999999</v>
      </c>
      <c r="G203" s="44">
        <f t="shared" si="50"/>
        <v>-11.018834</v>
      </c>
      <c r="H203" s="44">
        <f t="shared" si="51"/>
        <v>-11.555593999999999</v>
      </c>
      <c r="I203" s="44">
        <f t="shared" si="52"/>
        <v>-15.640544</v>
      </c>
      <c r="J203" s="44">
        <f t="shared" si="53"/>
        <v>-40.838799000000002</v>
      </c>
      <c r="K203" s="44">
        <f t="shared" si="54"/>
        <v>-64.062492000000006</v>
      </c>
      <c r="L203" s="44">
        <f t="shared" si="55"/>
        <v>0</v>
      </c>
      <c r="N203" s="88">
        <v>34130000000</v>
      </c>
      <c r="O203" s="88">
        <v>-10.540056</v>
      </c>
      <c r="Q203" s="6">
        <f t="shared" si="56"/>
        <v>34.71</v>
      </c>
      <c r="R203" s="6">
        <f t="shared" si="57"/>
        <v>-11.039478000000001</v>
      </c>
      <c r="S203" s="44">
        <f t="shared" si="58"/>
        <v>-11.237769999999999</v>
      </c>
      <c r="T203" s="44">
        <f t="shared" si="59"/>
        <v>-11.827171</v>
      </c>
      <c r="U203" s="44">
        <f t="shared" si="60"/>
        <v>-13.954226</v>
      </c>
      <c r="V203" s="44">
        <f t="shared" si="61"/>
        <v>-24.389092999999999</v>
      </c>
      <c r="W203" s="44">
        <f t="shared" si="62"/>
        <v>-55.483913000000001</v>
      </c>
      <c r="X203" s="44">
        <f t="shared" si="63"/>
        <v>0</v>
      </c>
    </row>
    <row r="204" spans="2:24" x14ac:dyDescent="0.25">
      <c r="B204" s="88">
        <v>34275000000</v>
      </c>
      <c r="C204" s="88">
        <v>-10.133089</v>
      </c>
      <c r="E204" s="6">
        <f t="shared" si="48"/>
        <v>34.854999999999997</v>
      </c>
      <c r="F204" s="6">
        <f t="shared" si="49"/>
        <v>-10.836468999999999</v>
      </c>
      <c r="G204" s="44">
        <f t="shared" si="50"/>
        <v>-11.205961</v>
      </c>
      <c r="H204" s="44">
        <f t="shared" si="51"/>
        <v>-11.782283</v>
      </c>
      <c r="I204" s="44">
        <f t="shared" si="52"/>
        <v>-16.847985999999999</v>
      </c>
      <c r="J204" s="44">
        <f t="shared" si="53"/>
        <v>-44.207923999999998</v>
      </c>
      <c r="K204" s="44">
        <f t="shared" si="54"/>
        <v>-64.053344999999993</v>
      </c>
      <c r="L204" s="44">
        <f t="shared" si="55"/>
        <v>0</v>
      </c>
      <c r="N204" s="88">
        <v>34275000000</v>
      </c>
      <c r="O204" s="88">
        <v>-10.677770000000001</v>
      </c>
      <c r="Q204" s="6">
        <f t="shared" si="56"/>
        <v>34.854999999999997</v>
      </c>
      <c r="R204" s="6">
        <f t="shared" si="57"/>
        <v>-11.120613000000001</v>
      </c>
      <c r="S204" s="44">
        <f t="shared" si="58"/>
        <v>-11.396646</v>
      </c>
      <c r="T204" s="44">
        <f t="shared" si="59"/>
        <v>-12.030168</v>
      </c>
      <c r="U204" s="44">
        <f t="shared" si="60"/>
        <v>-14.270166</v>
      </c>
      <c r="V204" s="44">
        <f t="shared" si="61"/>
        <v>-25.355034</v>
      </c>
      <c r="W204" s="44">
        <f t="shared" si="62"/>
        <v>-55.286414999999998</v>
      </c>
      <c r="X204" s="44">
        <f t="shared" si="63"/>
        <v>0</v>
      </c>
    </row>
    <row r="205" spans="2:24" x14ac:dyDescent="0.25">
      <c r="B205" s="88">
        <v>34420000000</v>
      </c>
      <c r="C205" s="88">
        <v>-10.350159</v>
      </c>
      <c r="E205" s="6">
        <f t="shared" si="48"/>
        <v>35</v>
      </c>
      <c r="F205" s="6">
        <f t="shared" si="49"/>
        <v>-10.916352</v>
      </c>
      <c r="G205" s="44">
        <f t="shared" si="50"/>
        <v>-11.366021</v>
      </c>
      <c r="H205" s="44">
        <f t="shared" si="51"/>
        <v>-11.984890999999999</v>
      </c>
      <c r="I205" s="44">
        <f t="shared" si="52"/>
        <v>-17.740750999999999</v>
      </c>
      <c r="J205" s="44">
        <f t="shared" si="53"/>
        <v>-47.311314000000003</v>
      </c>
      <c r="K205" s="44">
        <f t="shared" si="54"/>
        <v>-60.372611999999997</v>
      </c>
      <c r="L205" s="44">
        <f t="shared" si="55"/>
        <v>0</v>
      </c>
      <c r="N205" s="88">
        <v>34420000000</v>
      </c>
      <c r="O205" s="88">
        <v>-10.803777</v>
      </c>
      <c r="Q205" s="6">
        <f t="shared" si="56"/>
        <v>35</v>
      </c>
      <c r="R205" s="6">
        <f t="shared" si="57"/>
        <v>-11.18703</v>
      </c>
      <c r="S205" s="44">
        <f t="shared" si="58"/>
        <v>-11.534836</v>
      </c>
      <c r="T205" s="44">
        <f t="shared" si="59"/>
        <v>-12.227656</v>
      </c>
      <c r="U205" s="44">
        <f t="shared" si="60"/>
        <v>-14.702467</v>
      </c>
      <c r="V205" s="44">
        <f t="shared" si="61"/>
        <v>-26.392005999999999</v>
      </c>
      <c r="W205" s="44">
        <f t="shared" si="62"/>
        <v>-60.419913999999999</v>
      </c>
      <c r="X205" s="44">
        <f t="shared" si="63"/>
        <v>0</v>
      </c>
    </row>
    <row r="206" spans="2:24" x14ac:dyDescent="0.25">
      <c r="B206" s="88">
        <v>34565000000</v>
      </c>
      <c r="C206" s="88">
        <v>-10.543418000000001</v>
      </c>
      <c r="N206" s="88">
        <v>34565000000</v>
      </c>
      <c r="O206" s="88">
        <v>-10.922784999999999</v>
      </c>
    </row>
    <row r="207" spans="2:24" x14ac:dyDescent="0.25">
      <c r="B207" s="88">
        <v>34710000000</v>
      </c>
      <c r="C207" s="88">
        <v>-10.716227999999999</v>
      </c>
      <c r="N207" s="88">
        <v>34710000000</v>
      </c>
      <c r="O207" s="88">
        <v>-11.039478000000001</v>
      </c>
    </row>
    <row r="208" spans="2:24" x14ac:dyDescent="0.25">
      <c r="B208" s="88">
        <v>34855000000</v>
      </c>
      <c r="C208" s="88">
        <v>-10.836468999999999</v>
      </c>
      <c r="N208" s="88">
        <v>34855000000</v>
      </c>
      <c r="O208" s="88">
        <v>-11.120613000000001</v>
      </c>
    </row>
    <row r="209" spans="2:15" x14ac:dyDescent="0.25">
      <c r="B209" s="88">
        <v>35000000000</v>
      </c>
      <c r="C209" s="88">
        <v>-10.916352</v>
      </c>
      <c r="N209" s="88">
        <v>35000000000</v>
      </c>
      <c r="O209" s="88">
        <v>-11.18703</v>
      </c>
    </row>
    <row r="210" spans="2:15" x14ac:dyDescent="0.25">
      <c r="B210" s="88" t="s">
        <v>21</v>
      </c>
      <c r="N210" s="88" t="s">
        <v>21</v>
      </c>
    </row>
    <row r="213" spans="2:15" x14ac:dyDescent="0.25">
      <c r="B213" s="88" t="s">
        <v>18</v>
      </c>
      <c r="N213" s="88" t="s">
        <v>18</v>
      </c>
    </row>
    <row r="214" spans="2:15" x14ac:dyDescent="0.25">
      <c r="B214" s="88" t="s">
        <v>19</v>
      </c>
      <c r="C214" s="88" t="s">
        <v>282</v>
      </c>
      <c r="N214" s="88" t="s">
        <v>19</v>
      </c>
      <c r="O214" s="88" t="s">
        <v>282</v>
      </c>
    </row>
    <row r="215" spans="2:15" x14ac:dyDescent="0.25">
      <c r="B215" s="88">
        <v>6000000000</v>
      </c>
      <c r="C215" s="88">
        <v>-63.799487999999997</v>
      </c>
      <c r="N215" s="88">
        <v>6000000000</v>
      </c>
      <c r="O215" s="88">
        <v>-22.611366</v>
      </c>
    </row>
    <row r="216" spans="2:15" x14ac:dyDescent="0.25">
      <c r="B216" s="88">
        <v>6145000000</v>
      </c>
      <c r="C216" s="88">
        <v>-71.144356000000002</v>
      </c>
      <c r="N216" s="88">
        <v>6145000000</v>
      </c>
      <c r="O216" s="88">
        <v>-21.649056999999999</v>
      </c>
    </row>
    <row r="217" spans="2:15" x14ac:dyDescent="0.25">
      <c r="B217" s="88">
        <v>6290000000</v>
      </c>
      <c r="C217" s="88">
        <v>-43.848998999999999</v>
      </c>
      <c r="N217" s="88">
        <v>6290000000</v>
      </c>
      <c r="O217" s="88">
        <v>-20.049841000000001</v>
      </c>
    </row>
    <row r="218" spans="2:15" x14ac:dyDescent="0.25">
      <c r="B218" s="88">
        <v>6435000000</v>
      </c>
      <c r="C218" s="88">
        <v>-41.496020999999999</v>
      </c>
      <c r="N218" s="88">
        <v>6435000000</v>
      </c>
      <c r="O218" s="88">
        <v>-20.687117000000001</v>
      </c>
    </row>
    <row r="219" spans="2:15" x14ac:dyDescent="0.25">
      <c r="B219" s="88">
        <v>6580000000</v>
      </c>
      <c r="C219" s="88">
        <v>-26.574476000000001</v>
      </c>
      <c r="N219" s="88">
        <v>6580000000</v>
      </c>
      <c r="O219" s="88">
        <v>-18.250150999999999</v>
      </c>
    </row>
    <row r="220" spans="2:15" x14ac:dyDescent="0.25">
      <c r="B220" s="88">
        <v>6725000000</v>
      </c>
      <c r="C220" s="88">
        <v>-20.675685999999999</v>
      </c>
      <c r="N220" s="88">
        <v>6725000000</v>
      </c>
      <c r="O220" s="88">
        <v>-17.686599999999999</v>
      </c>
    </row>
    <row r="221" spans="2:15" x14ac:dyDescent="0.25">
      <c r="B221" s="88">
        <v>6870000000</v>
      </c>
      <c r="C221" s="88">
        <v>-17.516596</v>
      </c>
      <c r="N221" s="88">
        <v>6870000000</v>
      </c>
      <c r="O221" s="88">
        <v>-17.171987999999999</v>
      </c>
    </row>
    <row r="222" spans="2:15" x14ac:dyDescent="0.25">
      <c r="B222" s="88">
        <v>7015000000</v>
      </c>
      <c r="C222" s="88">
        <v>-13.969271000000001</v>
      </c>
      <c r="N222" s="88">
        <v>7015000000</v>
      </c>
      <c r="O222" s="88">
        <v>-16.166741999999999</v>
      </c>
    </row>
    <row r="223" spans="2:15" x14ac:dyDescent="0.25">
      <c r="B223" s="88">
        <v>7160000000</v>
      </c>
      <c r="C223" s="88">
        <v>-12.247756000000001</v>
      </c>
      <c r="N223" s="88">
        <v>7160000000</v>
      </c>
      <c r="O223" s="88">
        <v>-14.424694000000001</v>
      </c>
    </row>
    <row r="224" spans="2:15" x14ac:dyDescent="0.25">
      <c r="B224" s="88">
        <v>7305000000</v>
      </c>
      <c r="C224" s="88">
        <v>-10.285527</v>
      </c>
      <c r="N224" s="88">
        <v>7305000000</v>
      </c>
      <c r="O224" s="88">
        <v>-13.522504</v>
      </c>
    </row>
    <row r="225" spans="2:15" x14ac:dyDescent="0.25">
      <c r="B225" s="88">
        <v>7450000000</v>
      </c>
      <c r="C225" s="88">
        <v>-9.2180985999999994</v>
      </c>
      <c r="N225" s="88">
        <v>7450000000</v>
      </c>
      <c r="O225" s="88">
        <v>-12.329893999999999</v>
      </c>
    </row>
    <row r="226" spans="2:15" x14ac:dyDescent="0.25">
      <c r="B226" s="88">
        <v>7595000000</v>
      </c>
      <c r="C226" s="88">
        <v>-8.0246773000000005</v>
      </c>
      <c r="N226" s="88">
        <v>7595000000</v>
      </c>
      <c r="O226" s="88">
        <v>-11.561614000000001</v>
      </c>
    </row>
    <row r="227" spans="2:15" x14ac:dyDescent="0.25">
      <c r="B227" s="88">
        <v>7740000000</v>
      </c>
      <c r="C227" s="88">
        <v>-7.7872576999999996</v>
      </c>
      <c r="N227" s="88">
        <v>7740000000</v>
      </c>
      <c r="O227" s="88">
        <v>-10.520016</v>
      </c>
    </row>
    <row r="228" spans="2:15" x14ac:dyDescent="0.25">
      <c r="B228" s="88">
        <v>7885000000</v>
      </c>
      <c r="C228" s="88">
        <v>-7.1418423999999998</v>
      </c>
      <c r="N228" s="88">
        <v>7885000000</v>
      </c>
      <c r="O228" s="88">
        <v>-10.086741</v>
      </c>
    </row>
    <row r="229" spans="2:15" x14ac:dyDescent="0.25">
      <c r="B229" s="88">
        <v>8030000000</v>
      </c>
      <c r="C229" s="88">
        <v>-6.9531751000000002</v>
      </c>
      <c r="N229" s="88">
        <v>8030000000</v>
      </c>
      <c r="O229" s="88">
        <v>-9.5287418000000006</v>
      </c>
    </row>
    <row r="230" spans="2:15" x14ac:dyDescent="0.25">
      <c r="B230" s="88">
        <v>8175000000</v>
      </c>
      <c r="C230" s="88">
        <v>-6.8486605000000003</v>
      </c>
      <c r="N230" s="88">
        <v>8175000000</v>
      </c>
      <c r="O230" s="88">
        <v>-9.2607240999999991</v>
      </c>
    </row>
    <row r="231" spans="2:15" x14ac:dyDescent="0.25">
      <c r="B231" s="88">
        <v>8320000000</v>
      </c>
      <c r="C231" s="88">
        <v>-6.9025430999999999</v>
      </c>
      <c r="N231" s="88">
        <v>8320000000</v>
      </c>
      <c r="O231" s="88">
        <v>-8.9873095000000003</v>
      </c>
    </row>
    <row r="232" spans="2:15" x14ac:dyDescent="0.25">
      <c r="B232" s="88">
        <v>8465000000</v>
      </c>
      <c r="C232" s="88">
        <v>-6.7328853999999998</v>
      </c>
      <c r="N232" s="88">
        <v>8465000000</v>
      </c>
      <c r="O232" s="88">
        <v>-8.9327287999999996</v>
      </c>
    </row>
    <row r="233" spans="2:15" x14ac:dyDescent="0.25">
      <c r="B233" s="88">
        <v>8610000000</v>
      </c>
      <c r="C233" s="88">
        <v>-6.4598712999999996</v>
      </c>
      <c r="N233" s="88">
        <v>8610000000</v>
      </c>
      <c r="O233" s="88">
        <v>-8.6415395999999998</v>
      </c>
    </row>
    <row r="234" spans="2:15" x14ac:dyDescent="0.25">
      <c r="B234" s="88">
        <v>8755000000</v>
      </c>
      <c r="C234" s="88">
        <v>-6.5478892000000002</v>
      </c>
      <c r="N234" s="88">
        <v>8755000000</v>
      </c>
      <c r="O234" s="88">
        <v>-8.5933551999999995</v>
      </c>
    </row>
    <row r="235" spans="2:15" x14ac:dyDescent="0.25">
      <c r="B235" s="88">
        <v>8900000000</v>
      </c>
      <c r="C235" s="88">
        <v>-6.536797</v>
      </c>
      <c r="N235" s="88">
        <v>8900000000</v>
      </c>
      <c r="O235" s="88">
        <v>-8.6102839000000007</v>
      </c>
    </row>
    <row r="236" spans="2:15" x14ac:dyDescent="0.25">
      <c r="B236" s="88">
        <v>9045000000</v>
      </c>
      <c r="C236" s="88">
        <v>-6.5737814999999999</v>
      </c>
      <c r="N236" s="88">
        <v>9045000000</v>
      </c>
      <c r="O236" s="88">
        <v>-8.5364933000000001</v>
      </c>
    </row>
    <row r="237" spans="2:15" x14ac:dyDescent="0.25">
      <c r="B237" s="88">
        <v>9190000000</v>
      </c>
      <c r="C237" s="88">
        <v>-6.5406575</v>
      </c>
      <c r="N237" s="88">
        <v>9190000000</v>
      </c>
      <c r="O237" s="88">
        <v>-8.5083389</v>
      </c>
    </row>
    <row r="238" spans="2:15" x14ac:dyDescent="0.25">
      <c r="B238" s="88">
        <v>9335000000</v>
      </c>
      <c r="C238" s="88">
        <v>-6.5707579000000003</v>
      </c>
      <c r="N238" s="88">
        <v>9335000000</v>
      </c>
      <c r="O238" s="88">
        <v>-8.4869126999999995</v>
      </c>
    </row>
    <row r="239" spans="2:15" x14ac:dyDescent="0.25">
      <c r="B239" s="88">
        <v>9480000000</v>
      </c>
      <c r="C239" s="88">
        <v>-6.6732912000000004</v>
      </c>
      <c r="N239" s="88">
        <v>9480000000</v>
      </c>
      <c r="O239" s="88">
        <v>-8.4958066999999993</v>
      </c>
    </row>
    <row r="240" spans="2:15" x14ac:dyDescent="0.25">
      <c r="B240" s="88">
        <v>9625000000</v>
      </c>
      <c r="C240" s="88">
        <v>-6.8381299999999996</v>
      </c>
      <c r="N240" s="88">
        <v>9625000000</v>
      </c>
      <c r="O240" s="88">
        <v>-8.4728031000000001</v>
      </c>
    </row>
    <row r="241" spans="2:15" x14ac:dyDescent="0.25">
      <c r="B241" s="88">
        <v>9770000000</v>
      </c>
      <c r="C241" s="88">
        <v>-6.9318232999999996</v>
      </c>
      <c r="N241" s="88">
        <v>9770000000</v>
      </c>
      <c r="O241" s="88">
        <v>-8.5863466000000006</v>
      </c>
    </row>
    <row r="242" spans="2:15" x14ac:dyDescent="0.25">
      <c r="B242" s="88">
        <v>9915000000</v>
      </c>
      <c r="C242" s="88">
        <v>-6.9374932999999999</v>
      </c>
      <c r="N242" s="88">
        <v>9915000000</v>
      </c>
      <c r="O242" s="88">
        <v>-8.5416202999999999</v>
      </c>
    </row>
    <row r="243" spans="2:15" x14ac:dyDescent="0.25">
      <c r="B243" s="88">
        <v>10060000000</v>
      </c>
      <c r="C243" s="88">
        <v>-7.0437941999999998</v>
      </c>
      <c r="N243" s="88">
        <v>10060000000</v>
      </c>
      <c r="O243" s="88">
        <v>-8.5292645</v>
      </c>
    </row>
    <row r="244" spans="2:15" x14ac:dyDescent="0.25">
      <c r="B244" s="88">
        <v>10205000000</v>
      </c>
      <c r="C244" s="88">
        <v>-7.0118232000000003</v>
      </c>
      <c r="N244" s="88">
        <v>10205000000</v>
      </c>
      <c r="O244" s="88">
        <v>-8.4919347999999992</v>
      </c>
    </row>
    <row r="245" spans="2:15" x14ac:dyDescent="0.25">
      <c r="B245" s="88">
        <v>10350000000</v>
      </c>
      <c r="C245" s="88">
        <v>-7.0851245</v>
      </c>
      <c r="N245" s="88">
        <v>10350000000</v>
      </c>
      <c r="O245" s="88">
        <v>-8.3639545000000002</v>
      </c>
    </row>
    <row r="246" spans="2:15" x14ac:dyDescent="0.25">
      <c r="B246" s="88">
        <v>10495000000</v>
      </c>
      <c r="C246" s="88">
        <v>-7.1371960999999997</v>
      </c>
      <c r="N246" s="88">
        <v>10495000000</v>
      </c>
      <c r="O246" s="88">
        <v>-8.3580436999999996</v>
      </c>
    </row>
    <row r="247" spans="2:15" x14ac:dyDescent="0.25">
      <c r="B247" s="88">
        <v>10640000000</v>
      </c>
      <c r="C247" s="88">
        <v>-7.2298722</v>
      </c>
      <c r="N247" s="88">
        <v>10640000000</v>
      </c>
      <c r="O247" s="88">
        <v>-8.3405933000000001</v>
      </c>
    </row>
    <row r="248" spans="2:15" x14ac:dyDescent="0.25">
      <c r="B248" s="88">
        <v>10785000000</v>
      </c>
      <c r="C248" s="88">
        <v>-7.2772478999999999</v>
      </c>
      <c r="N248" s="88">
        <v>10785000000</v>
      </c>
      <c r="O248" s="88">
        <v>-8.2505635999999996</v>
      </c>
    </row>
    <row r="249" spans="2:15" x14ac:dyDescent="0.25">
      <c r="B249" s="88">
        <v>10930000000</v>
      </c>
      <c r="C249" s="88">
        <v>-7.2857460999999999</v>
      </c>
      <c r="N249" s="88">
        <v>10930000000</v>
      </c>
      <c r="O249" s="88">
        <v>-8.2210674000000008</v>
      </c>
    </row>
    <row r="250" spans="2:15" x14ac:dyDescent="0.25">
      <c r="B250" s="88">
        <v>11075000000</v>
      </c>
      <c r="C250" s="88">
        <v>-7.1879802000000002</v>
      </c>
      <c r="N250" s="88">
        <v>11075000000</v>
      </c>
      <c r="O250" s="88">
        <v>-8.2270002000000009</v>
      </c>
    </row>
    <row r="251" spans="2:15" x14ac:dyDescent="0.25">
      <c r="B251" s="88">
        <v>11220000000</v>
      </c>
      <c r="C251" s="88">
        <v>-7.2206440000000001</v>
      </c>
      <c r="N251" s="88">
        <v>11220000000</v>
      </c>
      <c r="O251" s="88">
        <v>-8.1222639000000001</v>
      </c>
    </row>
    <row r="252" spans="2:15" x14ac:dyDescent="0.25">
      <c r="B252" s="88">
        <v>11365000000</v>
      </c>
      <c r="C252" s="88">
        <v>-7.2200908999999998</v>
      </c>
      <c r="N252" s="88">
        <v>11365000000</v>
      </c>
      <c r="O252" s="88">
        <v>-8.1192179000000007</v>
      </c>
    </row>
    <row r="253" spans="2:15" x14ac:dyDescent="0.25">
      <c r="B253" s="88">
        <v>11510000000</v>
      </c>
      <c r="C253" s="88">
        <v>-7.1657491000000002</v>
      </c>
      <c r="N253" s="88">
        <v>11510000000</v>
      </c>
      <c r="O253" s="88">
        <v>-8.1100311000000005</v>
      </c>
    </row>
    <row r="254" spans="2:15" x14ac:dyDescent="0.25">
      <c r="B254" s="88">
        <v>11655000000</v>
      </c>
      <c r="C254" s="88">
        <v>-7.0119423999999997</v>
      </c>
      <c r="N254" s="88">
        <v>11655000000</v>
      </c>
      <c r="O254" s="88">
        <v>-8.0225801000000008</v>
      </c>
    </row>
    <row r="255" spans="2:15" x14ac:dyDescent="0.25">
      <c r="B255" s="88">
        <v>11800000000</v>
      </c>
      <c r="C255" s="88">
        <v>-7.0011482000000003</v>
      </c>
      <c r="N255" s="88">
        <v>11800000000</v>
      </c>
      <c r="O255" s="88">
        <v>-8.0068426000000006</v>
      </c>
    </row>
    <row r="256" spans="2:15" x14ac:dyDescent="0.25">
      <c r="B256" s="88">
        <v>11945000000</v>
      </c>
      <c r="C256" s="88">
        <v>-6.8358129999999999</v>
      </c>
      <c r="N256" s="88">
        <v>11945000000</v>
      </c>
      <c r="O256" s="88">
        <v>-7.9046769000000001</v>
      </c>
    </row>
    <row r="257" spans="2:15" x14ac:dyDescent="0.25">
      <c r="B257" s="88">
        <v>12090000000</v>
      </c>
      <c r="C257" s="88">
        <v>-6.8150015000000002</v>
      </c>
      <c r="N257" s="88">
        <v>12090000000</v>
      </c>
      <c r="O257" s="88">
        <v>-7.8897542999999999</v>
      </c>
    </row>
    <row r="258" spans="2:15" x14ac:dyDescent="0.25">
      <c r="B258" s="88">
        <v>12235000000</v>
      </c>
      <c r="C258" s="88">
        <v>-6.6596412999999997</v>
      </c>
      <c r="N258" s="88">
        <v>12235000000</v>
      </c>
      <c r="O258" s="88">
        <v>-7.7918811000000003</v>
      </c>
    </row>
    <row r="259" spans="2:15" x14ac:dyDescent="0.25">
      <c r="B259" s="88">
        <v>12380000000</v>
      </c>
      <c r="C259" s="88">
        <v>-6.6011248</v>
      </c>
      <c r="N259" s="88">
        <v>12380000000</v>
      </c>
      <c r="O259" s="88">
        <v>-7.7711549</v>
      </c>
    </row>
    <row r="260" spans="2:15" x14ac:dyDescent="0.25">
      <c r="B260" s="88">
        <v>12525000000</v>
      </c>
      <c r="C260" s="88">
        <v>-6.5576410000000003</v>
      </c>
      <c r="N260" s="88">
        <v>12525000000</v>
      </c>
      <c r="O260" s="88">
        <v>-7.7303753000000004</v>
      </c>
    </row>
    <row r="261" spans="2:15" x14ac:dyDescent="0.25">
      <c r="B261" s="88">
        <v>12670000000</v>
      </c>
      <c r="C261" s="88">
        <v>-6.5475373000000001</v>
      </c>
      <c r="N261" s="88">
        <v>12670000000</v>
      </c>
      <c r="O261" s="88">
        <v>-7.6649441999999999</v>
      </c>
    </row>
    <row r="262" spans="2:15" x14ac:dyDescent="0.25">
      <c r="B262" s="88">
        <v>12815000000</v>
      </c>
      <c r="C262" s="88">
        <v>-6.5503062999999999</v>
      </c>
      <c r="N262" s="88">
        <v>12815000000</v>
      </c>
      <c r="O262" s="88">
        <v>-7.6402755000000004</v>
      </c>
    </row>
    <row r="263" spans="2:15" x14ac:dyDescent="0.25">
      <c r="B263" s="88">
        <v>12960000000</v>
      </c>
      <c r="C263" s="88">
        <v>-6.5899415000000001</v>
      </c>
      <c r="N263" s="88">
        <v>12960000000</v>
      </c>
      <c r="O263" s="88">
        <v>-7.6108054999999997</v>
      </c>
    </row>
    <row r="264" spans="2:15" x14ac:dyDescent="0.25">
      <c r="B264" s="88">
        <v>13105000000</v>
      </c>
      <c r="C264" s="88">
        <v>-6.6302041999999997</v>
      </c>
      <c r="N264" s="88">
        <v>13105000000</v>
      </c>
      <c r="O264" s="88">
        <v>-7.5957441000000001</v>
      </c>
    </row>
    <row r="265" spans="2:15" x14ac:dyDescent="0.25">
      <c r="B265" s="88">
        <v>13250000000</v>
      </c>
      <c r="C265" s="88">
        <v>-6.6672491999999997</v>
      </c>
      <c r="N265" s="88">
        <v>13250000000</v>
      </c>
      <c r="O265" s="88">
        <v>-7.6159948999999996</v>
      </c>
    </row>
    <row r="266" spans="2:15" x14ac:dyDescent="0.25">
      <c r="B266" s="88">
        <v>13395000000</v>
      </c>
      <c r="C266" s="88">
        <v>-6.7250848000000003</v>
      </c>
      <c r="N266" s="88">
        <v>13395000000</v>
      </c>
      <c r="O266" s="88">
        <v>-7.6228800000000003</v>
      </c>
    </row>
    <row r="267" spans="2:15" x14ac:dyDescent="0.25">
      <c r="B267" s="88">
        <v>13540000000</v>
      </c>
      <c r="C267" s="88">
        <v>-6.8338245999999998</v>
      </c>
      <c r="N267" s="88">
        <v>13540000000</v>
      </c>
      <c r="O267" s="88">
        <v>-7.6468195999999997</v>
      </c>
    </row>
    <row r="268" spans="2:15" x14ac:dyDescent="0.25">
      <c r="B268" s="88">
        <v>13685000000</v>
      </c>
      <c r="C268" s="88">
        <v>-6.9335408000000003</v>
      </c>
      <c r="N268" s="88">
        <v>13685000000</v>
      </c>
      <c r="O268" s="88">
        <v>-7.7157574000000002</v>
      </c>
    </row>
    <row r="269" spans="2:15" x14ac:dyDescent="0.25">
      <c r="B269" s="88">
        <v>13830000000</v>
      </c>
      <c r="C269" s="88">
        <v>-7.1018448000000003</v>
      </c>
      <c r="N269" s="88">
        <v>13830000000</v>
      </c>
      <c r="O269" s="88">
        <v>-7.8404664999999998</v>
      </c>
    </row>
    <row r="270" spans="2:15" x14ac:dyDescent="0.25">
      <c r="B270" s="88">
        <v>13975000000</v>
      </c>
      <c r="C270" s="88">
        <v>-7.2614216999999996</v>
      </c>
      <c r="N270" s="88">
        <v>13975000000</v>
      </c>
      <c r="O270" s="88">
        <v>-7.9783583</v>
      </c>
    </row>
    <row r="271" spans="2:15" x14ac:dyDescent="0.25">
      <c r="B271" s="88">
        <v>14120000000</v>
      </c>
      <c r="C271" s="88">
        <v>-7.4941144</v>
      </c>
      <c r="N271" s="88">
        <v>14120000000</v>
      </c>
      <c r="O271" s="88">
        <v>-8.1739349000000008</v>
      </c>
    </row>
    <row r="272" spans="2:15" x14ac:dyDescent="0.25">
      <c r="B272" s="88">
        <v>14265000000</v>
      </c>
      <c r="C272" s="88">
        <v>-7.6553649999999998</v>
      </c>
      <c r="N272" s="88">
        <v>14265000000</v>
      </c>
      <c r="O272" s="88">
        <v>-8.4318781000000005</v>
      </c>
    </row>
    <row r="273" spans="2:15" x14ac:dyDescent="0.25">
      <c r="B273" s="88">
        <v>14410000000</v>
      </c>
      <c r="C273" s="88">
        <v>-7.9447707999999997</v>
      </c>
      <c r="N273" s="88">
        <v>14410000000</v>
      </c>
      <c r="O273" s="88">
        <v>-8.5642251999999992</v>
      </c>
    </row>
    <row r="274" spans="2:15" x14ac:dyDescent="0.25">
      <c r="B274" s="88">
        <v>14555000000</v>
      </c>
      <c r="C274" s="88">
        <v>-7.9979196000000004</v>
      </c>
      <c r="N274" s="88">
        <v>14555000000</v>
      </c>
      <c r="O274" s="88">
        <v>-8.7901220000000002</v>
      </c>
    </row>
    <row r="275" spans="2:15" x14ac:dyDescent="0.25">
      <c r="B275" s="88">
        <v>14700000000</v>
      </c>
      <c r="C275" s="88">
        <v>-8.0193671999999996</v>
      </c>
      <c r="N275" s="88">
        <v>14700000000</v>
      </c>
      <c r="O275" s="88">
        <v>-8.9191017000000006</v>
      </c>
    </row>
    <row r="276" spans="2:15" x14ac:dyDescent="0.25">
      <c r="B276" s="88">
        <v>14845000000</v>
      </c>
      <c r="C276" s="88">
        <v>-8.1320104999999998</v>
      </c>
      <c r="N276" s="88">
        <v>14845000000</v>
      </c>
      <c r="O276" s="88">
        <v>-9.0304842000000001</v>
      </c>
    </row>
    <row r="277" spans="2:15" x14ac:dyDescent="0.25">
      <c r="B277" s="88">
        <v>14990000000</v>
      </c>
      <c r="C277" s="88">
        <v>-8.0310707000000008</v>
      </c>
      <c r="N277" s="88">
        <v>14990000000</v>
      </c>
      <c r="O277" s="88">
        <v>-9.0857896999999994</v>
      </c>
    </row>
    <row r="278" spans="2:15" x14ac:dyDescent="0.25">
      <c r="B278" s="88">
        <v>15135000000</v>
      </c>
      <c r="C278" s="88">
        <v>-8.0506677999999994</v>
      </c>
      <c r="N278" s="88">
        <v>15135000000</v>
      </c>
      <c r="O278" s="88">
        <v>-9.1744795000000003</v>
      </c>
    </row>
    <row r="279" spans="2:15" x14ac:dyDescent="0.25">
      <c r="B279" s="88">
        <v>15280000000</v>
      </c>
      <c r="C279" s="88">
        <v>-7.9897698999999998</v>
      </c>
      <c r="N279" s="88">
        <v>15280000000</v>
      </c>
      <c r="O279" s="88">
        <v>-9.2552423000000008</v>
      </c>
    </row>
    <row r="280" spans="2:15" x14ac:dyDescent="0.25">
      <c r="B280" s="88">
        <v>15425000000</v>
      </c>
      <c r="C280" s="88">
        <v>-7.7274960999999998</v>
      </c>
      <c r="N280" s="88">
        <v>15425000000</v>
      </c>
      <c r="O280" s="88">
        <v>-9.2964410999999991</v>
      </c>
    </row>
    <row r="281" spans="2:15" x14ac:dyDescent="0.25">
      <c r="B281" s="88">
        <v>15570000000</v>
      </c>
      <c r="C281" s="88">
        <v>-7.7627864000000004</v>
      </c>
      <c r="N281" s="88">
        <v>15570000000</v>
      </c>
      <c r="O281" s="88">
        <v>-9.3955134999999999</v>
      </c>
    </row>
    <row r="282" spans="2:15" x14ac:dyDescent="0.25">
      <c r="B282" s="88">
        <v>15715000000</v>
      </c>
      <c r="C282" s="88">
        <v>-7.6058078</v>
      </c>
      <c r="N282" s="88">
        <v>15715000000</v>
      </c>
      <c r="O282" s="88">
        <v>-9.4183530999999991</v>
      </c>
    </row>
    <row r="283" spans="2:15" x14ac:dyDescent="0.25">
      <c r="B283" s="88">
        <v>15860000000</v>
      </c>
      <c r="C283" s="88">
        <v>-7.4794001999999997</v>
      </c>
      <c r="N283" s="88">
        <v>15860000000</v>
      </c>
      <c r="O283" s="88">
        <v>-9.4866734000000008</v>
      </c>
    </row>
    <row r="284" spans="2:15" x14ac:dyDescent="0.25">
      <c r="B284" s="88">
        <v>16005000000</v>
      </c>
      <c r="C284" s="88">
        <v>-7.4746952000000002</v>
      </c>
      <c r="N284" s="88">
        <v>16005000000</v>
      </c>
      <c r="O284" s="88">
        <v>-9.5373812000000004</v>
      </c>
    </row>
    <row r="285" spans="2:15" x14ac:dyDescent="0.25">
      <c r="B285" s="88">
        <v>16150000000</v>
      </c>
      <c r="C285" s="88">
        <v>-7.5881170999999998</v>
      </c>
      <c r="N285" s="88">
        <v>16150000000</v>
      </c>
      <c r="O285" s="88">
        <v>-9.5237683999999998</v>
      </c>
    </row>
    <row r="286" spans="2:15" x14ac:dyDescent="0.25">
      <c r="B286" s="88">
        <v>16295000000</v>
      </c>
      <c r="C286" s="88">
        <v>-7.5191355</v>
      </c>
      <c r="N286" s="88">
        <v>16295000000</v>
      </c>
      <c r="O286" s="88">
        <v>-9.4619789000000001</v>
      </c>
    </row>
    <row r="287" spans="2:15" x14ac:dyDescent="0.25">
      <c r="B287" s="88">
        <v>16440000000</v>
      </c>
      <c r="C287" s="88">
        <v>-7.5066214000000002</v>
      </c>
      <c r="N287" s="88">
        <v>16440000000</v>
      </c>
      <c r="O287" s="88">
        <v>-9.4750881000000007</v>
      </c>
    </row>
    <row r="288" spans="2:15" x14ac:dyDescent="0.25">
      <c r="B288" s="88">
        <v>16585000000</v>
      </c>
      <c r="C288" s="88">
        <v>-7.5734405999999996</v>
      </c>
      <c r="N288" s="88">
        <v>16585000000</v>
      </c>
      <c r="O288" s="88">
        <v>-9.4559031000000004</v>
      </c>
    </row>
    <row r="289" spans="2:15" x14ac:dyDescent="0.25">
      <c r="B289" s="88">
        <v>16730000000</v>
      </c>
      <c r="C289" s="88">
        <v>-7.4622010999999997</v>
      </c>
      <c r="N289" s="88">
        <v>16730000000</v>
      </c>
      <c r="O289" s="88">
        <v>-9.4407492000000008</v>
      </c>
    </row>
    <row r="290" spans="2:15" x14ac:dyDescent="0.25">
      <c r="B290" s="88">
        <v>16875000000</v>
      </c>
      <c r="C290" s="88">
        <v>-7.5574336000000004</v>
      </c>
      <c r="N290" s="88">
        <v>16875000000</v>
      </c>
      <c r="O290" s="88">
        <v>-9.3913192999999993</v>
      </c>
    </row>
    <row r="291" spans="2:15" x14ac:dyDescent="0.25">
      <c r="B291" s="88">
        <v>17020000000</v>
      </c>
      <c r="C291" s="88">
        <v>-7.575469</v>
      </c>
      <c r="N291" s="88">
        <v>17020000000</v>
      </c>
      <c r="O291" s="88">
        <v>-9.3773459999999993</v>
      </c>
    </row>
    <row r="292" spans="2:15" x14ac:dyDescent="0.25">
      <c r="B292" s="88">
        <v>17165000000</v>
      </c>
      <c r="C292" s="88">
        <v>-7.4796075999999996</v>
      </c>
      <c r="N292" s="88">
        <v>17165000000</v>
      </c>
      <c r="O292" s="88">
        <v>-9.3075504000000002</v>
      </c>
    </row>
    <row r="293" spans="2:15" x14ac:dyDescent="0.25">
      <c r="B293" s="88">
        <v>17310000000</v>
      </c>
      <c r="C293" s="88">
        <v>-7.6198702000000003</v>
      </c>
      <c r="N293" s="88">
        <v>17310000000</v>
      </c>
      <c r="O293" s="88">
        <v>-9.2758903999999998</v>
      </c>
    </row>
    <row r="294" spans="2:15" x14ac:dyDescent="0.25">
      <c r="B294" s="88">
        <v>17455000000</v>
      </c>
      <c r="C294" s="88">
        <v>-7.6268716000000003</v>
      </c>
      <c r="N294" s="88">
        <v>17455000000</v>
      </c>
      <c r="O294" s="88">
        <v>-9.2224874000000003</v>
      </c>
    </row>
    <row r="295" spans="2:15" x14ac:dyDescent="0.25">
      <c r="B295" s="88">
        <v>17600000000</v>
      </c>
      <c r="C295" s="88">
        <v>-7.5928763999999997</v>
      </c>
      <c r="N295" s="88">
        <v>17600000000</v>
      </c>
      <c r="O295" s="88">
        <v>-9.2060986000000007</v>
      </c>
    </row>
    <row r="296" spans="2:15" x14ac:dyDescent="0.25">
      <c r="B296" s="88">
        <v>17745000000</v>
      </c>
      <c r="C296" s="88">
        <v>-7.6405959000000001</v>
      </c>
      <c r="N296" s="88">
        <v>17745000000</v>
      </c>
      <c r="O296" s="88">
        <v>-9.1729994000000001</v>
      </c>
    </row>
    <row r="297" spans="2:15" x14ac:dyDescent="0.25">
      <c r="B297" s="88">
        <v>17890000000</v>
      </c>
      <c r="C297" s="88">
        <v>-7.7137542000000003</v>
      </c>
      <c r="N297" s="88">
        <v>17890000000</v>
      </c>
      <c r="O297" s="88">
        <v>-9.1427335999999997</v>
      </c>
    </row>
    <row r="298" spans="2:15" x14ac:dyDescent="0.25">
      <c r="B298" s="88">
        <v>18035000000</v>
      </c>
      <c r="C298" s="88">
        <v>-7.6721411000000002</v>
      </c>
      <c r="N298" s="88">
        <v>18035000000</v>
      </c>
      <c r="O298" s="88">
        <v>-9.0603590000000001</v>
      </c>
    </row>
    <row r="299" spans="2:15" x14ac:dyDescent="0.25">
      <c r="B299" s="88">
        <v>18180000000</v>
      </c>
      <c r="C299" s="88">
        <v>-7.7405132999999999</v>
      </c>
      <c r="N299" s="88">
        <v>18180000000</v>
      </c>
      <c r="O299" s="88">
        <v>-9.0287991000000005</v>
      </c>
    </row>
    <row r="300" spans="2:15" x14ac:dyDescent="0.25">
      <c r="B300" s="88">
        <v>18325000000</v>
      </c>
      <c r="C300" s="88">
        <v>-7.6363301000000003</v>
      </c>
      <c r="N300" s="88">
        <v>18325000000</v>
      </c>
      <c r="O300" s="88">
        <v>-9.0619192000000002</v>
      </c>
    </row>
    <row r="301" spans="2:15" x14ac:dyDescent="0.25">
      <c r="B301" s="88">
        <v>18470000000</v>
      </c>
      <c r="C301" s="88">
        <v>-7.6461386999999998</v>
      </c>
      <c r="N301" s="88">
        <v>18470000000</v>
      </c>
      <c r="O301" s="88">
        <v>-9.0140600000000006</v>
      </c>
    </row>
    <row r="302" spans="2:15" x14ac:dyDescent="0.25">
      <c r="B302" s="88">
        <v>18615000000</v>
      </c>
      <c r="C302" s="88">
        <v>-7.5838685000000003</v>
      </c>
      <c r="N302" s="88">
        <v>18615000000</v>
      </c>
      <c r="O302" s="88">
        <v>-8.9938468999999994</v>
      </c>
    </row>
    <row r="303" spans="2:15" x14ac:dyDescent="0.25">
      <c r="B303" s="88">
        <v>18760000000</v>
      </c>
      <c r="C303" s="88">
        <v>-7.5002179</v>
      </c>
      <c r="N303" s="88">
        <v>18760000000</v>
      </c>
      <c r="O303" s="88">
        <v>-8.9905567000000008</v>
      </c>
    </row>
    <row r="304" spans="2:15" x14ac:dyDescent="0.25">
      <c r="B304" s="88">
        <v>18905000000</v>
      </c>
      <c r="C304" s="88">
        <v>-7.3384961999999998</v>
      </c>
      <c r="N304" s="88">
        <v>18905000000</v>
      </c>
      <c r="O304" s="88">
        <v>-8.9098196000000005</v>
      </c>
    </row>
    <row r="305" spans="2:15" x14ac:dyDescent="0.25">
      <c r="B305" s="88">
        <v>19050000000</v>
      </c>
      <c r="C305" s="88">
        <v>-7.3240147000000002</v>
      </c>
      <c r="N305" s="88">
        <v>19050000000</v>
      </c>
      <c r="O305" s="88">
        <v>-8.8819265000000005</v>
      </c>
    </row>
    <row r="306" spans="2:15" x14ac:dyDescent="0.25">
      <c r="B306" s="88">
        <v>19195000000</v>
      </c>
      <c r="C306" s="88">
        <v>-7.3334060000000001</v>
      </c>
      <c r="N306" s="88">
        <v>19195000000</v>
      </c>
      <c r="O306" s="88">
        <v>-8.8109292999999997</v>
      </c>
    </row>
    <row r="307" spans="2:15" x14ac:dyDescent="0.25">
      <c r="B307" s="88">
        <v>19340000000</v>
      </c>
      <c r="C307" s="88">
        <v>-7.2833686000000002</v>
      </c>
      <c r="N307" s="88">
        <v>19340000000</v>
      </c>
      <c r="O307" s="88">
        <v>-8.7720298999999997</v>
      </c>
    </row>
    <row r="308" spans="2:15" x14ac:dyDescent="0.25">
      <c r="B308" s="88">
        <v>19485000000</v>
      </c>
      <c r="C308" s="88">
        <v>-7.2566628</v>
      </c>
      <c r="N308" s="88">
        <v>19485000000</v>
      </c>
      <c r="O308" s="88">
        <v>-8.7453508000000006</v>
      </c>
    </row>
    <row r="309" spans="2:15" x14ac:dyDescent="0.25">
      <c r="B309" s="88">
        <v>19630000000</v>
      </c>
      <c r="C309" s="88">
        <v>-7.1848121000000003</v>
      </c>
      <c r="N309" s="88">
        <v>19630000000</v>
      </c>
      <c r="O309" s="88">
        <v>-8.7315760000000004</v>
      </c>
    </row>
    <row r="310" spans="2:15" x14ac:dyDescent="0.25">
      <c r="B310" s="88">
        <v>19775000000</v>
      </c>
      <c r="C310" s="88">
        <v>-7.1807523</v>
      </c>
      <c r="N310" s="88">
        <v>19775000000</v>
      </c>
      <c r="O310" s="88">
        <v>-8.6052294000000007</v>
      </c>
    </row>
    <row r="311" spans="2:15" x14ac:dyDescent="0.25">
      <c r="B311" s="88">
        <v>19920000000</v>
      </c>
      <c r="C311" s="88">
        <v>-7.2707052000000001</v>
      </c>
      <c r="N311" s="88">
        <v>19920000000</v>
      </c>
      <c r="O311" s="88">
        <v>-8.5439301000000007</v>
      </c>
    </row>
    <row r="312" spans="2:15" x14ac:dyDescent="0.25">
      <c r="B312" s="88">
        <v>20065000000</v>
      </c>
      <c r="C312" s="88">
        <v>-7.2446412999999996</v>
      </c>
      <c r="N312" s="88">
        <v>20065000000</v>
      </c>
      <c r="O312" s="88">
        <v>-8.5447626000000003</v>
      </c>
    </row>
    <row r="313" spans="2:15" x14ac:dyDescent="0.25">
      <c r="B313" s="88">
        <v>20210000000</v>
      </c>
      <c r="C313" s="88">
        <v>-7.3156322999999999</v>
      </c>
      <c r="N313" s="88">
        <v>20210000000</v>
      </c>
      <c r="O313" s="88">
        <v>-8.4154386999999993</v>
      </c>
    </row>
    <row r="314" spans="2:15" x14ac:dyDescent="0.25">
      <c r="B314" s="88">
        <v>20355000000</v>
      </c>
      <c r="C314" s="88">
        <v>-7.3697037999999999</v>
      </c>
      <c r="N314" s="88">
        <v>20355000000</v>
      </c>
      <c r="O314" s="88">
        <v>-8.3533068000000004</v>
      </c>
    </row>
    <row r="315" spans="2:15" x14ac:dyDescent="0.25">
      <c r="B315" s="88">
        <v>20500000000</v>
      </c>
      <c r="C315" s="88">
        <v>-7.4126643999999997</v>
      </c>
      <c r="N315" s="88">
        <v>20500000000</v>
      </c>
      <c r="O315" s="88">
        <v>-8.3627777000000005</v>
      </c>
    </row>
    <row r="316" spans="2:15" x14ac:dyDescent="0.25">
      <c r="B316" s="88">
        <v>20645000000</v>
      </c>
      <c r="C316" s="88">
        <v>-7.4727936000000001</v>
      </c>
      <c r="N316" s="88">
        <v>20645000000</v>
      </c>
      <c r="O316" s="88">
        <v>-8.3833122000000007</v>
      </c>
    </row>
    <row r="317" spans="2:15" x14ac:dyDescent="0.25">
      <c r="B317" s="88">
        <v>20790000000</v>
      </c>
      <c r="C317" s="88">
        <v>-7.4828086000000003</v>
      </c>
      <c r="N317" s="88">
        <v>20790000000</v>
      </c>
      <c r="O317" s="88">
        <v>-8.3917093000000005</v>
      </c>
    </row>
    <row r="318" spans="2:15" x14ac:dyDescent="0.25">
      <c r="B318" s="88">
        <v>20935000000</v>
      </c>
      <c r="C318" s="88">
        <v>-7.5068722000000001</v>
      </c>
      <c r="N318" s="88">
        <v>20935000000</v>
      </c>
      <c r="O318" s="88">
        <v>-8.3440151</v>
      </c>
    </row>
    <row r="319" spans="2:15" x14ac:dyDescent="0.25">
      <c r="B319" s="88">
        <v>21080000000</v>
      </c>
      <c r="C319" s="88">
        <v>-7.5706587000000001</v>
      </c>
      <c r="N319" s="88">
        <v>21080000000</v>
      </c>
      <c r="O319" s="88">
        <v>-8.4192514000000003</v>
      </c>
    </row>
    <row r="320" spans="2:15" x14ac:dyDescent="0.25">
      <c r="B320" s="88">
        <v>21225000000</v>
      </c>
      <c r="C320" s="88">
        <v>-7.6046132999999996</v>
      </c>
      <c r="N320" s="88">
        <v>21225000000</v>
      </c>
      <c r="O320" s="88">
        <v>-8.3487328999999999</v>
      </c>
    </row>
    <row r="321" spans="2:15" x14ac:dyDescent="0.25">
      <c r="B321" s="88">
        <v>21370000000</v>
      </c>
      <c r="C321" s="88">
        <v>-7.7205081</v>
      </c>
      <c r="N321" s="88">
        <v>21370000000</v>
      </c>
      <c r="O321" s="88">
        <v>-8.2551956000000004</v>
      </c>
    </row>
    <row r="322" spans="2:15" x14ac:dyDescent="0.25">
      <c r="B322" s="88">
        <v>21515000000</v>
      </c>
      <c r="C322" s="88">
        <v>-7.7332301000000001</v>
      </c>
      <c r="N322" s="88">
        <v>21515000000</v>
      </c>
      <c r="O322" s="88">
        <v>-8.2993679</v>
      </c>
    </row>
    <row r="323" spans="2:15" x14ac:dyDescent="0.25">
      <c r="B323" s="88">
        <v>21660000000</v>
      </c>
      <c r="C323" s="88">
        <v>-7.7802471999999998</v>
      </c>
      <c r="N323" s="88">
        <v>21660000000</v>
      </c>
      <c r="O323" s="88">
        <v>-8.3236237000000006</v>
      </c>
    </row>
    <row r="324" spans="2:15" x14ac:dyDescent="0.25">
      <c r="B324" s="88">
        <v>21805000000</v>
      </c>
      <c r="C324" s="88">
        <v>-7.6229787</v>
      </c>
      <c r="N324" s="88">
        <v>21805000000</v>
      </c>
      <c r="O324" s="88">
        <v>-8.2901936000000003</v>
      </c>
    </row>
    <row r="325" spans="2:15" x14ac:dyDescent="0.25">
      <c r="B325" s="88">
        <v>21950000000</v>
      </c>
      <c r="C325" s="88">
        <v>-7.4726973000000001</v>
      </c>
      <c r="N325" s="88">
        <v>21950000000</v>
      </c>
      <c r="O325" s="88">
        <v>-8.2665872999999994</v>
      </c>
    </row>
    <row r="326" spans="2:15" x14ac:dyDescent="0.25">
      <c r="B326" s="88">
        <v>22095000000</v>
      </c>
      <c r="C326" s="88">
        <v>-7.3144374000000001</v>
      </c>
      <c r="N326" s="88">
        <v>22095000000</v>
      </c>
      <c r="O326" s="88">
        <v>-8.4444035999999993</v>
      </c>
    </row>
    <row r="327" spans="2:15" x14ac:dyDescent="0.25">
      <c r="B327" s="88">
        <v>22240000000</v>
      </c>
      <c r="C327" s="88">
        <v>-7.2741407999999996</v>
      </c>
      <c r="N327" s="88">
        <v>22240000000</v>
      </c>
      <c r="O327" s="88">
        <v>-8.6609364000000006</v>
      </c>
    </row>
    <row r="328" spans="2:15" x14ac:dyDescent="0.25">
      <c r="B328" s="88">
        <v>22385000000</v>
      </c>
      <c r="C328" s="88">
        <v>-7.497293</v>
      </c>
      <c r="N328" s="88">
        <v>22385000000</v>
      </c>
      <c r="O328" s="88">
        <v>-8.7820310999999993</v>
      </c>
    </row>
    <row r="329" spans="2:15" x14ac:dyDescent="0.25">
      <c r="B329" s="88">
        <v>22530000000</v>
      </c>
      <c r="C329" s="88">
        <v>-7.7059546000000001</v>
      </c>
      <c r="N329" s="88">
        <v>22530000000</v>
      </c>
      <c r="O329" s="88">
        <v>-8.8864993999999999</v>
      </c>
    </row>
    <row r="330" spans="2:15" x14ac:dyDescent="0.25">
      <c r="B330" s="88">
        <v>22675000000</v>
      </c>
      <c r="C330" s="88">
        <v>-7.7918949</v>
      </c>
      <c r="N330" s="88">
        <v>22675000000</v>
      </c>
      <c r="O330" s="88">
        <v>-9.0636300999999992</v>
      </c>
    </row>
    <row r="331" spans="2:15" x14ac:dyDescent="0.25">
      <c r="B331" s="88">
        <v>22820000000</v>
      </c>
      <c r="C331" s="88">
        <v>-7.9518031999999996</v>
      </c>
      <c r="N331" s="88">
        <v>22820000000</v>
      </c>
      <c r="O331" s="88">
        <v>-9.0618762999999998</v>
      </c>
    </row>
    <row r="332" spans="2:15" x14ac:dyDescent="0.25">
      <c r="B332" s="88">
        <v>22965000000</v>
      </c>
      <c r="C332" s="88">
        <v>-8.1059169999999998</v>
      </c>
      <c r="N332" s="88">
        <v>22965000000</v>
      </c>
      <c r="O332" s="88">
        <v>-9.0502099999999999</v>
      </c>
    </row>
    <row r="333" spans="2:15" x14ac:dyDescent="0.25">
      <c r="B333" s="88">
        <v>23110000000</v>
      </c>
      <c r="C333" s="88">
        <v>-7.9747138</v>
      </c>
      <c r="N333" s="88">
        <v>23110000000</v>
      </c>
      <c r="O333" s="88">
        <v>-9.1447029000000004</v>
      </c>
    </row>
    <row r="334" spans="2:15" x14ac:dyDescent="0.25">
      <c r="B334" s="88">
        <v>23255000000</v>
      </c>
      <c r="C334" s="88">
        <v>-7.9179272999999997</v>
      </c>
      <c r="N334" s="88">
        <v>23255000000</v>
      </c>
      <c r="O334" s="88">
        <v>-9.0488690999999992</v>
      </c>
    </row>
    <row r="335" spans="2:15" x14ac:dyDescent="0.25">
      <c r="B335" s="88">
        <v>23400000000</v>
      </c>
      <c r="C335" s="88">
        <v>-7.8011755999999997</v>
      </c>
      <c r="N335" s="88">
        <v>23400000000</v>
      </c>
      <c r="O335" s="88">
        <v>-9.0323963000000003</v>
      </c>
    </row>
    <row r="336" spans="2:15" x14ac:dyDescent="0.25">
      <c r="B336" s="88">
        <v>23545000000</v>
      </c>
      <c r="C336" s="88">
        <v>-7.8670688000000002</v>
      </c>
      <c r="N336" s="88">
        <v>23545000000</v>
      </c>
      <c r="O336" s="88">
        <v>-8.9202975999999996</v>
      </c>
    </row>
    <row r="337" spans="2:15" x14ac:dyDescent="0.25">
      <c r="B337" s="88">
        <v>23690000000</v>
      </c>
      <c r="C337" s="88">
        <v>-7.9148807999999997</v>
      </c>
      <c r="N337" s="88">
        <v>23690000000</v>
      </c>
      <c r="O337" s="88">
        <v>-8.9238777000000002</v>
      </c>
    </row>
    <row r="338" spans="2:15" x14ac:dyDescent="0.25">
      <c r="B338" s="88">
        <v>23835000000</v>
      </c>
      <c r="C338" s="88">
        <v>-7.9586277000000001</v>
      </c>
      <c r="N338" s="88">
        <v>23835000000</v>
      </c>
      <c r="O338" s="88">
        <v>-8.8086108999999997</v>
      </c>
    </row>
    <row r="339" spans="2:15" x14ac:dyDescent="0.25">
      <c r="B339" s="88">
        <v>23980000000</v>
      </c>
      <c r="C339" s="88">
        <v>-8.0496911999999998</v>
      </c>
      <c r="N339" s="88">
        <v>23980000000</v>
      </c>
      <c r="O339" s="88">
        <v>-8.7731895000000009</v>
      </c>
    </row>
    <row r="340" spans="2:15" x14ac:dyDescent="0.25">
      <c r="B340" s="88">
        <v>24125000000</v>
      </c>
      <c r="C340" s="88">
        <v>-8.1624660000000002</v>
      </c>
      <c r="N340" s="88">
        <v>24125000000</v>
      </c>
      <c r="O340" s="88">
        <v>-8.6623373000000008</v>
      </c>
    </row>
    <row r="341" spans="2:15" x14ac:dyDescent="0.25">
      <c r="B341" s="88">
        <v>24270000000</v>
      </c>
      <c r="C341" s="88">
        <v>-8.2587118000000004</v>
      </c>
      <c r="N341" s="88">
        <v>24270000000</v>
      </c>
      <c r="O341" s="88">
        <v>-8.6251192000000003</v>
      </c>
    </row>
    <row r="342" spans="2:15" x14ac:dyDescent="0.25">
      <c r="B342" s="88">
        <v>24415000000</v>
      </c>
      <c r="C342" s="88">
        <v>-8.3077602000000006</v>
      </c>
      <c r="N342" s="88">
        <v>24415000000</v>
      </c>
      <c r="O342" s="88">
        <v>-8.6404695999999994</v>
      </c>
    </row>
    <row r="343" spans="2:15" x14ac:dyDescent="0.25">
      <c r="B343" s="88">
        <v>24560000000</v>
      </c>
      <c r="C343" s="88">
        <v>-8.3907614000000006</v>
      </c>
      <c r="N343" s="88">
        <v>24560000000</v>
      </c>
      <c r="O343" s="88">
        <v>-8.6369228000000007</v>
      </c>
    </row>
    <row r="344" spans="2:15" x14ac:dyDescent="0.25">
      <c r="B344" s="88">
        <v>24705000000</v>
      </c>
      <c r="C344" s="88">
        <v>-8.4375695999999998</v>
      </c>
      <c r="N344" s="88">
        <v>24705000000</v>
      </c>
      <c r="O344" s="88">
        <v>-8.6533555999999994</v>
      </c>
    </row>
    <row r="345" spans="2:15" x14ac:dyDescent="0.25">
      <c r="B345" s="88">
        <v>24850000000</v>
      </c>
      <c r="C345" s="88">
        <v>-8.4989823999999992</v>
      </c>
      <c r="N345" s="88">
        <v>24850000000</v>
      </c>
      <c r="O345" s="88">
        <v>-8.6657209000000002</v>
      </c>
    </row>
    <row r="346" spans="2:15" x14ac:dyDescent="0.25">
      <c r="B346" s="88">
        <v>24995000000</v>
      </c>
      <c r="C346" s="88">
        <v>-8.5970831000000008</v>
      </c>
      <c r="N346" s="88">
        <v>24995000000</v>
      </c>
      <c r="O346" s="88">
        <v>-8.7051505999999996</v>
      </c>
    </row>
    <row r="347" spans="2:15" x14ac:dyDescent="0.25">
      <c r="B347" s="88">
        <v>25140000000</v>
      </c>
      <c r="C347" s="88">
        <v>-8.6001902000000001</v>
      </c>
      <c r="N347" s="88">
        <v>25140000000</v>
      </c>
      <c r="O347" s="88">
        <v>-8.7341080000000009</v>
      </c>
    </row>
    <row r="348" spans="2:15" x14ac:dyDescent="0.25">
      <c r="B348" s="88">
        <v>25285000000</v>
      </c>
      <c r="C348" s="88">
        <v>-8.5266275</v>
      </c>
      <c r="N348" s="88">
        <v>25285000000</v>
      </c>
      <c r="O348" s="88">
        <v>-8.7616586999999999</v>
      </c>
    </row>
    <row r="349" spans="2:15" x14ac:dyDescent="0.25">
      <c r="B349" s="88">
        <v>25430000000</v>
      </c>
      <c r="C349" s="88">
        <v>-8.5852804000000003</v>
      </c>
      <c r="N349" s="88">
        <v>25430000000</v>
      </c>
      <c r="O349" s="88">
        <v>-8.7970257000000007</v>
      </c>
    </row>
    <row r="350" spans="2:15" x14ac:dyDescent="0.25">
      <c r="B350" s="88">
        <v>25575000000</v>
      </c>
      <c r="C350" s="88">
        <v>-8.5089979000000007</v>
      </c>
      <c r="N350" s="88">
        <v>25575000000</v>
      </c>
      <c r="O350" s="88">
        <v>-8.9104680999999992</v>
      </c>
    </row>
    <row r="351" spans="2:15" x14ac:dyDescent="0.25">
      <c r="B351" s="88">
        <v>25720000000</v>
      </c>
      <c r="C351" s="88">
        <v>-8.4726304999999993</v>
      </c>
      <c r="N351" s="88">
        <v>25720000000</v>
      </c>
      <c r="O351" s="88">
        <v>-8.9820022999999996</v>
      </c>
    </row>
    <row r="352" spans="2:15" x14ac:dyDescent="0.25">
      <c r="B352" s="88">
        <v>25865000000</v>
      </c>
      <c r="C352" s="88">
        <v>-8.5118141000000005</v>
      </c>
      <c r="N352" s="88">
        <v>25865000000</v>
      </c>
      <c r="O352" s="88">
        <v>-9.0185013000000005</v>
      </c>
    </row>
    <row r="353" spans="2:15" x14ac:dyDescent="0.25">
      <c r="B353" s="88">
        <v>26010000000</v>
      </c>
      <c r="C353" s="88">
        <v>-8.5490370000000002</v>
      </c>
      <c r="N353" s="88">
        <v>26010000000</v>
      </c>
      <c r="O353" s="88">
        <v>-9.1827354000000003</v>
      </c>
    </row>
    <row r="354" spans="2:15" x14ac:dyDescent="0.25">
      <c r="B354" s="88">
        <v>26155000000</v>
      </c>
      <c r="C354" s="88">
        <v>-8.4501200000000001</v>
      </c>
      <c r="N354" s="88">
        <v>26155000000</v>
      </c>
      <c r="O354" s="88">
        <v>-9.1673136</v>
      </c>
    </row>
    <row r="355" spans="2:15" x14ac:dyDescent="0.25">
      <c r="B355" s="88">
        <v>26300000000</v>
      </c>
      <c r="C355" s="88">
        <v>-8.3645735000000005</v>
      </c>
      <c r="N355" s="88">
        <v>26300000000</v>
      </c>
      <c r="O355" s="88">
        <v>-9.1588744999999996</v>
      </c>
    </row>
    <row r="356" spans="2:15" x14ac:dyDescent="0.25">
      <c r="B356" s="88">
        <v>26445000000</v>
      </c>
      <c r="C356" s="88">
        <v>-8.4110107000000003</v>
      </c>
      <c r="N356" s="88">
        <v>26445000000</v>
      </c>
      <c r="O356" s="88">
        <v>-9.1821222000000002</v>
      </c>
    </row>
    <row r="357" spans="2:15" x14ac:dyDescent="0.25">
      <c r="B357" s="88">
        <v>26590000000</v>
      </c>
      <c r="C357" s="88">
        <v>-8.4353599999999993</v>
      </c>
      <c r="N357" s="88">
        <v>26590000000</v>
      </c>
      <c r="O357" s="88">
        <v>-9.2932959000000004</v>
      </c>
    </row>
    <row r="358" spans="2:15" x14ac:dyDescent="0.25">
      <c r="B358" s="88">
        <v>26735000000</v>
      </c>
      <c r="C358" s="88">
        <v>-8.3900737999999997</v>
      </c>
      <c r="N358" s="88">
        <v>26735000000</v>
      </c>
      <c r="O358" s="88">
        <v>-9.2305364999999995</v>
      </c>
    </row>
    <row r="359" spans="2:15" x14ac:dyDescent="0.25">
      <c r="B359" s="88">
        <v>26880000000</v>
      </c>
      <c r="C359" s="88">
        <v>-8.3422976000000002</v>
      </c>
      <c r="N359" s="88">
        <v>26880000000</v>
      </c>
      <c r="O359" s="88">
        <v>-9.3035888999999994</v>
      </c>
    </row>
    <row r="360" spans="2:15" x14ac:dyDescent="0.25">
      <c r="B360" s="88">
        <v>27025000000</v>
      </c>
      <c r="C360" s="88">
        <v>-8.3452339000000002</v>
      </c>
      <c r="N360" s="88">
        <v>27025000000</v>
      </c>
      <c r="O360" s="88">
        <v>-9.2613850000000006</v>
      </c>
    </row>
    <row r="361" spans="2:15" x14ac:dyDescent="0.25">
      <c r="B361" s="88">
        <v>27170000000</v>
      </c>
      <c r="C361" s="88">
        <v>-8.4158372999999997</v>
      </c>
      <c r="N361" s="88">
        <v>27170000000</v>
      </c>
      <c r="O361" s="88">
        <v>-9.2930373999999993</v>
      </c>
    </row>
    <row r="362" spans="2:15" x14ac:dyDescent="0.25">
      <c r="B362" s="88">
        <v>27315000000</v>
      </c>
      <c r="C362" s="88">
        <v>-8.5246525000000002</v>
      </c>
      <c r="N362" s="88">
        <v>27315000000</v>
      </c>
      <c r="O362" s="88">
        <v>-9.3488244999999992</v>
      </c>
    </row>
    <row r="363" spans="2:15" x14ac:dyDescent="0.25">
      <c r="B363" s="88">
        <v>27460000000</v>
      </c>
      <c r="C363" s="88">
        <v>-8.6005993000000007</v>
      </c>
      <c r="N363" s="88">
        <v>27460000000</v>
      </c>
      <c r="O363" s="88">
        <v>-9.2946386000000007</v>
      </c>
    </row>
    <row r="364" spans="2:15" x14ac:dyDescent="0.25">
      <c r="B364" s="88">
        <v>27605000000</v>
      </c>
      <c r="C364" s="88">
        <v>-8.7505836000000006</v>
      </c>
      <c r="N364" s="88">
        <v>27605000000</v>
      </c>
      <c r="O364" s="88">
        <v>-9.2437582000000003</v>
      </c>
    </row>
    <row r="365" spans="2:15" x14ac:dyDescent="0.25">
      <c r="B365" s="88">
        <v>27750000000</v>
      </c>
      <c r="C365" s="88">
        <v>-8.8599844000000001</v>
      </c>
      <c r="N365" s="88">
        <v>27750000000</v>
      </c>
      <c r="O365" s="88">
        <v>-9.3219671000000002</v>
      </c>
    </row>
    <row r="366" spans="2:15" x14ac:dyDescent="0.25">
      <c r="B366" s="88">
        <v>27895000000</v>
      </c>
      <c r="C366" s="88">
        <v>-8.9211282999999995</v>
      </c>
      <c r="N366" s="88">
        <v>27895000000</v>
      </c>
      <c r="O366" s="88">
        <v>-9.2745438</v>
      </c>
    </row>
    <row r="367" spans="2:15" x14ac:dyDescent="0.25">
      <c r="B367" s="88">
        <v>28040000000</v>
      </c>
      <c r="C367" s="88">
        <v>-8.9348382999999991</v>
      </c>
      <c r="N367" s="88">
        <v>28040000000</v>
      </c>
      <c r="O367" s="88">
        <v>-9.2466059000000005</v>
      </c>
    </row>
    <row r="368" spans="2:15" x14ac:dyDescent="0.25">
      <c r="B368" s="88">
        <v>28185000000</v>
      </c>
      <c r="C368" s="88">
        <v>-8.9903163999999993</v>
      </c>
      <c r="N368" s="88">
        <v>28185000000</v>
      </c>
      <c r="O368" s="88">
        <v>-9.2170000000000005</v>
      </c>
    </row>
    <row r="369" spans="2:15" x14ac:dyDescent="0.25">
      <c r="B369" s="88">
        <v>28330000000</v>
      </c>
      <c r="C369" s="88">
        <v>-9.0111675000000009</v>
      </c>
      <c r="N369" s="88">
        <v>28330000000</v>
      </c>
      <c r="O369" s="88">
        <v>-9.1554822999999992</v>
      </c>
    </row>
    <row r="370" spans="2:15" x14ac:dyDescent="0.25">
      <c r="B370" s="88">
        <v>28475000000</v>
      </c>
      <c r="C370" s="88">
        <v>-8.9608334999999997</v>
      </c>
      <c r="N370" s="88">
        <v>28475000000</v>
      </c>
      <c r="O370" s="88">
        <v>-9.1853695000000002</v>
      </c>
    </row>
    <row r="371" spans="2:15" x14ac:dyDescent="0.25">
      <c r="B371" s="88">
        <v>28620000000</v>
      </c>
      <c r="C371" s="88">
        <v>-8.9031076000000002</v>
      </c>
      <c r="N371" s="88">
        <v>28620000000</v>
      </c>
      <c r="O371" s="88">
        <v>-9.1599626999999995</v>
      </c>
    </row>
    <row r="372" spans="2:15" x14ac:dyDescent="0.25">
      <c r="B372" s="88">
        <v>28765000000</v>
      </c>
      <c r="C372" s="88">
        <v>-8.8660297000000003</v>
      </c>
      <c r="N372" s="88">
        <v>28765000000</v>
      </c>
      <c r="O372" s="88">
        <v>-9.0974482999999999</v>
      </c>
    </row>
    <row r="373" spans="2:15" x14ac:dyDescent="0.25">
      <c r="B373" s="88">
        <v>28910000000</v>
      </c>
      <c r="C373" s="88">
        <v>-8.7646464999999996</v>
      </c>
      <c r="N373" s="88">
        <v>28910000000</v>
      </c>
      <c r="O373" s="88">
        <v>-9.0822772999999994</v>
      </c>
    </row>
    <row r="374" spans="2:15" x14ac:dyDescent="0.25">
      <c r="B374" s="88">
        <v>29055000000</v>
      </c>
      <c r="C374" s="88">
        <v>-8.6776114</v>
      </c>
      <c r="N374" s="88">
        <v>29055000000</v>
      </c>
      <c r="O374" s="88">
        <v>-9.0812311000000001</v>
      </c>
    </row>
    <row r="375" spans="2:15" x14ac:dyDescent="0.25">
      <c r="B375" s="88">
        <v>29200000000</v>
      </c>
      <c r="C375" s="88">
        <v>-8.5307139999999997</v>
      </c>
      <c r="N375" s="88">
        <v>29200000000</v>
      </c>
      <c r="O375" s="88">
        <v>-9.0860976999999998</v>
      </c>
    </row>
    <row r="376" spans="2:15" x14ac:dyDescent="0.25">
      <c r="B376" s="88">
        <v>29345000000</v>
      </c>
      <c r="C376" s="88">
        <v>-8.4559230999999997</v>
      </c>
      <c r="N376" s="88">
        <v>29345000000</v>
      </c>
      <c r="O376" s="88">
        <v>-9.0675849999999993</v>
      </c>
    </row>
    <row r="377" spans="2:15" x14ac:dyDescent="0.25">
      <c r="B377" s="88">
        <v>29490000000</v>
      </c>
      <c r="C377" s="88">
        <v>-8.2958794000000005</v>
      </c>
      <c r="N377" s="88">
        <v>29490000000</v>
      </c>
      <c r="O377" s="88">
        <v>-9.0509261999999993</v>
      </c>
    </row>
    <row r="378" spans="2:15" x14ac:dyDescent="0.25">
      <c r="B378" s="88">
        <v>29635000000</v>
      </c>
      <c r="C378" s="88">
        <v>-8.2210854999999992</v>
      </c>
      <c r="N378" s="88">
        <v>29635000000</v>
      </c>
      <c r="O378" s="88">
        <v>-9.0588198000000002</v>
      </c>
    </row>
    <row r="379" spans="2:15" x14ac:dyDescent="0.25">
      <c r="B379" s="88">
        <v>29780000000</v>
      </c>
      <c r="C379" s="88">
        <v>-8.0904789000000008</v>
      </c>
      <c r="N379" s="88">
        <v>29780000000</v>
      </c>
      <c r="O379" s="88">
        <v>-9.0362968000000006</v>
      </c>
    </row>
    <row r="380" spans="2:15" x14ac:dyDescent="0.25">
      <c r="B380" s="88">
        <v>29925000000</v>
      </c>
      <c r="C380" s="88">
        <v>-7.9710193</v>
      </c>
      <c r="N380" s="88">
        <v>29925000000</v>
      </c>
      <c r="O380" s="88">
        <v>-8.9855709000000008</v>
      </c>
    </row>
    <row r="381" spans="2:15" x14ac:dyDescent="0.25">
      <c r="B381" s="88">
        <v>30070000000</v>
      </c>
      <c r="C381" s="88">
        <v>-8.0144471999999993</v>
      </c>
      <c r="N381" s="88">
        <v>30070000000</v>
      </c>
      <c r="O381" s="88">
        <v>-8.9939213000000002</v>
      </c>
    </row>
    <row r="382" spans="2:15" x14ac:dyDescent="0.25">
      <c r="B382" s="88">
        <v>30215000000</v>
      </c>
      <c r="C382" s="88">
        <v>-7.9927874000000001</v>
      </c>
      <c r="N382" s="88">
        <v>30215000000</v>
      </c>
      <c r="O382" s="88">
        <v>-9.0054426000000003</v>
      </c>
    </row>
    <row r="383" spans="2:15" x14ac:dyDescent="0.25">
      <c r="B383" s="88">
        <v>30360000000</v>
      </c>
      <c r="C383" s="88">
        <v>-8.0083608999999996</v>
      </c>
      <c r="N383" s="88">
        <v>30360000000</v>
      </c>
      <c r="O383" s="88">
        <v>-9.0050430000000006</v>
      </c>
    </row>
    <row r="384" spans="2:15" x14ac:dyDescent="0.25">
      <c r="B384" s="88">
        <v>30505000000</v>
      </c>
      <c r="C384" s="88">
        <v>-8.1299790999999999</v>
      </c>
      <c r="N384" s="88">
        <v>30505000000</v>
      </c>
      <c r="O384" s="88">
        <v>-9.0268516999999999</v>
      </c>
    </row>
    <row r="385" spans="2:15" x14ac:dyDescent="0.25">
      <c r="B385" s="88">
        <v>30650000000</v>
      </c>
      <c r="C385" s="88">
        <v>-8.2358513000000002</v>
      </c>
      <c r="N385" s="88">
        <v>30650000000</v>
      </c>
      <c r="O385" s="88">
        <v>-9.0761728000000002</v>
      </c>
    </row>
    <row r="386" spans="2:15" x14ac:dyDescent="0.25">
      <c r="B386" s="88">
        <v>30795000000</v>
      </c>
      <c r="C386" s="88">
        <v>-8.3914080000000002</v>
      </c>
      <c r="N386" s="88">
        <v>30795000000</v>
      </c>
      <c r="O386" s="88">
        <v>-9.1018056999999999</v>
      </c>
    </row>
    <row r="387" spans="2:15" x14ac:dyDescent="0.25">
      <c r="B387" s="88">
        <v>30940000000</v>
      </c>
      <c r="C387" s="88">
        <v>-8.5132741999999997</v>
      </c>
      <c r="N387" s="88">
        <v>30940000000</v>
      </c>
      <c r="O387" s="88">
        <v>-9.1111287999999995</v>
      </c>
    </row>
    <row r="388" spans="2:15" x14ac:dyDescent="0.25">
      <c r="B388" s="88">
        <v>31085000000</v>
      </c>
      <c r="C388" s="88">
        <v>-8.6990794999999999</v>
      </c>
      <c r="N388" s="88">
        <v>31085000000</v>
      </c>
      <c r="O388" s="88">
        <v>-9.1227035999999995</v>
      </c>
    </row>
    <row r="389" spans="2:15" x14ac:dyDescent="0.25">
      <c r="B389" s="88">
        <v>31230000000</v>
      </c>
      <c r="C389" s="88">
        <v>-8.8584042000000007</v>
      </c>
      <c r="N389" s="88">
        <v>31230000000</v>
      </c>
      <c r="O389" s="88">
        <v>-9.1903810999999997</v>
      </c>
    </row>
    <row r="390" spans="2:15" x14ac:dyDescent="0.25">
      <c r="B390" s="88">
        <v>31375000000</v>
      </c>
      <c r="C390" s="88">
        <v>-9.0318126999999997</v>
      </c>
      <c r="N390" s="88">
        <v>31375000000</v>
      </c>
      <c r="O390" s="88">
        <v>-9.2375287999999998</v>
      </c>
    </row>
    <row r="391" spans="2:15" x14ac:dyDescent="0.25">
      <c r="B391" s="88">
        <v>31520000000</v>
      </c>
      <c r="C391" s="88">
        <v>-9.1447123999999995</v>
      </c>
      <c r="N391" s="88">
        <v>31520000000</v>
      </c>
      <c r="O391" s="88">
        <v>-9.2815247000000003</v>
      </c>
    </row>
    <row r="392" spans="2:15" x14ac:dyDescent="0.25">
      <c r="B392" s="88">
        <v>31665000000</v>
      </c>
      <c r="C392" s="88">
        <v>-9.1822070999999994</v>
      </c>
      <c r="N392" s="88">
        <v>31665000000</v>
      </c>
      <c r="O392" s="88">
        <v>-9.3244428999999993</v>
      </c>
    </row>
    <row r="393" spans="2:15" x14ac:dyDescent="0.25">
      <c r="B393" s="88">
        <v>31810000000</v>
      </c>
      <c r="C393" s="88">
        <v>-9.1934547000000002</v>
      </c>
      <c r="N393" s="88">
        <v>31810000000</v>
      </c>
      <c r="O393" s="88">
        <v>-9.3782014999999994</v>
      </c>
    </row>
    <row r="394" spans="2:15" x14ac:dyDescent="0.25">
      <c r="B394" s="88">
        <v>31955000000</v>
      </c>
      <c r="C394" s="88">
        <v>-9.1701841000000002</v>
      </c>
      <c r="N394" s="88">
        <v>31955000000</v>
      </c>
      <c r="O394" s="88">
        <v>-9.3744736</v>
      </c>
    </row>
    <row r="395" spans="2:15" x14ac:dyDescent="0.25">
      <c r="B395" s="88">
        <v>32100000000</v>
      </c>
      <c r="C395" s="88">
        <v>-9.1381168000000006</v>
      </c>
      <c r="N395" s="88">
        <v>32100000000</v>
      </c>
      <c r="O395" s="88">
        <v>-9.4265184000000009</v>
      </c>
    </row>
    <row r="396" spans="2:15" x14ac:dyDescent="0.25">
      <c r="B396" s="88">
        <v>32245000000</v>
      </c>
      <c r="C396" s="88">
        <v>-9.0537557999999994</v>
      </c>
      <c r="N396" s="88">
        <v>32245000000</v>
      </c>
      <c r="O396" s="88">
        <v>-9.4287682000000004</v>
      </c>
    </row>
    <row r="397" spans="2:15" x14ac:dyDescent="0.25">
      <c r="B397" s="88">
        <v>32390000000</v>
      </c>
      <c r="C397" s="88">
        <v>-9.0340843</v>
      </c>
      <c r="N397" s="88">
        <v>32390000000</v>
      </c>
      <c r="O397" s="88">
        <v>-9.4741792999999994</v>
      </c>
    </row>
    <row r="398" spans="2:15" x14ac:dyDescent="0.25">
      <c r="B398" s="88">
        <v>32535000000</v>
      </c>
      <c r="C398" s="88">
        <v>-9.0548687000000001</v>
      </c>
      <c r="N398" s="88">
        <v>32535000000</v>
      </c>
      <c r="O398" s="88">
        <v>-9.5424137000000009</v>
      </c>
    </row>
    <row r="399" spans="2:15" x14ac:dyDescent="0.25">
      <c r="B399" s="88">
        <v>32680000000</v>
      </c>
      <c r="C399" s="88">
        <v>-8.9416962000000009</v>
      </c>
      <c r="N399" s="88">
        <v>32680000000</v>
      </c>
      <c r="O399" s="88">
        <v>-9.5402945999999993</v>
      </c>
    </row>
    <row r="400" spans="2:15" x14ac:dyDescent="0.25">
      <c r="B400" s="88">
        <v>32825000000</v>
      </c>
      <c r="C400" s="88">
        <v>-8.9252996000000007</v>
      </c>
      <c r="N400" s="88">
        <v>32825000000</v>
      </c>
      <c r="O400" s="88">
        <v>-9.6166228999999994</v>
      </c>
    </row>
    <row r="401" spans="2:15" x14ac:dyDescent="0.25">
      <c r="B401" s="88">
        <v>32970000000</v>
      </c>
      <c r="C401" s="88">
        <v>-8.9182424999999999</v>
      </c>
      <c r="N401" s="88">
        <v>32970000000</v>
      </c>
      <c r="O401" s="88">
        <v>-9.7157163999999998</v>
      </c>
    </row>
    <row r="402" spans="2:15" x14ac:dyDescent="0.25">
      <c r="B402" s="88">
        <v>33115000000</v>
      </c>
      <c r="C402" s="88">
        <v>-8.9610815000000006</v>
      </c>
      <c r="N402" s="88">
        <v>33115000000</v>
      </c>
      <c r="O402" s="88">
        <v>-9.8079958000000005</v>
      </c>
    </row>
    <row r="403" spans="2:15" x14ac:dyDescent="0.25">
      <c r="B403" s="88">
        <v>33260000000</v>
      </c>
      <c r="C403" s="88">
        <v>-9.0057240000000007</v>
      </c>
      <c r="N403" s="88">
        <v>33260000000</v>
      </c>
      <c r="O403" s="88">
        <v>-9.8838377000000008</v>
      </c>
    </row>
    <row r="404" spans="2:15" x14ac:dyDescent="0.25">
      <c r="B404" s="88">
        <v>33405000000</v>
      </c>
      <c r="C404" s="88">
        <v>-9.0941752999999999</v>
      </c>
      <c r="N404" s="88">
        <v>33405000000</v>
      </c>
      <c r="O404" s="88">
        <v>-10.011621</v>
      </c>
    </row>
    <row r="405" spans="2:15" x14ac:dyDescent="0.25">
      <c r="B405" s="88">
        <v>33550000000</v>
      </c>
      <c r="C405" s="88">
        <v>-9.1765661000000005</v>
      </c>
      <c r="N405" s="88">
        <v>33550000000</v>
      </c>
      <c r="O405" s="88">
        <v>-10.103978</v>
      </c>
    </row>
    <row r="406" spans="2:15" x14ac:dyDescent="0.25">
      <c r="B406" s="88">
        <v>33695000000</v>
      </c>
      <c r="C406" s="88">
        <v>-9.4644765999999994</v>
      </c>
      <c r="N406" s="88">
        <v>33695000000</v>
      </c>
      <c r="O406" s="88">
        <v>-10.285283</v>
      </c>
    </row>
    <row r="407" spans="2:15" x14ac:dyDescent="0.25">
      <c r="B407" s="88">
        <v>33840000000</v>
      </c>
      <c r="C407" s="88">
        <v>-9.6562880999999994</v>
      </c>
      <c r="N407" s="88">
        <v>33840000000</v>
      </c>
      <c r="O407" s="88">
        <v>-10.442193</v>
      </c>
    </row>
    <row r="408" spans="2:15" x14ac:dyDescent="0.25">
      <c r="B408" s="88">
        <v>33985000000</v>
      </c>
      <c r="C408" s="88">
        <v>-9.9402342000000008</v>
      </c>
      <c r="N408" s="88">
        <v>33985000000</v>
      </c>
      <c r="O408" s="88">
        <v>-10.571745999999999</v>
      </c>
    </row>
    <row r="409" spans="2:15" x14ac:dyDescent="0.25">
      <c r="B409" s="88">
        <v>34130000000</v>
      </c>
      <c r="C409" s="88">
        <v>-10.222733</v>
      </c>
      <c r="N409" s="88">
        <v>34130000000</v>
      </c>
      <c r="O409" s="88">
        <v>-10.766705</v>
      </c>
    </row>
    <row r="410" spans="2:15" x14ac:dyDescent="0.25">
      <c r="B410" s="88">
        <v>34275000000</v>
      </c>
      <c r="C410" s="88">
        <v>-10.451364999999999</v>
      </c>
      <c r="N410" s="88">
        <v>34275000000</v>
      </c>
      <c r="O410" s="88">
        <v>-10.916824</v>
      </c>
    </row>
    <row r="411" spans="2:15" x14ac:dyDescent="0.25">
      <c r="B411" s="88">
        <v>34420000000</v>
      </c>
      <c r="C411" s="88">
        <v>-10.758494000000001</v>
      </c>
      <c r="N411" s="88">
        <v>34420000000</v>
      </c>
      <c r="O411" s="88">
        <v>-11.093477999999999</v>
      </c>
    </row>
    <row r="412" spans="2:15" x14ac:dyDescent="0.25">
      <c r="B412" s="88">
        <v>34565000000</v>
      </c>
      <c r="C412" s="88">
        <v>-10.979701</v>
      </c>
      <c r="N412" s="88">
        <v>34565000000</v>
      </c>
      <c r="O412" s="88">
        <v>-11.208311</v>
      </c>
    </row>
    <row r="413" spans="2:15" x14ac:dyDescent="0.25">
      <c r="B413" s="88">
        <v>34710000000</v>
      </c>
      <c r="C413" s="88">
        <v>-11.018834</v>
      </c>
      <c r="N413" s="88">
        <v>34710000000</v>
      </c>
      <c r="O413" s="88">
        <v>-11.237769999999999</v>
      </c>
    </row>
    <row r="414" spans="2:15" x14ac:dyDescent="0.25">
      <c r="B414" s="88">
        <v>34855000000</v>
      </c>
      <c r="C414" s="88">
        <v>-11.205961</v>
      </c>
      <c r="N414" s="88">
        <v>34855000000</v>
      </c>
      <c r="O414" s="88">
        <v>-11.396646</v>
      </c>
    </row>
    <row r="415" spans="2:15" x14ac:dyDescent="0.25">
      <c r="B415" s="88">
        <v>35000000000</v>
      </c>
      <c r="C415" s="88">
        <v>-11.366021</v>
      </c>
      <c r="N415" s="88">
        <v>35000000000</v>
      </c>
      <c r="O415" s="88">
        <v>-11.534836</v>
      </c>
    </row>
    <row r="416" spans="2:15" x14ac:dyDescent="0.25">
      <c r="B416" s="88" t="s">
        <v>21</v>
      </c>
      <c r="N416" s="88" t="s">
        <v>21</v>
      </c>
    </row>
    <row r="419" spans="2:15" x14ac:dyDescent="0.25">
      <c r="B419" s="88" t="s">
        <v>22</v>
      </c>
      <c r="N419" s="88" t="s">
        <v>22</v>
      </c>
    </row>
    <row r="420" spans="2:15" x14ac:dyDescent="0.25">
      <c r="B420" s="88" t="s">
        <v>19</v>
      </c>
      <c r="C420" s="88" t="s">
        <v>283</v>
      </c>
      <c r="N420" s="88" t="s">
        <v>19</v>
      </c>
      <c r="O420" s="88" t="s">
        <v>283</v>
      </c>
    </row>
    <row r="421" spans="2:15" x14ac:dyDescent="0.25">
      <c r="B421" s="88">
        <v>6000000000</v>
      </c>
      <c r="C421" s="88">
        <v>-60.011009000000001</v>
      </c>
      <c r="N421" s="88">
        <v>6000000000</v>
      </c>
      <c r="O421" s="88">
        <v>-24.509691</v>
      </c>
    </row>
    <row r="422" spans="2:15" x14ac:dyDescent="0.25">
      <c r="B422" s="88">
        <v>6145000000</v>
      </c>
      <c r="C422" s="88">
        <v>-65.687263000000002</v>
      </c>
      <c r="N422" s="88">
        <v>6145000000</v>
      </c>
      <c r="O422" s="88">
        <v>-23.586838</v>
      </c>
    </row>
    <row r="423" spans="2:15" x14ac:dyDescent="0.25">
      <c r="B423" s="88">
        <v>6290000000</v>
      </c>
      <c r="C423" s="88">
        <v>-63.218746000000003</v>
      </c>
      <c r="N423" s="88">
        <v>6290000000</v>
      </c>
      <c r="O423" s="88">
        <v>-21.564755999999999</v>
      </c>
    </row>
    <row r="424" spans="2:15" x14ac:dyDescent="0.25">
      <c r="B424" s="88">
        <v>6435000000</v>
      </c>
      <c r="C424" s="88">
        <v>-62.679915999999999</v>
      </c>
      <c r="N424" s="88">
        <v>6435000000</v>
      </c>
      <c r="O424" s="88">
        <v>-22.438181</v>
      </c>
    </row>
    <row r="425" spans="2:15" x14ac:dyDescent="0.25">
      <c r="B425" s="88">
        <v>6580000000</v>
      </c>
      <c r="C425" s="88">
        <v>-53.057301000000002</v>
      </c>
      <c r="N425" s="88">
        <v>6580000000</v>
      </c>
      <c r="O425" s="88">
        <v>-19.614198999999999</v>
      </c>
    </row>
    <row r="426" spans="2:15" x14ac:dyDescent="0.25">
      <c r="B426" s="88">
        <v>6725000000</v>
      </c>
      <c r="C426" s="88">
        <v>-39.261406000000001</v>
      </c>
      <c r="N426" s="88">
        <v>6725000000</v>
      </c>
      <c r="O426" s="88">
        <v>-18.892340000000001</v>
      </c>
    </row>
    <row r="427" spans="2:15" x14ac:dyDescent="0.25">
      <c r="B427" s="88">
        <v>6870000000</v>
      </c>
      <c r="C427" s="88">
        <v>-28.978083000000002</v>
      </c>
      <c r="N427" s="88">
        <v>6870000000</v>
      </c>
      <c r="O427" s="88">
        <v>-18.407553</v>
      </c>
    </row>
    <row r="428" spans="2:15" x14ac:dyDescent="0.25">
      <c r="B428" s="88">
        <v>7015000000</v>
      </c>
      <c r="C428" s="88">
        <v>-18.282558000000002</v>
      </c>
      <c r="N428" s="88">
        <v>7015000000</v>
      </c>
      <c r="O428" s="88">
        <v>-17.195115999999999</v>
      </c>
    </row>
    <row r="429" spans="2:15" x14ac:dyDescent="0.25">
      <c r="B429" s="88">
        <v>7160000000</v>
      </c>
      <c r="C429" s="88">
        <v>-14.515656999999999</v>
      </c>
      <c r="N429" s="88">
        <v>7160000000</v>
      </c>
      <c r="O429" s="88">
        <v>-15.113275</v>
      </c>
    </row>
    <row r="430" spans="2:15" x14ac:dyDescent="0.25">
      <c r="B430" s="88">
        <v>7305000000</v>
      </c>
      <c r="C430" s="88">
        <v>-11.689173</v>
      </c>
      <c r="N430" s="88">
        <v>7305000000</v>
      </c>
      <c r="O430" s="88">
        <v>-14.153738000000001</v>
      </c>
    </row>
    <row r="431" spans="2:15" x14ac:dyDescent="0.25">
      <c r="B431" s="88">
        <v>7450000000</v>
      </c>
      <c r="C431" s="88">
        <v>-10.230515</v>
      </c>
      <c r="N431" s="88">
        <v>7450000000</v>
      </c>
      <c r="O431" s="88">
        <v>-12.773728</v>
      </c>
    </row>
    <row r="432" spans="2:15" x14ac:dyDescent="0.25">
      <c r="B432" s="88">
        <v>7595000000</v>
      </c>
      <c r="C432" s="88">
        <v>-8.8661642000000001</v>
      </c>
      <c r="N432" s="88">
        <v>7595000000</v>
      </c>
      <c r="O432" s="88">
        <v>-12.050604</v>
      </c>
    </row>
    <row r="433" spans="2:15" x14ac:dyDescent="0.25">
      <c r="B433" s="88">
        <v>7740000000</v>
      </c>
      <c r="C433" s="88">
        <v>-8.3917369999999991</v>
      </c>
      <c r="N433" s="88">
        <v>7740000000</v>
      </c>
      <c r="O433" s="88">
        <v>-10.777882</v>
      </c>
    </row>
    <row r="434" spans="2:15" x14ac:dyDescent="0.25">
      <c r="B434" s="88">
        <v>7885000000</v>
      </c>
      <c r="C434" s="88">
        <v>-7.6623863999999999</v>
      </c>
      <c r="N434" s="88">
        <v>7885000000</v>
      </c>
      <c r="O434" s="88">
        <v>-10.389726</v>
      </c>
    </row>
    <row r="435" spans="2:15" x14ac:dyDescent="0.25">
      <c r="B435" s="88">
        <v>8030000000</v>
      </c>
      <c r="C435" s="88">
        <v>-7.4217829999999996</v>
      </c>
      <c r="N435" s="88">
        <v>8030000000</v>
      </c>
      <c r="O435" s="88">
        <v>-9.6845751</v>
      </c>
    </row>
    <row r="436" spans="2:15" x14ac:dyDescent="0.25">
      <c r="B436" s="88">
        <v>8175000000</v>
      </c>
      <c r="C436" s="88">
        <v>-7.2333198000000003</v>
      </c>
      <c r="N436" s="88">
        <v>8175000000</v>
      </c>
      <c r="O436" s="88">
        <v>-9.3995561999999993</v>
      </c>
    </row>
    <row r="437" spans="2:15" x14ac:dyDescent="0.25">
      <c r="B437" s="88">
        <v>8320000000</v>
      </c>
      <c r="C437" s="88">
        <v>-7.2477875000000003</v>
      </c>
      <c r="N437" s="88">
        <v>8320000000</v>
      </c>
      <c r="O437" s="88">
        <v>-9.0887737000000008</v>
      </c>
    </row>
    <row r="438" spans="2:15" x14ac:dyDescent="0.25">
      <c r="B438" s="88">
        <v>8465000000</v>
      </c>
      <c r="C438" s="88">
        <v>-7.0381970000000003</v>
      </c>
      <c r="N438" s="88">
        <v>8465000000</v>
      </c>
      <c r="O438" s="88">
        <v>-9.0822783000000005</v>
      </c>
    </row>
    <row r="439" spans="2:15" x14ac:dyDescent="0.25">
      <c r="B439" s="88">
        <v>8610000000</v>
      </c>
      <c r="C439" s="88">
        <v>-6.7553625000000004</v>
      </c>
      <c r="N439" s="88">
        <v>8610000000</v>
      </c>
      <c r="O439" s="88">
        <v>-8.7871732999999992</v>
      </c>
    </row>
    <row r="440" spans="2:15" x14ac:dyDescent="0.25">
      <c r="B440" s="88">
        <v>8755000000</v>
      </c>
      <c r="C440" s="88">
        <v>-6.7991241999999996</v>
      </c>
      <c r="N440" s="88">
        <v>8755000000</v>
      </c>
      <c r="O440" s="88">
        <v>-8.7790946999999999</v>
      </c>
    </row>
    <row r="441" spans="2:15" x14ac:dyDescent="0.25">
      <c r="B441" s="88">
        <v>8900000000</v>
      </c>
      <c r="C441" s="88">
        <v>-6.7724470999999999</v>
      </c>
      <c r="N441" s="88">
        <v>8900000000</v>
      </c>
      <c r="O441" s="88">
        <v>-8.7864331999999994</v>
      </c>
    </row>
    <row r="442" spans="2:15" x14ac:dyDescent="0.25">
      <c r="B442" s="88">
        <v>9045000000</v>
      </c>
      <c r="C442" s="88">
        <v>-6.8078146000000004</v>
      </c>
      <c r="N442" s="88">
        <v>9045000000</v>
      </c>
      <c r="O442" s="88">
        <v>-8.7345915000000005</v>
      </c>
    </row>
    <row r="443" spans="2:15" x14ac:dyDescent="0.25">
      <c r="B443" s="88">
        <v>9190000000</v>
      </c>
      <c r="C443" s="88">
        <v>-6.7569679999999996</v>
      </c>
      <c r="N443" s="88">
        <v>9190000000</v>
      </c>
      <c r="O443" s="88">
        <v>-8.6948708999999997</v>
      </c>
    </row>
    <row r="444" spans="2:15" x14ac:dyDescent="0.25">
      <c r="B444" s="88">
        <v>9335000000</v>
      </c>
      <c r="C444" s="88">
        <v>-6.7957257999999996</v>
      </c>
      <c r="N444" s="88">
        <v>9335000000</v>
      </c>
      <c r="O444" s="88">
        <v>-8.6556643999999991</v>
      </c>
    </row>
    <row r="445" spans="2:15" x14ac:dyDescent="0.25">
      <c r="B445" s="88">
        <v>9480000000</v>
      </c>
      <c r="C445" s="88">
        <v>-6.8977075000000001</v>
      </c>
      <c r="N445" s="88">
        <v>9480000000</v>
      </c>
      <c r="O445" s="88">
        <v>-8.7016629999999999</v>
      </c>
    </row>
    <row r="446" spans="2:15" x14ac:dyDescent="0.25">
      <c r="B446" s="88">
        <v>9625000000</v>
      </c>
      <c r="C446" s="88">
        <v>-7.0464362999999999</v>
      </c>
      <c r="N446" s="88">
        <v>9625000000</v>
      </c>
      <c r="O446" s="88">
        <v>-8.6501455000000007</v>
      </c>
    </row>
    <row r="447" spans="2:15" x14ac:dyDescent="0.25">
      <c r="B447" s="88">
        <v>9770000000</v>
      </c>
      <c r="C447" s="88">
        <v>-7.0931578000000002</v>
      </c>
      <c r="N447" s="88">
        <v>9770000000</v>
      </c>
      <c r="O447" s="88">
        <v>-8.7510185000000007</v>
      </c>
    </row>
    <row r="448" spans="2:15" x14ac:dyDescent="0.25">
      <c r="B448" s="88">
        <v>9915000000</v>
      </c>
      <c r="C448" s="88">
        <v>-7.0784750000000001</v>
      </c>
      <c r="N448" s="88">
        <v>9915000000</v>
      </c>
      <c r="O448" s="88">
        <v>-8.6611557000000001</v>
      </c>
    </row>
    <row r="449" spans="2:15" x14ac:dyDescent="0.25">
      <c r="B449" s="88">
        <v>10060000000</v>
      </c>
      <c r="C449" s="88">
        <v>-7.1865635000000001</v>
      </c>
      <c r="N449" s="88">
        <v>10060000000</v>
      </c>
      <c r="O449" s="88">
        <v>-8.6437396999999994</v>
      </c>
    </row>
    <row r="450" spans="2:15" x14ac:dyDescent="0.25">
      <c r="B450" s="88">
        <v>10205000000</v>
      </c>
      <c r="C450" s="88">
        <v>-7.1217421999999999</v>
      </c>
      <c r="N450" s="88">
        <v>10205000000</v>
      </c>
      <c r="O450" s="88">
        <v>-8.5648412999999994</v>
      </c>
    </row>
    <row r="451" spans="2:15" x14ac:dyDescent="0.25">
      <c r="B451" s="88">
        <v>10350000000</v>
      </c>
      <c r="C451" s="88">
        <v>-7.2597212999999998</v>
      </c>
      <c r="N451" s="88">
        <v>10350000000</v>
      </c>
      <c r="O451" s="88">
        <v>-8.4666032999999992</v>
      </c>
    </row>
    <row r="452" spans="2:15" x14ac:dyDescent="0.25">
      <c r="B452" s="88">
        <v>10495000000</v>
      </c>
      <c r="C452" s="88">
        <v>-7.2872586000000004</v>
      </c>
      <c r="N452" s="88">
        <v>10495000000</v>
      </c>
      <c r="O452" s="88">
        <v>-8.4615383000000008</v>
      </c>
    </row>
    <row r="453" spans="2:15" x14ac:dyDescent="0.25">
      <c r="B453" s="88">
        <v>10640000000</v>
      </c>
      <c r="C453" s="88">
        <v>-7.4223409</v>
      </c>
      <c r="N453" s="88">
        <v>10640000000</v>
      </c>
      <c r="O453" s="88">
        <v>-8.4400835000000001</v>
      </c>
    </row>
    <row r="454" spans="2:15" x14ac:dyDescent="0.25">
      <c r="B454" s="88">
        <v>10785000000</v>
      </c>
      <c r="C454" s="88">
        <v>-7.4507570000000003</v>
      </c>
      <c r="N454" s="88">
        <v>10785000000</v>
      </c>
      <c r="O454" s="88">
        <v>-8.3386821999999992</v>
      </c>
    </row>
    <row r="455" spans="2:15" x14ac:dyDescent="0.25">
      <c r="B455" s="88">
        <v>10930000000</v>
      </c>
      <c r="C455" s="88">
        <v>-7.4679332</v>
      </c>
      <c r="N455" s="88">
        <v>10930000000</v>
      </c>
      <c r="O455" s="88">
        <v>-8.3124228000000002</v>
      </c>
    </row>
    <row r="456" spans="2:15" x14ac:dyDescent="0.25">
      <c r="B456" s="88">
        <v>11075000000</v>
      </c>
      <c r="C456" s="88">
        <v>-7.3622651000000001</v>
      </c>
      <c r="N456" s="88">
        <v>11075000000</v>
      </c>
      <c r="O456" s="88">
        <v>-8.2977647999999995</v>
      </c>
    </row>
    <row r="457" spans="2:15" x14ac:dyDescent="0.25">
      <c r="B457" s="88">
        <v>11220000000</v>
      </c>
      <c r="C457" s="88">
        <v>-7.4215783999999996</v>
      </c>
      <c r="N457" s="88">
        <v>11220000000</v>
      </c>
      <c r="O457" s="88">
        <v>-8.2524519000000005</v>
      </c>
    </row>
    <row r="458" spans="2:15" x14ac:dyDescent="0.25">
      <c r="B458" s="88">
        <v>11365000000</v>
      </c>
      <c r="C458" s="88">
        <v>-7.4266972999999998</v>
      </c>
      <c r="N458" s="88">
        <v>11365000000</v>
      </c>
      <c r="O458" s="88">
        <v>-8.2388867999999995</v>
      </c>
    </row>
    <row r="459" spans="2:15" x14ac:dyDescent="0.25">
      <c r="B459" s="88">
        <v>11510000000</v>
      </c>
      <c r="C459" s="88">
        <v>-7.3641462000000004</v>
      </c>
      <c r="N459" s="88">
        <v>11510000000</v>
      </c>
      <c r="O459" s="88">
        <v>-8.2192182999999996</v>
      </c>
    </row>
    <row r="460" spans="2:15" x14ac:dyDescent="0.25">
      <c r="B460" s="88">
        <v>11655000000</v>
      </c>
      <c r="C460" s="88">
        <v>-7.2331905000000001</v>
      </c>
      <c r="N460" s="88">
        <v>11655000000</v>
      </c>
      <c r="O460" s="88">
        <v>-8.1187172000000007</v>
      </c>
    </row>
    <row r="461" spans="2:15" x14ac:dyDescent="0.25">
      <c r="B461" s="88">
        <v>11800000000</v>
      </c>
      <c r="C461" s="88">
        <v>-7.2211145999999999</v>
      </c>
      <c r="N461" s="88">
        <v>11800000000</v>
      </c>
      <c r="O461" s="88">
        <v>-8.1106347999999997</v>
      </c>
    </row>
    <row r="462" spans="2:15" x14ac:dyDescent="0.25">
      <c r="B462" s="88">
        <v>11945000000</v>
      </c>
      <c r="C462" s="88">
        <v>-7.0409411999999998</v>
      </c>
      <c r="N462" s="88">
        <v>11945000000</v>
      </c>
      <c r="O462" s="88">
        <v>-7.9900454999999999</v>
      </c>
    </row>
    <row r="463" spans="2:15" x14ac:dyDescent="0.25">
      <c r="B463" s="88">
        <v>12090000000</v>
      </c>
      <c r="C463" s="88">
        <v>-7.0680857000000001</v>
      </c>
      <c r="N463" s="88">
        <v>12090000000</v>
      </c>
      <c r="O463" s="88">
        <v>-8.0136489999999991</v>
      </c>
    </row>
    <row r="464" spans="2:15" x14ac:dyDescent="0.25">
      <c r="B464" s="88">
        <v>12235000000</v>
      </c>
      <c r="C464" s="88">
        <v>-6.8391942999999999</v>
      </c>
      <c r="N464" s="88">
        <v>12235000000</v>
      </c>
      <c r="O464" s="88">
        <v>-7.8942432</v>
      </c>
    </row>
    <row r="465" spans="2:15" x14ac:dyDescent="0.25">
      <c r="B465" s="88">
        <v>12380000000</v>
      </c>
      <c r="C465" s="88">
        <v>-6.7903361000000002</v>
      </c>
      <c r="N465" s="88">
        <v>12380000000</v>
      </c>
      <c r="O465" s="88">
        <v>-7.9157270999999998</v>
      </c>
    </row>
    <row r="466" spans="2:15" x14ac:dyDescent="0.25">
      <c r="B466" s="88">
        <v>12525000000</v>
      </c>
      <c r="C466" s="88">
        <v>-6.7394223000000002</v>
      </c>
      <c r="N466" s="88">
        <v>12525000000</v>
      </c>
      <c r="O466" s="88">
        <v>-7.8459310999999996</v>
      </c>
    </row>
    <row r="467" spans="2:15" x14ac:dyDescent="0.25">
      <c r="B467" s="88">
        <v>12670000000</v>
      </c>
      <c r="C467" s="88">
        <v>-6.7619170999999998</v>
      </c>
      <c r="N467" s="88">
        <v>12670000000</v>
      </c>
      <c r="O467" s="88">
        <v>-7.7705326000000001</v>
      </c>
    </row>
    <row r="468" spans="2:15" x14ac:dyDescent="0.25">
      <c r="B468" s="88">
        <v>12815000000</v>
      </c>
      <c r="C468" s="88">
        <v>-6.7156377000000003</v>
      </c>
      <c r="N468" s="88">
        <v>12815000000</v>
      </c>
      <c r="O468" s="88">
        <v>-7.8180566000000002</v>
      </c>
    </row>
    <row r="469" spans="2:15" x14ac:dyDescent="0.25">
      <c r="B469" s="88">
        <v>12960000000</v>
      </c>
      <c r="C469" s="88">
        <v>-6.7891073000000004</v>
      </c>
      <c r="N469" s="88">
        <v>12960000000</v>
      </c>
      <c r="O469" s="88">
        <v>-7.7437338999999996</v>
      </c>
    </row>
    <row r="470" spans="2:15" x14ac:dyDescent="0.25">
      <c r="B470" s="88">
        <v>13105000000</v>
      </c>
      <c r="C470" s="88">
        <v>-6.8114385999999998</v>
      </c>
      <c r="N470" s="88">
        <v>13105000000</v>
      </c>
      <c r="O470" s="88">
        <v>-7.7540754999999999</v>
      </c>
    </row>
    <row r="471" spans="2:15" x14ac:dyDescent="0.25">
      <c r="B471" s="88">
        <v>13250000000</v>
      </c>
      <c r="C471" s="88">
        <v>-6.8876853000000002</v>
      </c>
      <c r="N471" s="88">
        <v>13250000000</v>
      </c>
      <c r="O471" s="88">
        <v>-7.7929653999999999</v>
      </c>
    </row>
    <row r="472" spans="2:15" x14ac:dyDescent="0.25">
      <c r="B472" s="88">
        <v>13395000000</v>
      </c>
      <c r="C472" s="88">
        <v>-6.9643793000000001</v>
      </c>
      <c r="N472" s="88">
        <v>13395000000</v>
      </c>
      <c r="O472" s="88">
        <v>-7.7955132000000003</v>
      </c>
    </row>
    <row r="473" spans="2:15" x14ac:dyDescent="0.25">
      <c r="B473" s="88">
        <v>13540000000</v>
      </c>
      <c r="C473" s="88">
        <v>-7.1073933</v>
      </c>
      <c r="N473" s="88">
        <v>13540000000</v>
      </c>
      <c r="O473" s="88">
        <v>-7.8656630999999999</v>
      </c>
    </row>
    <row r="474" spans="2:15" x14ac:dyDescent="0.25">
      <c r="B474" s="88">
        <v>13685000000</v>
      </c>
      <c r="C474" s="88">
        <v>-7.2189287999999996</v>
      </c>
      <c r="N474" s="88">
        <v>13685000000</v>
      </c>
      <c r="O474" s="88">
        <v>-7.9817895999999999</v>
      </c>
    </row>
    <row r="475" spans="2:15" x14ac:dyDescent="0.25">
      <c r="B475" s="88">
        <v>13830000000</v>
      </c>
      <c r="C475" s="88">
        <v>-7.4618282000000002</v>
      </c>
      <c r="N475" s="88">
        <v>13830000000</v>
      </c>
      <c r="O475" s="88">
        <v>-8.0721302000000001</v>
      </c>
    </row>
    <row r="476" spans="2:15" x14ac:dyDescent="0.25">
      <c r="B476" s="88">
        <v>13975000000</v>
      </c>
      <c r="C476" s="88">
        <v>-7.6640338999999997</v>
      </c>
      <c r="N476" s="88">
        <v>13975000000</v>
      </c>
      <c r="O476" s="88">
        <v>-8.2666731000000002</v>
      </c>
    </row>
    <row r="477" spans="2:15" x14ac:dyDescent="0.25">
      <c r="B477" s="88">
        <v>14120000000</v>
      </c>
      <c r="C477" s="88">
        <v>-7.9742489000000001</v>
      </c>
      <c r="N477" s="88">
        <v>14120000000</v>
      </c>
      <c r="O477" s="88">
        <v>-8.5196237999999997</v>
      </c>
    </row>
    <row r="478" spans="2:15" x14ac:dyDescent="0.25">
      <c r="B478" s="88">
        <v>14265000000</v>
      </c>
      <c r="C478" s="88">
        <v>-8.2294216000000002</v>
      </c>
      <c r="N478" s="88">
        <v>14265000000</v>
      </c>
      <c r="O478" s="88">
        <v>-8.8094672999999997</v>
      </c>
    </row>
    <row r="479" spans="2:15" x14ac:dyDescent="0.25">
      <c r="B479" s="88">
        <v>14410000000</v>
      </c>
      <c r="C479" s="88">
        <v>-8.6199998999999998</v>
      </c>
      <c r="N479" s="88">
        <v>14410000000</v>
      </c>
      <c r="O479" s="88">
        <v>-8.9430542000000006</v>
      </c>
    </row>
    <row r="480" spans="2:15" x14ac:dyDescent="0.25">
      <c r="B480" s="88">
        <v>14555000000</v>
      </c>
      <c r="C480" s="88">
        <v>-8.6919021999999995</v>
      </c>
      <c r="N480" s="88">
        <v>14555000000</v>
      </c>
      <c r="O480" s="88">
        <v>-9.2270965999999994</v>
      </c>
    </row>
    <row r="481" spans="2:15" x14ac:dyDescent="0.25">
      <c r="B481" s="88">
        <v>14700000000</v>
      </c>
      <c r="C481" s="88">
        <v>-8.7587413999999999</v>
      </c>
      <c r="N481" s="88">
        <v>14700000000</v>
      </c>
      <c r="O481" s="88">
        <v>-9.3436755999999992</v>
      </c>
    </row>
    <row r="482" spans="2:15" x14ac:dyDescent="0.25">
      <c r="B482" s="88">
        <v>14845000000</v>
      </c>
      <c r="C482" s="88">
        <v>-8.8610153</v>
      </c>
      <c r="N482" s="88">
        <v>14845000000</v>
      </c>
      <c r="O482" s="88">
        <v>-9.3953485000000008</v>
      </c>
    </row>
    <row r="483" spans="2:15" x14ac:dyDescent="0.25">
      <c r="B483" s="88">
        <v>14990000000</v>
      </c>
      <c r="C483" s="88">
        <v>-8.6899861999999999</v>
      </c>
      <c r="N483" s="88">
        <v>14990000000</v>
      </c>
      <c r="O483" s="88">
        <v>-9.4689406999999992</v>
      </c>
    </row>
    <row r="484" spans="2:15" x14ac:dyDescent="0.25">
      <c r="B484" s="88">
        <v>15135000000</v>
      </c>
      <c r="C484" s="88">
        <v>-8.7171021</v>
      </c>
      <c r="N484" s="88">
        <v>15135000000</v>
      </c>
      <c r="O484" s="88">
        <v>-9.5590247999999995</v>
      </c>
    </row>
    <row r="485" spans="2:15" x14ac:dyDescent="0.25">
      <c r="B485" s="88">
        <v>15280000000</v>
      </c>
      <c r="C485" s="88">
        <v>-8.650938</v>
      </c>
      <c r="N485" s="88">
        <v>15280000000</v>
      </c>
      <c r="O485" s="88">
        <v>-9.6127795999999996</v>
      </c>
    </row>
    <row r="486" spans="2:15" x14ac:dyDescent="0.25">
      <c r="B486" s="88">
        <v>15425000000</v>
      </c>
      <c r="C486" s="88">
        <v>-8.2819518999999993</v>
      </c>
      <c r="N486" s="88">
        <v>15425000000</v>
      </c>
      <c r="O486" s="88">
        <v>-9.6747741999999999</v>
      </c>
    </row>
    <row r="487" spans="2:15" x14ac:dyDescent="0.25">
      <c r="B487" s="88">
        <v>15570000000</v>
      </c>
      <c r="C487" s="88">
        <v>-8.4650315999999997</v>
      </c>
      <c r="N487" s="88">
        <v>15570000000</v>
      </c>
      <c r="O487" s="88">
        <v>-9.7284135999999997</v>
      </c>
    </row>
    <row r="488" spans="2:15" x14ac:dyDescent="0.25">
      <c r="B488" s="88">
        <v>15715000000</v>
      </c>
      <c r="C488" s="88">
        <v>-8.2236252000000007</v>
      </c>
      <c r="N488" s="88">
        <v>15715000000</v>
      </c>
      <c r="O488" s="88">
        <v>-9.7593641000000009</v>
      </c>
    </row>
    <row r="489" spans="2:15" x14ac:dyDescent="0.25">
      <c r="B489" s="88">
        <v>15860000000</v>
      </c>
      <c r="C489" s="88">
        <v>-8.0523471999999998</v>
      </c>
      <c r="N489" s="88">
        <v>15860000000</v>
      </c>
      <c r="O489" s="88">
        <v>-9.8610439000000003</v>
      </c>
    </row>
    <row r="490" spans="2:15" x14ac:dyDescent="0.25">
      <c r="B490" s="88">
        <v>16005000000</v>
      </c>
      <c r="C490" s="88">
        <v>-8.0725975000000005</v>
      </c>
      <c r="N490" s="88">
        <v>16005000000</v>
      </c>
      <c r="O490" s="88">
        <v>-9.8584212999999998</v>
      </c>
    </row>
    <row r="491" spans="2:15" x14ac:dyDescent="0.25">
      <c r="B491" s="88">
        <v>16150000000</v>
      </c>
      <c r="C491" s="88">
        <v>-8.2544497999999997</v>
      </c>
      <c r="N491" s="88">
        <v>16150000000</v>
      </c>
      <c r="O491" s="88">
        <v>-9.8158369000000008</v>
      </c>
    </row>
    <row r="492" spans="2:15" x14ac:dyDescent="0.25">
      <c r="B492" s="88">
        <v>16295000000</v>
      </c>
      <c r="C492" s="88">
        <v>-8.1423626000000002</v>
      </c>
      <c r="N492" s="88">
        <v>16295000000</v>
      </c>
      <c r="O492" s="88">
        <v>-9.7672261999999996</v>
      </c>
    </row>
    <row r="493" spans="2:15" x14ac:dyDescent="0.25">
      <c r="B493" s="88">
        <v>16440000000</v>
      </c>
      <c r="C493" s="88">
        <v>-8.0862818000000001</v>
      </c>
      <c r="N493" s="88">
        <v>16440000000</v>
      </c>
      <c r="O493" s="88">
        <v>-9.8002404999999992</v>
      </c>
    </row>
    <row r="494" spans="2:15" x14ac:dyDescent="0.25">
      <c r="B494" s="88">
        <v>16585000000</v>
      </c>
      <c r="C494" s="88">
        <v>-8.2898873999999996</v>
      </c>
      <c r="N494" s="88">
        <v>16585000000</v>
      </c>
      <c r="O494" s="88">
        <v>-9.7124786000000007</v>
      </c>
    </row>
    <row r="495" spans="2:15" x14ac:dyDescent="0.25">
      <c r="B495" s="88">
        <v>16730000000</v>
      </c>
      <c r="C495" s="88">
        <v>-7.9753733000000002</v>
      </c>
      <c r="N495" s="88">
        <v>16730000000</v>
      </c>
      <c r="O495" s="88">
        <v>-9.7339468</v>
      </c>
    </row>
    <row r="496" spans="2:15" x14ac:dyDescent="0.25">
      <c r="B496" s="88">
        <v>16875000000</v>
      </c>
      <c r="C496" s="88">
        <v>-8.1784821000000001</v>
      </c>
      <c r="N496" s="88">
        <v>16875000000</v>
      </c>
      <c r="O496" s="88">
        <v>-9.6620045000000001</v>
      </c>
    </row>
    <row r="497" spans="2:15" x14ac:dyDescent="0.25">
      <c r="B497" s="88">
        <v>17020000000</v>
      </c>
      <c r="C497" s="88">
        <v>-8.1954775000000009</v>
      </c>
      <c r="N497" s="88">
        <v>17020000000</v>
      </c>
      <c r="O497" s="88">
        <v>-9.6595668999999997</v>
      </c>
    </row>
    <row r="498" spans="2:15" x14ac:dyDescent="0.25">
      <c r="B498" s="88">
        <v>17165000000</v>
      </c>
      <c r="C498" s="88">
        <v>-7.9592236999999999</v>
      </c>
      <c r="N498" s="88">
        <v>17165000000</v>
      </c>
      <c r="O498" s="88">
        <v>-9.5954113000000003</v>
      </c>
    </row>
    <row r="499" spans="2:15" x14ac:dyDescent="0.25">
      <c r="B499" s="88">
        <v>17310000000</v>
      </c>
      <c r="C499" s="88">
        <v>-8.2419747999999995</v>
      </c>
      <c r="N499" s="88">
        <v>17310000000</v>
      </c>
      <c r="O499" s="88">
        <v>-9.5583314999999995</v>
      </c>
    </row>
    <row r="500" spans="2:15" x14ac:dyDescent="0.25">
      <c r="B500" s="88">
        <v>17455000000</v>
      </c>
      <c r="C500" s="88">
        <v>-8.2013616999999996</v>
      </c>
      <c r="N500" s="88">
        <v>17455000000</v>
      </c>
      <c r="O500" s="88">
        <v>-9.5224905</v>
      </c>
    </row>
    <row r="501" spans="2:15" x14ac:dyDescent="0.25">
      <c r="B501" s="88">
        <v>17600000000</v>
      </c>
      <c r="C501" s="88">
        <v>-8.1111126000000002</v>
      </c>
      <c r="N501" s="88">
        <v>17600000000</v>
      </c>
      <c r="O501" s="88">
        <v>-9.5419225999999995</v>
      </c>
    </row>
    <row r="502" spans="2:15" x14ac:dyDescent="0.25">
      <c r="B502" s="88">
        <v>17745000000</v>
      </c>
      <c r="C502" s="88">
        <v>-8.1653079999999996</v>
      </c>
      <c r="N502" s="88">
        <v>17745000000</v>
      </c>
      <c r="O502" s="88">
        <v>-9.4903048999999999</v>
      </c>
    </row>
    <row r="503" spans="2:15" x14ac:dyDescent="0.25">
      <c r="B503" s="88">
        <v>17890000000</v>
      </c>
      <c r="C503" s="88">
        <v>-8.2311449000000003</v>
      </c>
      <c r="N503" s="88">
        <v>17890000000</v>
      </c>
      <c r="O503" s="88">
        <v>-9.4072990000000001</v>
      </c>
    </row>
    <row r="504" spans="2:15" x14ac:dyDescent="0.25">
      <c r="B504" s="88">
        <v>18035000000</v>
      </c>
      <c r="C504" s="88">
        <v>-8.1362962999999997</v>
      </c>
      <c r="N504" s="88">
        <v>18035000000</v>
      </c>
      <c r="O504" s="88">
        <v>-9.3395834000000004</v>
      </c>
    </row>
    <row r="505" spans="2:15" x14ac:dyDescent="0.25">
      <c r="B505" s="88">
        <v>18180000000</v>
      </c>
      <c r="C505" s="88">
        <v>-8.2341309000000003</v>
      </c>
      <c r="N505" s="88">
        <v>18180000000</v>
      </c>
      <c r="O505" s="88">
        <v>-9.2623396000000007</v>
      </c>
    </row>
    <row r="506" spans="2:15" x14ac:dyDescent="0.25">
      <c r="B506" s="88">
        <v>18325000000</v>
      </c>
      <c r="C506" s="88">
        <v>-8.0898924000000001</v>
      </c>
      <c r="N506" s="88">
        <v>18325000000</v>
      </c>
      <c r="O506" s="88">
        <v>-9.3002663000000005</v>
      </c>
    </row>
    <row r="507" spans="2:15" x14ac:dyDescent="0.25">
      <c r="B507" s="88">
        <v>18470000000</v>
      </c>
      <c r="C507" s="88">
        <v>-8.1177548999999996</v>
      </c>
      <c r="N507" s="88">
        <v>18470000000</v>
      </c>
      <c r="O507" s="88">
        <v>-9.2252797999999991</v>
      </c>
    </row>
    <row r="508" spans="2:15" x14ac:dyDescent="0.25">
      <c r="B508" s="88">
        <v>18615000000</v>
      </c>
      <c r="C508" s="88">
        <v>-8.0499858999999994</v>
      </c>
      <c r="N508" s="88">
        <v>18615000000</v>
      </c>
      <c r="O508" s="88">
        <v>-9.1803969999999993</v>
      </c>
    </row>
    <row r="509" spans="2:15" x14ac:dyDescent="0.25">
      <c r="B509" s="88">
        <v>18760000000</v>
      </c>
      <c r="C509" s="88">
        <v>-7.9716353</v>
      </c>
      <c r="N509" s="88">
        <v>18760000000</v>
      </c>
      <c r="O509" s="88">
        <v>-9.1708031000000005</v>
      </c>
    </row>
    <row r="510" spans="2:15" x14ac:dyDescent="0.25">
      <c r="B510" s="88">
        <v>18905000000</v>
      </c>
      <c r="C510" s="88">
        <v>-7.7635293000000001</v>
      </c>
      <c r="N510" s="88">
        <v>18905000000</v>
      </c>
      <c r="O510" s="88">
        <v>-9.1001720000000006</v>
      </c>
    </row>
    <row r="511" spans="2:15" x14ac:dyDescent="0.25">
      <c r="B511" s="88">
        <v>19050000000</v>
      </c>
      <c r="C511" s="88">
        <v>-7.7852449000000004</v>
      </c>
      <c r="N511" s="88">
        <v>19050000000</v>
      </c>
      <c r="O511" s="88">
        <v>-9.0315455999999994</v>
      </c>
    </row>
    <row r="512" spans="2:15" x14ac:dyDescent="0.25">
      <c r="B512" s="88">
        <v>19195000000</v>
      </c>
      <c r="C512" s="88">
        <v>-7.7829117999999999</v>
      </c>
      <c r="N512" s="88">
        <v>19195000000</v>
      </c>
      <c r="O512" s="88">
        <v>-8.9673119000000003</v>
      </c>
    </row>
    <row r="513" spans="2:15" x14ac:dyDescent="0.25">
      <c r="B513" s="88">
        <v>19340000000</v>
      </c>
      <c r="C513" s="88">
        <v>-7.6519566000000001</v>
      </c>
      <c r="N513" s="88">
        <v>19340000000</v>
      </c>
      <c r="O513" s="88">
        <v>-8.9549599000000004</v>
      </c>
    </row>
    <row r="514" spans="2:15" x14ac:dyDescent="0.25">
      <c r="B514" s="88">
        <v>19485000000</v>
      </c>
      <c r="C514" s="88">
        <v>-7.6478643000000002</v>
      </c>
      <c r="N514" s="88">
        <v>19485000000</v>
      </c>
      <c r="O514" s="88">
        <v>-8.9112147999999998</v>
      </c>
    </row>
    <row r="515" spans="2:15" x14ac:dyDescent="0.25">
      <c r="B515" s="88">
        <v>19630000000</v>
      </c>
      <c r="C515" s="88">
        <v>-7.5341268000000001</v>
      </c>
      <c r="N515" s="88">
        <v>19630000000</v>
      </c>
      <c r="O515" s="88">
        <v>-8.9436274000000004</v>
      </c>
    </row>
    <row r="516" spans="2:15" x14ac:dyDescent="0.25">
      <c r="B516" s="88">
        <v>19775000000</v>
      </c>
      <c r="C516" s="88">
        <v>-7.5228577000000003</v>
      </c>
      <c r="N516" s="88">
        <v>19775000000</v>
      </c>
      <c r="O516" s="88">
        <v>-8.7805061000000002</v>
      </c>
    </row>
    <row r="517" spans="2:15" x14ac:dyDescent="0.25">
      <c r="B517" s="88">
        <v>19920000000</v>
      </c>
      <c r="C517" s="88">
        <v>-7.6955118000000002</v>
      </c>
      <c r="N517" s="88">
        <v>19920000000</v>
      </c>
      <c r="O517" s="88">
        <v>-8.6863060000000001</v>
      </c>
    </row>
    <row r="518" spans="2:15" x14ac:dyDescent="0.25">
      <c r="B518" s="88">
        <v>20065000000</v>
      </c>
      <c r="C518" s="88">
        <v>-7.5604047999999997</v>
      </c>
      <c r="N518" s="88">
        <v>20065000000</v>
      </c>
      <c r="O518" s="88">
        <v>-8.7209500999999996</v>
      </c>
    </row>
    <row r="519" spans="2:15" x14ac:dyDescent="0.25">
      <c r="B519" s="88">
        <v>20210000000</v>
      </c>
      <c r="C519" s="88">
        <v>-7.6500969000000003</v>
      </c>
      <c r="N519" s="88">
        <v>20210000000</v>
      </c>
      <c r="O519" s="88">
        <v>-8.6041659999999993</v>
      </c>
    </row>
    <row r="520" spans="2:15" x14ac:dyDescent="0.25">
      <c r="B520" s="88">
        <v>20355000000</v>
      </c>
      <c r="C520" s="88">
        <v>-7.656765</v>
      </c>
      <c r="N520" s="88">
        <v>20355000000</v>
      </c>
      <c r="O520" s="88">
        <v>-8.5525122000000007</v>
      </c>
    </row>
    <row r="521" spans="2:15" x14ac:dyDescent="0.25">
      <c r="B521" s="88">
        <v>20500000000</v>
      </c>
      <c r="C521" s="88">
        <v>-7.6310209999999996</v>
      </c>
      <c r="N521" s="88">
        <v>20500000000</v>
      </c>
      <c r="O521" s="88">
        <v>-8.5675001000000002</v>
      </c>
    </row>
    <row r="522" spans="2:15" x14ac:dyDescent="0.25">
      <c r="B522" s="88">
        <v>20645000000</v>
      </c>
      <c r="C522" s="88">
        <v>-7.7302141000000004</v>
      </c>
      <c r="N522" s="88">
        <v>20645000000</v>
      </c>
      <c r="O522" s="88">
        <v>-8.6112490000000008</v>
      </c>
    </row>
    <row r="523" spans="2:15" x14ac:dyDescent="0.25">
      <c r="B523" s="88">
        <v>20790000000</v>
      </c>
      <c r="C523" s="88">
        <v>-7.6734185000000004</v>
      </c>
      <c r="N523" s="88">
        <v>20790000000</v>
      </c>
      <c r="O523" s="88">
        <v>-8.6113377</v>
      </c>
    </row>
    <row r="524" spans="2:15" x14ac:dyDescent="0.25">
      <c r="B524" s="88">
        <v>20935000000</v>
      </c>
      <c r="C524" s="88">
        <v>-7.6856441000000002</v>
      </c>
      <c r="N524" s="88">
        <v>20935000000</v>
      </c>
      <c r="O524" s="88">
        <v>-8.5632677000000008</v>
      </c>
    </row>
    <row r="525" spans="2:15" x14ac:dyDescent="0.25">
      <c r="B525" s="88">
        <v>21080000000</v>
      </c>
      <c r="C525" s="88">
        <v>-7.7567285999999998</v>
      </c>
      <c r="N525" s="88">
        <v>21080000000</v>
      </c>
      <c r="O525" s="88">
        <v>-8.6677388999999998</v>
      </c>
    </row>
    <row r="526" spans="2:15" x14ac:dyDescent="0.25">
      <c r="B526" s="88">
        <v>21225000000</v>
      </c>
      <c r="C526" s="88">
        <v>-7.8545765999999997</v>
      </c>
      <c r="N526" s="88">
        <v>21225000000</v>
      </c>
      <c r="O526" s="88">
        <v>-8.6010275000000007</v>
      </c>
    </row>
    <row r="527" spans="2:15" x14ac:dyDescent="0.25">
      <c r="B527" s="88">
        <v>21370000000</v>
      </c>
      <c r="C527" s="88">
        <v>-8.0203562000000002</v>
      </c>
      <c r="N527" s="88">
        <v>21370000000</v>
      </c>
      <c r="O527" s="88">
        <v>-8.4892529999999997</v>
      </c>
    </row>
    <row r="528" spans="2:15" x14ac:dyDescent="0.25">
      <c r="B528" s="88">
        <v>21515000000</v>
      </c>
      <c r="C528" s="88">
        <v>-8.0713682000000002</v>
      </c>
      <c r="N528" s="88">
        <v>21515000000</v>
      </c>
      <c r="O528" s="88">
        <v>-8.5440435000000008</v>
      </c>
    </row>
    <row r="529" spans="2:15" x14ac:dyDescent="0.25">
      <c r="B529" s="88">
        <v>21660000000</v>
      </c>
      <c r="C529" s="88">
        <v>-8.1845044999999992</v>
      </c>
      <c r="N529" s="88">
        <v>21660000000</v>
      </c>
      <c r="O529" s="88">
        <v>-8.5301933000000005</v>
      </c>
    </row>
    <row r="530" spans="2:15" x14ac:dyDescent="0.25">
      <c r="B530" s="88">
        <v>21805000000</v>
      </c>
      <c r="C530" s="88">
        <v>-7.8964267000000001</v>
      </c>
      <c r="N530" s="88">
        <v>21805000000</v>
      </c>
      <c r="O530" s="88">
        <v>-8.5533218000000009</v>
      </c>
    </row>
    <row r="531" spans="2:15" x14ac:dyDescent="0.25">
      <c r="B531" s="88">
        <v>21950000000</v>
      </c>
      <c r="C531" s="88">
        <v>-7.7337141000000003</v>
      </c>
      <c r="N531" s="88">
        <v>21950000000</v>
      </c>
      <c r="O531" s="88">
        <v>-8.4939947</v>
      </c>
    </row>
    <row r="532" spans="2:15" x14ac:dyDescent="0.25">
      <c r="B532" s="88">
        <v>22095000000</v>
      </c>
      <c r="C532" s="88">
        <v>-7.6766380999999999</v>
      </c>
      <c r="N532" s="88">
        <v>22095000000</v>
      </c>
      <c r="O532" s="88">
        <v>-8.6944122000000004</v>
      </c>
    </row>
    <row r="533" spans="2:15" x14ac:dyDescent="0.25">
      <c r="B533" s="88">
        <v>22240000000</v>
      </c>
      <c r="C533" s="88">
        <v>-7.6514934999999999</v>
      </c>
      <c r="N533" s="88">
        <v>22240000000</v>
      </c>
      <c r="O533" s="88">
        <v>-8.9868974999999995</v>
      </c>
    </row>
    <row r="534" spans="2:15" x14ac:dyDescent="0.25">
      <c r="B534" s="88">
        <v>22385000000</v>
      </c>
      <c r="C534" s="88">
        <v>-7.9977374000000001</v>
      </c>
      <c r="N534" s="88">
        <v>22385000000</v>
      </c>
      <c r="O534" s="88">
        <v>-9.1157436000000001</v>
      </c>
    </row>
    <row r="535" spans="2:15" x14ac:dyDescent="0.25">
      <c r="B535" s="88">
        <v>22530000000</v>
      </c>
      <c r="C535" s="88">
        <v>-8.3959788999999994</v>
      </c>
      <c r="N535" s="88">
        <v>22530000000</v>
      </c>
      <c r="O535" s="88">
        <v>-9.1976528000000002</v>
      </c>
    </row>
    <row r="536" spans="2:15" x14ac:dyDescent="0.25">
      <c r="B536" s="88">
        <v>22675000000</v>
      </c>
      <c r="C536" s="88">
        <v>-8.4067363999999998</v>
      </c>
      <c r="N536" s="88">
        <v>22675000000</v>
      </c>
      <c r="O536" s="88">
        <v>-9.4680681</v>
      </c>
    </row>
    <row r="537" spans="2:15" x14ac:dyDescent="0.25">
      <c r="B537" s="88">
        <v>22820000000</v>
      </c>
      <c r="C537" s="88">
        <v>-8.7127438000000001</v>
      </c>
      <c r="N537" s="88">
        <v>22820000000</v>
      </c>
      <c r="O537" s="88">
        <v>-9.4311991000000006</v>
      </c>
    </row>
    <row r="538" spans="2:15" x14ac:dyDescent="0.25">
      <c r="B538" s="88">
        <v>22965000000</v>
      </c>
      <c r="C538" s="88">
        <v>-8.8586054000000001</v>
      </c>
      <c r="N538" s="88">
        <v>22965000000</v>
      </c>
      <c r="O538" s="88">
        <v>-9.4559344999999997</v>
      </c>
    </row>
    <row r="539" spans="2:15" x14ac:dyDescent="0.25">
      <c r="B539" s="88">
        <v>23110000000</v>
      </c>
      <c r="C539" s="88">
        <v>-8.5734776999999998</v>
      </c>
      <c r="N539" s="88">
        <v>23110000000</v>
      </c>
      <c r="O539" s="88">
        <v>-9.5791930999999995</v>
      </c>
    </row>
    <row r="540" spans="2:15" x14ac:dyDescent="0.25">
      <c r="B540" s="88">
        <v>23255000000</v>
      </c>
      <c r="C540" s="88">
        <v>-8.5695046999999995</v>
      </c>
      <c r="N540" s="88">
        <v>23255000000</v>
      </c>
      <c r="O540" s="88">
        <v>-9.4042873</v>
      </c>
    </row>
    <row r="541" spans="2:15" x14ac:dyDescent="0.25">
      <c r="B541" s="88">
        <v>23400000000</v>
      </c>
      <c r="C541" s="88">
        <v>-8.3031921000000004</v>
      </c>
      <c r="N541" s="88">
        <v>23400000000</v>
      </c>
      <c r="O541" s="88">
        <v>-9.4295176999999999</v>
      </c>
    </row>
    <row r="542" spans="2:15" x14ac:dyDescent="0.25">
      <c r="B542" s="88">
        <v>23545000000</v>
      </c>
      <c r="C542" s="88">
        <v>-8.3758306999999999</v>
      </c>
      <c r="N542" s="88">
        <v>23545000000</v>
      </c>
      <c r="O542" s="88">
        <v>-9.2732592</v>
      </c>
    </row>
    <row r="543" spans="2:15" x14ac:dyDescent="0.25">
      <c r="B543" s="88">
        <v>23690000000</v>
      </c>
      <c r="C543" s="88">
        <v>-8.3972920999999996</v>
      </c>
      <c r="N543" s="88">
        <v>23690000000</v>
      </c>
      <c r="O543" s="88">
        <v>-9.2755393999999995</v>
      </c>
    </row>
    <row r="544" spans="2:15" x14ac:dyDescent="0.25">
      <c r="B544" s="88">
        <v>23835000000</v>
      </c>
      <c r="C544" s="88">
        <v>-8.4079437000000006</v>
      </c>
      <c r="N544" s="88">
        <v>23835000000</v>
      </c>
      <c r="O544" s="88">
        <v>-9.1481981000000001</v>
      </c>
    </row>
    <row r="545" spans="2:15" x14ac:dyDescent="0.25">
      <c r="B545" s="88">
        <v>23980000000</v>
      </c>
      <c r="C545" s="88">
        <v>-8.4514417999999996</v>
      </c>
      <c r="N545" s="88">
        <v>23980000000</v>
      </c>
      <c r="O545" s="88">
        <v>-9.1163243999999999</v>
      </c>
    </row>
    <row r="546" spans="2:15" x14ac:dyDescent="0.25">
      <c r="B546" s="88">
        <v>24125000000</v>
      </c>
      <c r="C546" s="88">
        <v>-8.5741557999999998</v>
      </c>
      <c r="N546" s="88">
        <v>24125000000</v>
      </c>
      <c r="O546" s="88">
        <v>-8.9618006000000001</v>
      </c>
    </row>
    <row r="547" spans="2:15" x14ac:dyDescent="0.25">
      <c r="B547" s="88">
        <v>24270000000</v>
      </c>
      <c r="C547" s="88">
        <v>-8.7822923999999993</v>
      </c>
      <c r="N547" s="88">
        <v>24270000000</v>
      </c>
      <c r="O547" s="88">
        <v>-8.9494190000000007</v>
      </c>
    </row>
    <row r="548" spans="2:15" x14ac:dyDescent="0.25">
      <c r="B548" s="88">
        <v>24415000000</v>
      </c>
      <c r="C548" s="88">
        <v>-8.7478285000000007</v>
      </c>
      <c r="N548" s="88">
        <v>24415000000</v>
      </c>
      <c r="O548" s="88">
        <v>-8.9249182000000005</v>
      </c>
    </row>
    <row r="549" spans="2:15" x14ac:dyDescent="0.25">
      <c r="B549" s="88">
        <v>24560000000</v>
      </c>
      <c r="C549" s="88">
        <v>-8.8711281</v>
      </c>
      <c r="N549" s="88">
        <v>24560000000</v>
      </c>
      <c r="O549" s="88">
        <v>-8.9141417000000001</v>
      </c>
    </row>
    <row r="550" spans="2:15" x14ac:dyDescent="0.25">
      <c r="B550" s="88">
        <v>24705000000</v>
      </c>
      <c r="C550" s="88">
        <v>-8.9265574999999995</v>
      </c>
      <c r="N550" s="88">
        <v>24705000000</v>
      </c>
      <c r="O550" s="88">
        <v>-8.9334240000000005</v>
      </c>
    </row>
    <row r="551" spans="2:15" x14ac:dyDescent="0.25">
      <c r="B551" s="88">
        <v>24850000000</v>
      </c>
      <c r="C551" s="88">
        <v>-8.9423571000000006</v>
      </c>
      <c r="N551" s="88">
        <v>24850000000</v>
      </c>
      <c r="O551" s="88">
        <v>-8.9260044000000001</v>
      </c>
    </row>
    <row r="552" spans="2:15" x14ac:dyDescent="0.25">
      <c r="B552" s="88">
        <v>24995000000</v>
      </c>
      <c r="C552" s="88">
        <v>-9.1156653999999993</v>
      </c>
      <c r="N552" s="88">
        <v>24995000000</v>
      </c>
      <c r="O552" s="88">
        <v>-8.9378548000000002</v>
      </c>
    </row>
    <row r="553" spans="2:15" x14ac:dyDescent="0.25">
      <c r="B553" s="88">
        <v>25140000000</v>
      </c>
      <c r="C553" s="88">
        <v>-9.0887890000000002</v>
      </c>
      <c r="N553" s="88">
        <v>25140000000</v>
      </c>
      <c r="O553" s="88">
        <v>-9.0052918999999996</v>
      </c>
    </row>
    <row r="554" spans="2:15" x14ac:dyDescent="0.25">
      <c r="B554" s="88">
        <v>25285000000</v>
      </c>
      <c r="C554" s="88">
        <v>-8.9680222999999994</v>
      </c>
      <c r="N554" s="88">
        <v>25285000000</v>
      </c>
      <c r="O554" s="88">
        <v>-9.0477170999999998</v>
      </c>
    </row>
    <row r="555" spans="2:15" x14ac:dyDescent="0.25">
      <c r="B555" s="88">
        <v>25430000000</v>
      </c>
      <c r="C555" s="88">
        <v>-9.0961447</v>
      </c>
      <c r="N555" s="88">
        <v>25430000000</v>
      </c>
      <c r="O555" s="88">
        <v>-9.0472163999999999</v>
      </c>
    </row>
    <row r="556" spans="2:15" x14ac:dyDescent="0.25">
      <c r="B556" s="88">
        <v>25575000000</v>
      </c>
      <c r="C556" s="88">
        <v>-8.9914427000000003</v>
      </c>
      <c r="N556" s="88">
        <v>25575000000</v>
      </c>
      <c r="O556" s="88">
        <v>-9.2191801000000009</v>
      </c>
    </row>
    <row r="557" spans="2:15" x14ac:dyDescent="0.25">
      <c r="B557" s="88">
        <v>25720000000</v>
      </c>
      <c r="C557" s="88">
        <v>-8.9602994999999996</v>
      </c>
      <c r="N557" s="88">
        <v>25720000000</v>
      </c>
      <c r="O557" s="88">
        <v>-9.2788801000000003</v>
      </c>
    </row>
    <row r="558" spans="2:15" x14ac:dyDescent="0.25">
      <c r="B558" s="88">
        <v>25865000000</v>
      </c>
      <c r="C558" s="88">
        <v>-8.9971169999999994</v>
      </c>
      <c r="N558" s="88">
        <v>25865000000</v>
      </c>
      <c r="O558" s="88">
        <v>-9.3561219999999992</v>
      </c>
    </row>
    <row r="559" spans="2:15" x14ac:dyDescent="0.25">
      <c r="B559" s="88">
        <v>26010000000</v>
      </c>
      <c r="C559" s="88">
        <v>-9.0279255000000003</v>
      </c>
      <c r="N559" s="88">
        <v>26010000000</v>
      </c>
      <c r="O559" s="88">
        <v>-9.5530518999999998</v>
      </c>
    </row>
    <row r="560" spans="2:15" x14ac:dyDescent="0.25">
      <c r="B560" s="88">
        <v>26155000000</v>
      </c>
      <c r="C560" s="88">
        <v>-8.9700193000000006</v>
      </c>
      <c r="N560" s="88">
        <v>26155000000</v>
      </c>
      <c r="O560" s="88">
        <v>-9.5225153000000002</v>
      </c>
    </row>
    <row r="561" spans="2:15" x14ac:dyDescent="0.25">
      <c r="B561" s="88">
        <v>26300000000</v>
      </c>
      <c r="C561" s="88">
        <v>-8.8232354999999991</v>
      </c>
      <c r="N561" s="88">
        <v>26300000000</v>
      </c>
      <c r="O561" s="88">
        <v>-9.5566815999999992</v>
      </c>
    </row>
    <row r="562" spans="2:15" x14ac:dyDescent="0.25">
      <c r="B562" s="88">
        <v>26445000000</v>
      </c>
      <c r="C562" s="88">
        <v>-8.9241056000000007</v>
      </c>
      <c r="N562" s="88">
        <v>26445000000</v>
      </c>
      <c r="O562" s="88">
        <v>-9.5704507999999997</v>
      </c>
    </row>
    <row r="563" spans="2:15" x14ac:dyDescent="0.25">
      <c r="B563" s="88">
        <v>26590000000</v>
      </c>
      <c r="C563" s="88">
        <v>-8.9257927000000006</v>
      </c>
      <c r="N563" s="88">
        <v>26590000000</v>
      </c>
      <c r="O563" s="88">
        <v>-9.6936874</v>
      </c>
    </row>
    <row r="564" spans="2:15" x14ac:dyDescent="0.25">
      <c r="B564" s="88">
        <v>26735000000</v>
      </c>
      <c r="C564" s="88">
        <v>-8.8677110999999993</v>
      </c>
      <c r="N564" s="88">
        <v>26735000000</v>
      </c>
      <c r="O564" s="88">
        <v>-9.5943889999999996</v>
      </c>
    </row>
    <row r="565" spans="2:15" x14ac:dyDescent="0.25">
      <c r="B565" s="88">
        <v>26880000000</v>
      </c>
      <c r="C565" s="88">
        <v>-8.7997265000000002</v>
      </c>
      <c r="N565" s="88">
        <v>26880000000</v>
      </c>
      <c r="O565" s="88">
        <v>-9.7651701000000006</v>
      </c>
    </row>
    <row r="566" spans="2:15" x14ac:dyDescent="0.25">
      <c r="B566" s="88">
        <v>27025000000</v>
      </c>
      <c r="C566" s="88">
        <v>-8.7571715999999995</v>
      </c>
      <c r="N566" s="88">
        <v>27025000000</v>
      </c>
      <c r="O566" s="88">
        <v>-9.6386117999999996</v>
      </c>
    </row>
    <row r="567" spans="2:15" x14ac:dyDescent="0.25">
      <c r="B567" s="88">
        <v>27170000000</v>
      </c>
      <c r="C567" s="88">
        <v>-8.8488749999999996</v>
      </c>
      <c r="N567" s="88">
        <v>27170000000</v>
      </c>
      <c r="O567" s="88">
        <v>-9.7318210999999994</v>
      </c>
    </row>
    <row r="568" spans="2:15" x14ac:dyDescent="0.25">
      <c r="B568" s="88">
        <v>27315000000</v>
      </c>
      <c r="C568" s="88">
        <v>-8.9327812000000009</v>
      </c>
      <c r="N568" s="88">
        <v>27315000000</v>
      </c>
      <c r="O568" s="88">
        <v>-9.8127364999999998</v>
      </c>
    </row>
    <row r="569" spans="2:15" x14ac:dyDescent="0.25">
      <c r="B569" s="88">
        <v>27460000000</v>
      </c>
      <c r="C569" s="88">
        <v>-9.0346823000000001</v>
      </c>
      <c r="N569" s="88">
        <v>27460000000</v>
      </c>
      <c r="O569" s="88">
        <v>-9.6998528999999998</v>
      </c>
    </row>
    <row r="570" spans="2:15" x14ac:dyDescent="0.25">
      <c r="B570" s="88">
        <v>27605000000</v>
      </c>
      <c r="C570" s="88">
        <v>-9.1804056000000003</v>
      </c>
      <c r="N570" s="88">
        <v>27605000000</v>
      </c>
      <c r="O570" s="88">
        <v>-9.6790570999999996</v>
      </c>
    </row>
    <row r="571" spans="2:15" x14ac:dyDescent="0.25">
      <c r="B571" s="88">
        <v>27750000000</v>
      </c>
      <c r="C571" s="88">
        <v>-9.3271216999999993</v>
      </c>
      <c r="N571" s="88">
        <v>27750000000</v>
      </c>
      <c r="O571" s="88">
        <v>-9.7920073999999993</v>
      </c>
    </row>
    <row r="572" spans="2:15" x14ac:dyDescent="0.25">
      <c r="B572" s="88">
        <v>27895000000</v>
      </c>
      <c r="C572" s="88">
        <v>-9.3813628999999992</v>
      </c>
      <c r="N572" s="88">
        <v>27895000000</v>
      </c>
      <c r="O572" s="88">
        <v>-9.6978253999999993</v>
      </c>
    </row>
    <row r="573" spans="2:15" x14ac:dyDescent="0.25">
      <c r="B573" s="88">
        <v>28040000000</v>
      </c>
      <c r="C573" s="88">
        <v>-9.3900804999999998</v>
      </c>
      <c r="N573" s="88">
        <v>28040000000</v>
      </c>
      <c r="O573" s="88">
        <v>-9.6495189999999997</v>
      </c>
    </row>
    <row r="574" spans="2:15" x14ac:dyDescent="0.25">
      <c r="B574" s="88">
        <v>28185000000</v>
      </c>
      <c r="C574" s="88">
        <v>-9.4186896999999998</v>
      </c>
      <c r="N574" s="88">
        <v>28185000000</v>
      </c>
      <c r="O574" s="88">
        <v>-9.6625881000000007</v>
      </c>
    </row>
    <row r="575" spans="2:15" x14ac:dyDescent="0.25">
      <c r="B575" s="88">
        <v>28330000000</v>
      </c>
      <c r="C575" s="88">
        <v>-9.4925107999999998</v>
      </c>
      <c r="N575" s="88">
        <v>28330000000</v>
      </c>
      <c r="O575" s="88">
        <v>-9.5418234000000002</v>
      </c>
    </row>
    <row r="576" spans="2:15" x14ac:dyDescent="0.25">
      <c r="B576" s="88">
        <v>28475000000</v>
      </c>
      <c r="C576" s="88">
        <v>-9.4219790000000003</v>
      </c>
      <c r="N576" s="88">
        <v>28475000000</v>
      </c>
      <c r="O576" s="88">
        <v>-9.5851659999999992</v>
      </c>
    </row>
    <row r="577" spans="2:15" x14ac:dyDescent="0.25">
      <c r="B577" s="88">
        <v>28620000000</v>
      </c>
      <c r="C577" s="88">
        <v>-9.2879515000000001</v>
      </c>
      <c r="N577" s="88">
        <v>28620000000</v>
      </c>
      <c r="O577" s="88">
        <v>-9.5247916999999998</v>
      </c>
    </row>
    <row r="578" spans="2:15" x14ac:dyDescent="0.25">
      <c r="B578" s="88">
        <v>28765000000</v>
      </c>
      <c r="C578" s="88">
        <v>-9.3091068000000003</v>
      </c>
      <c r="N578" s="88">
        <v>28765000000</v>
      </c>
      <c r="O578" s="88">
        <v>-9.4577340999999997</v>
      </c>
    </row>
    <row r="579" spans="2:15" x14ac:dyDescent="0.25">
      <c r="B579" s="88">
        <v>28910000000</v>
      </c>
      <c r="C579" s="88">
        <v>-9.2107887000000002</v>
      </c>
      <c r="N579" s="88">
        <v>28910000000</v>
      </c>
      <c r="O579" s="88">
        <v>-9.4342842000000005</v>
      </c>
    </row>
    <row r="580" spans="2:15" x14ac:dyDescent="0.25">
      <c r="B580" s="88">
        <v>29055000000</v>
      </c>
      <c r="C580" s="88">
        <v>-9.1199063999999996</v>
      </c>
      <c r="N580" s="88">
        <v>29055000000</v>
      </c>
      <c r="O580" s="88">
        <v>-9.4111881000000004</v>
      </c>
    </row>
    <row r="581" spans="2:15" x14ac:dyDescent="0.25">
      <c r="B581" s="88">
        <v>29200000000</v>
      </c>
      <c r="C581" s="88">
        <v>-8.9366950999999997</v>
      </c>
      <c r="N581" s="88">
        <v>29200000000</v>
      </c>
      <c r="O581" s="88">
        <v>-9.3985614999999996</v>
      </c>
    </row>
    <row r="582" spans="2:15" x14ac:dyDescent="0.25">
      <c r="B582" s="88">
        <v>29345000000</v>
      </c>
      <c r="C582" s="88">
        <v>-8.8965186999999997</v>
      </c>
      <c r="N582" s="88">
        <v>29345000000</v>
      </c>
      <c r="O582" s="88">
        <v>-9.3534793999999994</v>
      </c>
    </row>
    <row r="583" spans="2:15" x14ac:dyDescent="0.25">
      <c r="B583" s="88">
        <v>29490000000</v>
      </c>
      <c r="C583" s="88">
        <v>-8.6738996999999998</v>
      </c>
      <c r="N583" s="88">
        <v>29490000000</v>
      </c>
      <c r="O583" s="88">
        <v>-9.3615893999999997</v>
      </c>
    </row>
    <row r="584" spans="2:15" x14ac:dyDescent="0.25">
      <c r="B584" s="88">
        <v>29635000000</v>
      </c>
      <c r="C584" s="88">
        <v>-8.6739969000000006</v>
      </c>
      <c r="N584" s="88">
        <v>29635000000</v>
      </c>
      <c r="O584" s="88">
        <v>-9.3563279999999995</v>
      </c>
    </row>
    <row r="585" spans="2:15" x14ac:dyDescent="0.25">
      <c r="B585" s="88">
        <v>29780000000</v>
      </c>
      <c r="C585" s="88">
        <v>-8.4486027000000004</v>
      </c>
      <c r="N585" s="88">
        <v>29780000000</v>
      </c>
      <c r="O585" s="88">
        <v>-9.3036642000000001</v>
      </c>
    </row>
    <row r="586" spans="2:15" x14ac:dyDescent="0.25">
      <c r="B586" s="88">
        <v>29925000000</v>
      </c>
      <c r="C586" s="88">
        <v>-8.2976437000000001</v>
      </c>
      <c r="N586" s="88">
        <v>29925000000</v>
      </c>
      <c r="O586" s="88">
        <v>-9.2598304999999996</v>
      </c>
    </row>
    <row r="587" spans="2:15" x14ac:dyDescent="0.25">
      <c r="B587" s="88">
        <v>30070000000</v>
      </c>
      <c r="C587" s="88">
        <v>-8.3702954999999992</v>
      </c>
      <c r="N587" s="88">
        <v>30070000000</v>
      </c>
      <c r="O587" s="88">
        <v>-9.2228794000000001</v>
      </c>
    </row>
    <row r="588" spans="2:15" x14ac:dyDescent="0.25">
      <c r="B588" s="88">
        <v>30215000000</v>
      </c>
      <c r="C588" s="88">
        <v>-8.2929458999999994</v>
      </c>
      <c r="N588" s="88">
        <v>30215000000</v>
      </c>
      <c r="O588" s="88">
        <v>-9.2327317999999998</v>
      </c>
    </row>
    <row r="589" spans="2:15" x14ac:dyDescent="0.25">
      <c r="B589" s="88">
        <v>30360000000</v>
      </c>
      <c r="C589" s="88">
        <v>-8.2777863000000007</v>
      </c>
      <c r="N589" s="88">
        <v>30360000000</v>
      </c>
      <c r="O589" s="88">
        <v>-9.2271327999999997</v>
      </c>
    </row>
    <row r="590" spans="2:15" x14ac:dyDescent="0.25">
      <c r="B590" s="88">
        <v>30505000000</v>
      </c>
      <c r="C590" s="88">
        <v>-8.3711081000000007</v>
      </c>
      <c r="N590" s="88">
        <v>30505000000</v>
      </c>
      <c r="O590" s="88">
        <v>-9.2255306000000008</v>
      </c>
    </row>
    <row r="591" spans="2:15" x14ac:dyDescent="0.25">
      <c r="B591" s="88">
        <v>30650000000</v>
      </c>
      <c r="C591" s="88">
        <v>-8.4314508000000004</v>
      </c>
      <c r="N591" s="88">
        <v>30650000000</v>
      </c>
      <c r="O591" s="88">
        <v>-9.2422456999999998</v>
      </c>
    </row>
    <row r="592" spans="2:15" x14ac:dyDescent="0.25">
      <c r="B592" s="88">
        <v>30795000000</v>
      </c>
      <c r="C592" s="88">
        <v>-8.6130238000000006</v>
      </c>
      <c r="N592" s="88">
        <v>30795000000</v>
      </c>
      <c r="O592" s="88">
        <v>-9.2776928000000005</v>
      </c>
    </row>
    <row r="593" spans="2:15" x14ac:dyDescent="0.25">
      <c r="B593" s="88">
        <v>30940000000</v>
      </c>
      <c r="C593" s="88">
        <v>-8.7123317999999994</v>
      </c>
      <c r="N593" s="88">
        <v>30940000000</v>
      </c>
      <c r="O593" s="88">
        <v>-9.2711781999999996</v>
      </c>
    </row>
    <row r="594" spans="2:15" x14ac:dyDescent="0.25">
      <c r="B594" s="88">
        <v>31085000000</v>
      </c>
      <c r="C594" s="88">
        <v>-8.8577165999999998</v>
      </c>
      <c r="N594" s="88">
        <v>31085000000</v>
      </c>
      <c r="O594" s="88">
        <v>-9.2762480000000007</v>
      </c>
    </row>
    <row r="595" spans="2:15" x14ac:dyDescent="0.25">
      <c r="B595" s="88">
        <v>31230000000</v>
      </c>
      <c r="C595" s="88">
        <v>-9.0643691999999998</v>
      </c>
      <c r="N595" s="88">
        <v>31230000000</v>
      </c>
      <c r="O595" s="88">
        <v>-9.3393315999999995</v>
      </c>
    </row>
    <row r="596" spans="2:15" x14ac:dyDescent="0.25">
      <c r="B596" s="88">
        <v>31375000000</v>
      </c>
      <c r="C596" s="88">
        <v>-9.24648</v>
      </c>
      <c r="N596" s="88">
        <v>31375000000</v>
      </c>
      <c r="O596" s="88">
        <v>-9.3854971000000003</v>
      </c>
    </row>
    <row r="597" spans="2:15" x14ac:dyDescent="0.25">
      <c r="B597" s="88">
        <v>31520000000</v>
      </c>
      <c r="C597" s="88">
        <v>-9.3598461000000004</v>
      </c>
      <c r="N597" s="88">
        <v>31520000000</v>
      </c>
      <c r="O597" s="88">
        <v>-9.4460563999999998</v>
      </c>
    </row>
    <row r="598" spans="2:15" x14ac:dyDescent="0.25">
      <c r="B598" s="88">
        <v>31665000000</v>
      </c>
      <c r="C598" s="88">
        <v>-9.3851327999999992</v>
      </c>
      <c r="N598" s="88">
        <v>31665000000</v>
      </c>
      <c r="O598" s="88">
        <v>-9.4665403000000001</v>
      </c>
    </row>
    <row r="599" spans="2:15" x14ac:dyDescent="0.25">
      <c r="B599" s="88">
        <v>31810000000</v>
      </c>
      <c r="C599" s="88">
        <v>-9.4229994000000001</v>
      </c>
      <c r="N599" s="88">
        <v>31810000000</v>
      </c>
      <c r="O599" s="88">
        <v>-9.5168427999999992</v>
      </c>
    </row>
    <row r="600" spans="2:15" x14ac:dyDescent="0.25">
      <c r="B600" s="88">
        <v>31955000000</v>
      </c>
      <c r="C600" s="88">
        <v>-9.3958835999999994</v>
      </c>
      <c r="N600" s="88">
        <v>31955000000</v>
      </c>
      <c r="O600" s="88">
        <v>-9.5148200999999997</v>
      </c>
    </row>
    <row r="601" spans="2:15" x14ac:dyDescent="0.25">
      <c r="B601" s="88">
        <v>32100000000</v>
      </c>
      <c r="C601" s="88">
        <v>-9.3863915999999996</v>
      </c>
      <c r="N601" s="88">
        <v>32100000000</v>
      </c>
      <c r="O601" s="88">
        <v>-9.5897617000000004</v>
      </c>
    </row>
    <row r="602" spans="2:15" x14ac:dyDescent="0.25">
      <c r="B602" s="88">
        <v>32245000000</v>
      </c>
      <c r="C602" s="88">
        <v>-9.2636184999999998</v>
      </c>
      <c r="N602" s="88">
        <v>32245000000</v>
      </c>
      <c r="O602" s="88">
        <v>-9.5560960999999995</v>
      </c>
    </row>
    <row r="603" spans="2:15" x14ac:dyDescent="0.25">
      <c r="B603" s="88">
        <v>32390000000</v>
      </c>
      <c r="C603" s="88">
        <v>-9.3011236000000004</v>
      </c>
      <c r="N603" s="88">
        <v>32390000000</v>
      </c>
      <c r="O603" s="88">
        <v>-9.6422071000000003</v>
      </c>
    </row>
    <row r="604" spans="2:15" x14ac:dyDescent="0.25">
      <c r="B604" s="88">
        <v>32535000000</v>
      </c>
      <c r="C604" s="88">
        <v>-9.3905753999999995</v>
      </c>
      <c r="N604" s="88">
        <v>32535000000</v>
      </c>
      <c r="O604" s="88">
        <v>-9.7395945000000008</v>
      </c>
    </row>
    <row r="605" spans="2:15" x14ac:dyDescent="0.25">
      <c r="B605" s="88">
        <v>32680000000</v>
      </c>
      <c r="C605" s="88">
        <v>-9.3035326000000005</v>
      </c>
      <c r="N605" s="88">
        <v>32680000000</v>
      </c>
      <c r="O605" s="88">
        <v>-9.7777490999999994</v>
      </c>
    </row>
    <row r="606" spans="2:15" x14ac:dyDescent="0.25">
      <c r="B606" s="88">
        <v>32825000000</v>
      </c>
      <c r="C606" s="88">
        <v>-9.3456334999999999</v>
      </c>
      <c r="N606" s="88">
        <v>32825000000</v>
      </c>
      <c r="O606" s="88">
        <v>-9.8799075999999992</v>
      </c>
    </row>
    <row r="607" spans="2:15" x14ac:dyDescent="0.25">
      <c r="B607" s="88">
        <v>32970000000</v>
      </c>
      <c r="C607" s="88">
        <v>-9.3419837999999995</v>
      </c>
      <c r="N607" s="88">
        <v>32970000000</v>
      </c>
      <c r="O607" s="88">
        <v>-9.9961777000000005</v>
      </c>
    </row>
    <row r="608" spans="2:15" x14ac:dyDescent="0.25">
      <c r="B608" s="88">
        <v>33115000000</v>
      </c>
      <c r="C608" s="88">
        <v>-9.4238976999999995</v>
      </c>
      <c r="N608" s="88">
        <v>33115000000</v>
      </c>
      <c r="O608" s="88">
        <v>-10.111264</v>
      </c>
    </row>
    <row r="609" spans="2:15" x14ac:dyDescent="0.25">
      <c r="B609" s="88">
        <v>33260000000</v>
      </c>
      <c r="C609" s="88">
        <v>-9.5498694999999998</v>
      </c>
      <c r="N609" s="88">
        <v>33260000000</v>
      </c>
      <c r="O609" s="88">
        <v>-10.246949000000001</v>
      </c>
    </row>
    <row r="610" spans="2:15" x14ac:dyDescent="0.25">
      <c r="B610" s="88">
        <v>33405000000</v>
      </c>
      <c r="C610" s="88">
        <v>-9.6058606999999991</v>
      </c>
      <c r="N610" s="88">
        <v>33405000000</v>
      </c>
      <c r="O610" s="88">
        <v>-10.327451</v>
      </c>
    </row>
    <row r="611" spans="2:15" x14ac:dyDescent="0.25">
      <c r="B611" s="88">
        <v>33550000000</v>
      </c>
      <c r="C611" s="88">
        <v>-9.7239713999999999</v>
      </c>
      <c r="N611" s="88">
        <v>33550000000</v>
      </c>
      <c r="O611" s="88">
        <v>-10.471266999999999</v>
      </c>
    </row>
    <row r="612" spans="2:15" x14ac:dyDescent="0.25">
      <c r="B612" s="88">
        <v>33695000000</v>
      </c>
      <c r="C612" s="88">
        <v>-10.038949000000001</v>
      </c>
      <c r="N612" s="88">
        <v>33695000000</v>
      </c>
      <c r="O612" s="88">
        <v>-10.784701999999999</v>
      </c>
    </row>
    <row r="613" spans="2:15" x14ac:dyDescent="0.25">
      <c r="B613" s="88">
        <v>33840000000</v>
      </c>
      <c r="C613" s="88">
        <v>-10.22556</v>
      </c>
      <c r="N613" s="88">
        <v>33840000000</v>
      </c>
      <c r="O613" s="88">
        <v>-10.916453000000001</v>
      </c>
    </row>
    <row r="614" spans="2:15" x14ac:dyDescent="0.25">
      <c r="B614" s="88">
        <v>33985000000</v>
      </c>
      <c r="C614" s="88">
        <v>-10.478317000000001</v>
      </c>
      <c r="N614" s="88">
        <v>33985000000</v>
      </c>
      <c r="O614" s="88">
        <v>-11.098125</v>
      </c>
    </row>
    <row r="615" spans="2:15" x14ac:dyDescent="0.25">
      <c r="B615" s="88">
        <v>34130000000</v>
      </c>
      <c r="C615" s="88">
        <v>-10.789911999999999</v>
      </c>
      <c r="N615" s="88">
        <v>34130000000</v>
      </c>
      <c r="O615" s="88">
        <v>-11.330163000000001</v>
      </c>
    </row>
    <row r="616" spans="2:15" x14ac:dyDescent="0.25">
      <c r="B616" s="88">
        <v>34275000000</v>
      </c>
      <c r="C616" s="88">
        <v>-11.025872</v>
      </c>
      <c r="N616" s="88">
        <v>34275000000</v>
      </c>
      <c r="O616" s="88">
        <v>-11.473682</v>
      </c>
    </row>
    <row r="617" spans="2:15" x14ac:dyDescent="0.25">
      <c r="B617" s="88">
        <v>34420000000</v>
      </c>
      <c r="C617" s="88">
        <v>-11.372859</v>
      </c>
      <c r="N617" s="88">
        <v>34420000000</v>
      </c>
      <c r="O617" s="88">
        <v>-11.678243999999999</v>
      </c>
    </row>
    <row r="618" spans="2:15" x14ac:dyDescent="0.25">
      <c r="B618" s="88">
        <v>34565000000</v>
      </c>
      <c r="C618" s="88">
        <v>-11.697689</v>
      </c>
      <c r="N618" s="88">
        <v>34565000000</v>
      </c>
      <c r="O618" s="88">
        <v>-11.849209999999999</v>
      </c>
    </row>
    <row r="619" spans="2:15" x14ac:dyDescent="0.25">
      <c r="B619" s="88">
        <v>34710000000</v>
      </c>
      <c r="C619" s="88">
        <v>-11.555593999999999</v>
      </c>
      <c r="N619" s="88">
        <v>34710000000</v>
      </c>
      <c r="O619" s="88">
        <v>-11.827171</v>
      </c>
    </row>
    <row r="620" spans="2:15" x14ac:dyDescent="0.25">
      <c r="B620" s="88">
        <v>34855000000</v>
      </c>
      <c r="C620" s="88">
        <v>-11.782283</v>
      </c>
      <c r="N620" s="88">
        <v>34855000000</v>
      </c>
      <c r="O620" s="88">
        <v>-12.030168</v>
      </c>
    </row>
    <row r="621" spans="2:15" x14ac:dyDescent="0.25">
      <c r="B621" s="88">
        <v>35000000000</v>
      </c>
      <c r="C621" s="88">
        <v>-11.984890999999999</v>
      </c>
      <c r="N621" s="88">
        <v>35000000000</v>
      </c>
      <c r="O621" s="88">
        <v>-12.227656</v>
      </c>
    </row>
    <row r="622" spans="2:15" x14ac:dyDescent="0.25">
      <c r="B622" s="88" t="s">
        <v>21</v>
      </c>
      <c r="N622" s="88" t="s">
        <v>21</v>
      </c>
    </row>
    <row r="625" spans="2:15" x14ac:dyDescent="0.25">
      <c r="B625" s="88" t="s">
        <v>23</v>
      </c>
      <c r="N625" s="88" t="s">
        <v>23</v>
      </c>
    </row>
    <row r="626" spans="2:15" x14ac:dyDescent="0.25">
      <c r="B626" s="88" t="s">
        <v>19</v>
      </c>
      <c r="C626" s="88" t="s">
        <v>288</v>
      </c>
      <c r="N626" s="88" t="s">
        <v>19</v>
      </c>
      <c r="O626" s="88" t="s">
        <v>288</v>
      </c>
    </row>
    <row r="627" spans="2:15" x14ac:dyDescent="0.25">
      <c r="B627" s="88">
        <v>6000000000</v>
      </c>
      <c r="C627" s="88">
        <v>-63.605243999999999</v>
      </c>
      <c r="N627" s="88">
        <v>6000000000</v>
      </c>
      <c r="O627" s="88">
        <v>-27.725183000000001</v>
      </c>
    </row>
    <row r="628" spans="2:15" x14ac:dyDescent="0.25">
      <c r="B628" s="88">
        <v>6145000000</v>
      </c>
      <c r="C628" s="88">
        <v>-67.900199999999998</v>
      </c>
      <c r="N628" s="88">
        <v>6145000000</v>
      </c>
      <c r="O628" s="88">
        <v>-26.912378</v>
      </c>
    </row>
    <row r="629" spans="2:15" x14ac:dyDescent="0.25">
      <c r="B629" s="88">
        <v>6290000000</v>
      </c>
      <c r="C629" s="88">
        <v>-61.217875999999997</v>
      </c>
      <c r="N629" s="88">
        <v>6290000000</v>
      </c>
      <c r="O629" s="88">
        <v>-24.261042</v>
      </c>
    </row>
    <row r="630" spans="2:15" x14ac:dyDescent="0.25">
      <c r="B630" s="88">
        <v>6435000000</v>
      </c>
      <c r="C630" s="88">
        <v>-64.140395999999996</v>
      </c>
      <c r="N630" s="88">
        <v>6435000000</v>
      </c>
      <c r="O630" s="88">
        <v>-24.932480000000002</v>
      </c>
    </row>
    <row r="631" spans="2:15" x14ac:dyDescent="0.25">
      <c r="B631" s="88">
        <v>6580000000</v>
      </c>
      <c r="C631" s="88">
        <v>-72.715789999999998</v>
      </c>
      <c r="N631" s="88">
        <v>6580000000</v>
      </c>
      <c r="O631" s="88">
        <v>-21.804354</v>
      </c>
    </row>
    <row r="632" spans="2:15" x14ac:dyDescent="0.25">
      <c r="B632" s="88">
        <v>6725000000</v>
      </c>
      <c r="C632" s="88">
        <v>-67.725303999999994</v>
      </c>
      <c r="N632" s="88">
        <v>6725000000</v>
      </c>
      <c r="O632" s="88">
        <v>-20.872900000000001</v>
      </c>
    </row>
    <row r="633" spans="2:15" x14ac:dyDescent="0.25">
      <c r="B633" s="88">
        <v>6870000000</v>
      </c>
      <c r="C633" s="88">
        <v>-58.772902999999999</v>
      </c>
      <c r="N633" s="88">
        <v>6870000000</v>
      </c>
      <c r="O633" s="88">
        <v>-20.140557999999999</v>
      </c>
    </row>
    <row r="634" spans="2:15" x14ac:dyDescent="0.25">
      <c r="B634" s="88">
        <v>7015000000</v>
      </c>
      <c r="C634" s="88">
        <v>-40.557403999999998</v>
      </c>
      <c r="N634" s="88">
        <v>7015000000</v>
      </c>
      <c r="O634" s="88">
        <v>-18.733038000000001</v>
      </c>
    </row>
    <row r="635" spans="2:15" x14ac:dyDescent="0.25">
      <c r="B635" s="88">
        <v>7160000000</v>
      </c>
      <c r="C635" s="88">
        <v>-25.64386</v>
      </c>
      <c r="N635" s="88">
        <v>7160000000</v>
      </c>
      <c r="O635" s="88">
        <v>-16.146229000000002</v>
      </c>
    </row>
    <row r="636" spans="2:15" x14ac:dyDescent="0.25">
      <c r="B636" s="88">
        <v>7305000000</v>
      </c>
      <c r="C636" s="88">
        <v>-15.320145999999999</v>
      </c>
      <c r="N636" s="88">
        <v>7305000000</v>
      </c>
      <c r="O636" s="88">
        <v>-15.067257</v>
      </c>
    </row>
    <row r="637" spans="2:15" x14ac:dyDescent="0.25">
      <c r="B637" s="88">
        <v>7450000000</v>
      </c>
      <c r="C637" s="88">
        <v>-12.307732</v>
      </c>
      <c r="N637" s="88">
        <v>7450000000</v>
      </c>
      <c r="O637" s="88">
        <v>-13.471397</v>
      </c>
    </row>
    <row r="638" spans="2:15" x14ac:dyDescent="0.25">
      <c r="B638" s="88">
        <v>7595000000</v>
      </c>
      <c r="C638" s="88">
        <v>-10.095162</v>
      </c>
      <c r="N638" s="88">
        <v>7595000000</v>
      </c>
      <c r="O638" s="88">
        <v>-12.758252000000001</v>
      </c>
    </row>
    <row r="639" spans="2:15" x14ac:dyDescent="0.25">
      <c r="B639" s="88">
        <v>7740000000</v>
      </c>
      <c r="C639" s="88">
        <v>-9.1829710000000002</v>
      </c>
      <c r="N639" s="88">
        <v>7740000000</v>
      </c>
      <c r="O639" s="88">
        <v>-11.183013000000001</v>
      </c>
    </row>
    <row r="640" spans="2:15" x14ac:dyDescent="0.25">
      <c r="B640" s="88">
        <v>7885000000</v>
      </c>
      <c r="C640" s="88">
        <v>-8.2537231000000002</v>
      </c>
      <c r="N640" s="88">
        <v>7885000000</v>
      </c>
      <c r="O640" s="88">
        <v>-10.818246</v>
      </c>
    </row>
    <row r="641" spans="2:15" x14ac:dyDescent="0.25">
      <c r="B641" s="88">
        <v>8030000000</v>
      </c>
      <c r="C641" s="88">
        <v>-7.9804535000000003</v>
      </c>
      <c r="N641" s="88">
        <v>8030000000</v>
      </c>
      <c r="O641" s="88">
        <v>-9.9719601000000004</v>
      </c>
    </row>
    <row r="642" spans="2:15" x14ac:dyDescent="0.25">
      <c r="B642" s="88">
        <v>8175000000</v>
      </c>
      <c r="C642" s="88">
        <v>-7.6814146000000001</v>
      </c>
      <c r="N642" s="88">
        <v>8175000000</v>
      </c>
      <c r="O642" s="88">
        <v>-9.6091232000000009</v>
      </c>
    </row>
    <row r="643" spans="2:15" x14ac:dyDescent="0.25">
      <c r="B643" s="88">
        <v>8320000000</v>
      </c>
      <c r="C643" s="88">
        <v>-7.6736659999999999</v>
      </c>
      <c r="N643" s="88">
        <v>8320000000</v>
      </c>
      <c r="O643" s="88">
        <v>-9.2757720999999993</v>
      </c>
    </row>
    <row r="644" spans="2:15" x14ac:dyDescent="0.25">
      <c r="B644" s="88">
        <v>8465000000</v>
      </c>
      <c r="C644" s="88">
        <v>-7.3623675999999998</v>
      </c>
      <c r="N644" s="88">
        <v>8465000000</v>
      </c>
      <c r="O644" s="88">
        <v>-9.3155107000000008</v>
      </c>
    </row>
    <row r="645" spans="2:15" x14ac:dyDescent="0.25">
      <c r="B645" s="88">
        <v>8610000000</v>
      </c>
      <c r="C645" s="88">
        <v>-7.0914912000000001</v>
      </c>
      <c r="N645" s="88">
        <v>8610000000</v>
      </c>
      <c r="O645" s="88">
        <v>-8.9772110000000005</v>
      </c>
    </row>
    <row r="646" spans="2:15" x14ac:dyDescent="0.25">
      <c r="B646" s="88">
        <v>8755000000</v>
      </c>
      <c r="C646" s="88">
        <v>-7.1143999000000004</v>
      </c>
      <c r="N646" s="88">
        <v>8755000000</v>
      </c>
      <c r="O646" s="88">
        <v>-8.9865970999999991</v>
      </c>
    </row>
    <row r="647" spans="2:15" x14ac:dyDescent="0.25">
      <c r="B647" s="88">
        <v>8900000000</v>
      </c>
      <c r="C647" s="88">
        <v>-7.0604281000000002</v>
      </c>
      <c r="N647" s="88">
        <v>8900000000</v>
      </c>
      <c r="O647" s="88">
        <v>-9.0033054000000003</v>
      </c>
    </row>
    <row r="648" spans="2:15" x14ac:dyDescent="0.25">
      <c r="B648" s="88">
        <v>9045000000</v>
      </c>
      <c r="C648" s="88">
        <v>-7.0979142</v>
      </c>
      <c r="N648" s="88">
        <v>9045000000</v>
      </c>
      <c r="O648" s="88">
        <v>-8.9482392999999991</v>
      </c>
    </row>
    <row r="649" spans="2:15" x14ac:dyDescent="0.25">
      <c r="B649" s="88">
        <v>9190000000</v>
      </c>
      <c r="C649" s="88">
        <v>-7.0376830000000004</v>
      </c>
      <c r="N649" s="88">
        <v>9190000000</v>
      </c>
      <c r="O649" s="88">
        <v>-8.9173402999999993</v>
      </c>
    </row>
    <row r="650" spans="2:15" x14ac:dyDescent="0.25">
      <c r="B650" s="88">
        <v>9335000000</v>
      </c>
      <c r="C650" s="88">
        <v>-7.0834397999999998</v>
      </c>
      <c r="N650" s="88">
        <v>9335000000</v>
      </c>
      <c r="O650" s="88">
        <v>-8.8556652000000007</v>
      </c>
    </row>
    <row r="651" spans="2:15" x14ac:dyDescent="0.25">
      <c r="B651" s="88">
        <v>9480000000</v>
      </c>
      <c r="C651" s="88">
        <v>-7.1569738000000003</v>
      </c>
      <c r="N651" s="88">
        <v>9480000000</v>
      </c>
      <c r="O651" s="88">
        <v>-8.8666134000000003</v>
      </c>
    </row>
    <row r="652" spans="2:15" x14ac:dyDescent="0.25">
      <c r="B652" s="88">
        <v>9625000000</v>
      </c>
      <c r="C652" s="88">
        <v>-7.3462234000000004</v>
      </c>
      <c r="N652" s="88">
        <v>9625000000</v>
      </c>
      <c r="O652" s="88">
        <v>-8.8242264000000006</v>
      </c>
    </row>
    <row r="653" spans="2:15" x14ac:dyDescent="0.25">
      <c r="B653" s="88">
        <v>9770000000</v>
      </c>
      <c r="C653" s="88">
        <v>-7.2919741</v>
      </c>
      <c r="N653" s="88">
        <v>9770000000</v>
      </c>
      <c r="O653" s="88">
        <v>-8.9049644000000008</v>
      </c>
    </row>
    <row r="654" spans="2:15" x14ac:dyDescent="0.25">
      <c r="B654" s="88">
        <v>9915000000</v>
      </c>
      <c r="C654" s="88">
        <v>-7.2998447000000004</v>
      </c>
      <c r="N654" s="88">
        <v>9915000000</v>
      </c>
      <c r="O654" s="88">
        <v>-8.8084679000000001</v>
      </c>
    </row>
    <row r="655" spans="2:15" x14ac:dyDescent="0.25">
      <c r="B655" s="88">
        <v>10060000000</v>
      </c>
      <c r="C655" s="88">
        <v>-7.3832272999999997</v>
      </c>
      <c r="N655" s="88">
        <v>10060000000</v>
      </c>
      <c r="O655" s="88">
        <v>-8.7673787999999995</v>
      </c>
    </row>
    <row r="656" spans="2:15" x14ac:dyDescent="0.25">
      <c r="B656" s="88">
        <v>10205000000</v>
      </c>
      <c r="C656" s="88">
        <v>-7.3267139999999999</v>
      </c>
      <c r="N656" s="88">
        <v>10205000000</v>
      </c>
      <c r="O656" s="88">
        <v>-8.6842909000000006</v>
      </c>
    </row>
    <row r="657" spans="2:15" x14ac:dyDescent="0.25">
      <c r="B657" s="88">
        <v>10350000000</v>
      </c>
      <c r="C657" s="88">
        <v>-7.5787639999999996</v>
      </c>
      <c r="N657" s="88">
        <v>10350000000</v>
      </c>
      <c r="O657" s="88">
        <v>-8.6052751999999995</v>
      </c>
    </row>
    <row r="658" spans="2:15" x14ac:dyDescent="0.25">
      <c r="B658" s="88">
        <v>10495000000</v>
      </c>
      <c r="C658" s="88">
        <v>-7.5592898999999996</v>
      </c>
      <c r="N658" s="88">
        <v>10495000000</v>
      </c>
      <c r="O658" s="88">
        <v>-8.6051377999999996</v>
      </c>
    </row>
    <row r="659" spans="2:15" x14ac:dyDescent="0.25">
      <c r="B659" s="88">
        <v>10640000000</v>
      </c>
      <c r="C659" s="88">
        <v>-7.7587146999999996</v>
      </c>
      <c r="N659" s="88">
        <v>10640000000</v>
      </c>
      <c r="O659" s="88">
        <v>-8.6055592999999995</v>
      </c>
    </row>
    <row r="660" spans="2:15" x14ac:dyDescent="0.25">
      <c r="B660" s="88">
        <v>10785000000</v>
      </c>
      <c r="C660" s="88">
        <v>-7.7785978</v>
      </c>
      <c r="N660" s="88">
        <v>10785000000</v>
      </c>
      <c r="O660" s="88">
        <v>-8.5403614000000001</v>
      </c>
    </row>
    <row r="661" spans="2:15" x14ac:dyDescent="0.25">
      <c r="B661" s="88">
        <v>10930000000</v>
      </c>
      <c r="C661" s="88">
        <v>-7.8033213999999997</v>
      </c>
      <c r="N661" s="88">
        <v>10930000000</v>
      </c>
      <c r="O661" s="88">
        <v>-8.5522852</v>
      </c>
    </row>
    <row r="662" spans="2:15" x14ac:dyDescent="0.25">
      <c r="B662" s="88">
        <v>11075000000</v>
      </c>
      <c r="C662" s="88">
        <v>-7.7088169999999998</v>
      </c>
      <c r="N662" s="88">
        <v>11075000000</v>
      </c>
      <c r="O662" s="88">
        <v>-8.4624080999999993</v>
      </c>
    </row>
    <row r="663" spans="2:15" x14ac:dyDescent="0.25">
      <c r="B663" s="88">
        <v>11220000000</v>
      </c>
      <c r="C663" s="88">
        <v>-7.8410339000000002</v>
      </c>
      <c r="N663" s="88">
        <v>11220000000</v>
      </c>
      <c r="O663" s="88">
        <v>-8.4831810000000001</v>
      </c>
    </row>
    <row r="664" spans="2:15" x14ac:dyDescent="0.25">
      <c r="B664" s="88">
        <v>11365000000</v>
      </c>
      <c r="C664" s="88">
        <v>-7.8255176999999998</v>
      </c>
      <c r="N664" s="88">
        <v>11365000000</v>
      </c>
      <c r="O664" s="88">
        <v>-8.4419365000000006</v>
      </c>
    </row>
    <row r="665" spans="2:15" x14ac:dyDescent="0.25">
      <c r="B665" s="88">
        <v>11510000000</v>
      </c>
      <c r="C665" s="88">
        <v>-7.7702097999999999</v>
      </c>
      <c r="N665" s="88">
        <v>11510000000</v>
      </c>
      <c r="O665" s="88">
        <v>-8.4177865999999995</v>
      </c>
    </row>
    <row r="666" spans="2:15" x14ac:dyDescent="0.25">
      <c r="B666" s="88">
        <v>11655000000</v>
      </c>
      <c r="C666" s="88">
        <v>-7.7395258</v>
      </c>
      <c r="N666" s="88">
        <v>11655000000</v>
      </c>
      <c r="O666" s="88">
        <v>-8.3380013000000002</v>
      </c>
    </row>
    <row r="667" spans="2:15" x14ac:dyDescent="0.25">
      <c r="B667" s="88">
        <v>11800000000</v>
      </c>
      <c r="C667" s="88">
        <v>-7.6862168000000004</v>
      </c>
      <c r="N667" s="88">
        <v>11800000000</v>
      </c>
      <c r="O667" s="88">
        <v>-8.3684778000000009</v>
      </c>
    </row>
    <row r="668" spans="2:15" x14ac:dyDescent="0.25">
      <c r="B668" s="88">
        <v>11945000000</v>
      </c>
      <c r="C668" s="88">
        <v>-7.4776473000000001</v>
      </c>
      <c r="N668" s="88">
        <v>11945000000</v>
      </c>
      <c r="O668" s="88">
        <v>-8.2507687000000001</v>
      </c>
    </row>
    <row r="669" spans="2:15" x14ac:dyDescent="0.25">
      <c r="B669" s="88">
        <v>12090000000</v>
      </c>
      <c r="C669" s="88">
        <v>-7.590713</v>
      </c>
      <c r="N669" s="88">
        <v>12090000000</v>
      </c>
      <c r="O669" s="88">
        <v>-8.3557214999999996</v>
      </c>
    </row>
    <row r="670" spans="2:15" x14ac:dyDescent="0.25">
      <c r="B670" s="88">
        <v>12235000000</v>
      </c>
      <c r="C670" s="88">
        <v>-7.2892612999999997</v>
      </c>
      <c r="N670" s="88">
        <v>12235000000</v>
      </c>
      <c r="O670" s="88">
        <v>-8.1299057000000001</v>
      </c>
    </row>
    <row r="671" spans="2:15" x14ac:dyDescent="0.25">
      <c r="B671" s="88">
        <v>12380000000</v>
      </c>
      <c r="C671" s="88">
        <v>-7.2671923999999999</v>
      </c>
      <c r="N671" s="88">
        <v>12380000000</v>
      </c>
      <c r="O671" s="88">
        <v>-8.2845449000000002</v>
      </c>
    </row>
    <row r="672" spans="2:15" x14ac:dyDescent="0.25">
      <c r="B672" s="88">
        <v>12525000000</v>
      </c>
      <c r="C672" s="88">
        <v>-7.2317156999999996</v>
      </c>
      <c r="N672" s="88">
        <v>12525000000</v>
      </c>
      <c r="O672" s="88">
        <v>-8.1721658999999995</v>
      </c>
    </row>
    <row r="673" spans="2:15" x14ac:dyDescent="0.25">
      <c r="B673" s="88">
        <v>12670000000</v>
      </c>
      <c r="C673" s="88">
        <v>-7.2483377000000004</v>
      </c>
      <c r="N673" s="88">
        <v>12670000000</v>
      </c>
      <c r="O673" s="88">
        <v>-8.0662718000000009</v>
      </c>
    </row>
    <row r="674" spans="2:15" x14ac:dyDescent="0.25">
      <c r="B674" s="88">
        <v>12815000000</v>
      </c>
      <c r="C674" s="88">
        <v>-7.1474924</v>
      </c>
      <c r="N674" s="88">
        <v>12815000000</v>
      </c>
      <c r="O674" s="88">
        <v>-8.2613754000000004</v>
      </c>
    </row>
    <row r="675" spans="2:15" x14ac:dyDescent="0.25">
      <c r="B675" s="88">
        <v>12960000000</v>
      </c>
      <c r="C675" s="88">
        <v>-7.2621260000000003</v>
      </c>
      <c r="N675" s="88">
        <v>12960000000</v>
      </c>
      <c r="O675" s="88">
        <v>-8.0860547999999994</v>
      </c>
    </row>
    <row r="676" spans="2:15" x14ac:dyDescent="0.25">
      <c r="B676" s="88">
        <v>13105000000</v>
      </c>
      <c r="C676" s="88">
        <v>-7.2499433</v>
      </c>
      <c r="N676" s="88">
        <v>13105000000</v>
      </c>
      <c r="O676" s="88">
        <v>-8.1982049999999997</v>
      </c>
    </row>
    <row r="677" spans="2:15" x14ac:dyDescent="0.25">
      <c r="B677" s="88">
        <v>13250000000</v>
      </c>
      <c r="C677" s="88">
        <v>-7.3915768000000002</v>
      </c>
      <c r="N677" s="88">
        <v>13250000000</v>
      </c>
      <c r="O677" s="88">
        <v>-8.2710790999999997</v>
      </c>
    </row>
    <row r="678" spans="2:15" x14ac:dyDescent="0.25">
      <c r="B678" s="88">
        <v>13395000000</v>
      </c>
      <c r="C678" s="88">
        <v>-7.4953690000000002</v>
      </c>
      <c r="N678" s="88">
        <v>13395000000</v>
      </c>
      <c r="O678" s="88">
        <v>-8.2365741999999997</v>
      </c>
    </row>
    <row r="679" spans="2:15" x14ac:dyDescent="0.25">
      <c r="B679" s="88">
        <v>13540000000</v>
      </c>
      <c r="C679" s="88">
        <v>-7.7070885000000002</v>
      </c>
      <c r="N679" s="88">
        <v>13540000000</v>
      </c>
      <c r="O679" s="88">
        <v>-8.3977394000000007</v>
      </c>
    </row>
    <row r="680" spans="2:15" x14ac:dyDescent="0.25">
      <c r="B680" s="88">
        <v>13685000000</v>
      </c>
      <c r="C680" s="88">
        <v>-7.8460049999999999</v>
      </c>
      <c r="N680" s="88">
        <v>13685000000</v>
      </c>
      <c r="O680" s="88">
        <v>-8.5295123999999998</v>
      </c>
    </row>
    <row r="681" spans="2:15" x14ac:dyDescent="0.25">
      <c r="B681" s="88">
        <v>13830000000</v>
      </c>
      <c r="C681" s="88">
        <v>-8.2393140999999996</v>
      </c>
      <c r="N681" s="88">
        <v>13830000000</v>
      </c>
      <c r="O681" s="88">
        <v>-8.5852766000000003</v>
      </c>
    </row>
    <row r="682" spans="2:15" x14ac:dyDescent="0.25">
      <c r="B682" s="88">
        <v>13975000000</v>
      </c>
      <c r="C682" s="88">
        <v>-8.6240348999999998</v>
      </c>
      <c r="N682" s="88">
        <v>13975000000</v>
      </c>
      <c r="O682" s="88">
        <v>-8.7759932999999997</v>
      </c>
    </row>
    <row r="683" spans="2:15" x14ac:dyDescent="0.25">
      <c r="B683" s="88">
        <v>14120000000</v>
      </c>
      <c r="C683" s="88">
        <v>-8.9019413000000007</v>
      </c>
      <c r="N683" s="88">
        <v>14120000000</v>
      </c>
      <c r="O683" s="88">
        <v>-9.1271477000000001</v>
      </c>
    </row>
    <row r="684" spans="2:15" x14ac:dyDescent="0.25">
      <c r="B684" s="88">
        <v>14265000000</v>
      </c>
      <c r="C684" s="88">
        <v>-9.3323517000000002</v>
      </c>
      <c r="N684" s="88">
        <v>14265000000</v>
      </c>
      <c r="O684" s="88">
        <v>-9.3980149999999991</v>
      </c>
    </row>
    <row r="685" spans="2:15" x14ac:dyDescent="0.25">
      <c r="B685" s="88">
        <v>14410000000</v>
      </c>
      <c r="C685" s="88">
        <v>-9.8652982999999992</v>
      </c>
      <c r="N685" s="88">
        <v>14410000000</v>
      </c>
      <c r="O685" s="88">
        <v>-9.5040072999999996</v>
      </c>
    </row>
    <row r="686" spans="2:15" x14ac:dyDescent="0.25">
      <c r="B686" s="88">
        <v>14555000000</v>
      </c>
      <c r="C686" s="88">
        <v>-9.7854299999999999</v>
      </c>
      <c r="N686" s="88">
        <v>14555000000</v>
      </c>
      <c r="O686" s="88">
        <v>-9.8918447</v>
      </c>
    </row>
    <row r="687" spans="2:15" x14ac:dyDescent="0.25">
      <c r="B687" s="88">
        <v>14700000000</v>
      </c>
      <c r="C687" s="88">
        <v>-10.007645999999999</v>
      </c>
      <c r="N687" s="88">
        <v>14700000000</v>
      </c>
      <c r="O687" s="88">
        <v>-9.9751902000000001</v>
      </c>
    </row>
    <row r="688" spans="2:15" x14ac:dyDescent="0.25">
      <c r="B688" s="88">
        <v>14845000000</v>
      </c>
      <c r="C688" s="88">
        <v>-10.133179</v>
      </c>
      <c r="N688" s="88">
        <v>14845000000</v>
      </c>
      <c r="O688" s="88">
        <v>-9.9609070000000006</v>
      </c>
    </row>
    <row r="689" spans="2:15" x14ac:dyDescent="0.25">
      <c r="B689" s="88">
        <v>14990000000</v>
      </c>
      <c r="C689" s="88">
        <v>-9.8042107000000005</v>
      </c>
      <c r="N689" s="88">
        <v>14990000000</v>
      </c>
      <c r="O689" s="88">
        <v>-10.085877</v>
      </c>
    </row>
    <row r="690" spans="2:15" x14ac:dyDescent="0.25">
      <c r="B690" s="88">
        <v>15135000000</v>
      </c>
      <c r="C690" s="88">
        <v>-10.051349999999999</v>
      </c>
      <c r="N690" s="88">
        <v>15135000000</v>
      </c>
      <c r="O690" s="88">
        <v>-10.087543999999999</v>
      </c>
    </row>
    <row r="691" spans="2:15" x14ac:dyDescent="0.25">
      <c r="B691" s="88">
        <v>15280000000</v>
      </c>
      <c r="C691" s="88">
        <v>-10.045139000000001</v>
      </c>
      <c r="N691" s="88">
        <v>15280000000</v>
      </c>
      <c r="O691" s="88">
        <v>-10.119287</v>
      </c>
    </row>
    <row r="692" spans="2:15" x14ac:dyDescent="0.25">
      <c r="B692" s="88">
        <v>15425000000</v>
      </c>
      <c r="C692" s="88">
        <v>-9.4043235999999997</v>
      </c>
      <c r="N692" s="88">
        <v>15425000000</v>
      </c>
      <c r="O692" s="88">
        <v>-10.241756000000001</v>
      </c>
    </row>
    <row r="693" spans="2:15" x14ac:dyDescent="0.25">
      <c r="B693" s="88">
        <v>15570000000</v>
      </c>
      <c r="C693" s="88">
        <v>-9.8172712000000004</v>
      </c>
      <c r="N693" s="88">
        <v>15570000000</v>
      </c>
      <c r="O693" s="88">
        <v>-10.235580000000001</v>
      </c>
    </row>
    <row r="694" spans="2:15" x14ac:dyDescent="0.25">
      <c r="B694" s="88">
        <v>15715000000</v>
      </c>
      <c r="C694" s="88">
        <v>-9.4460668999999999</v>
      </c>
      <c r="N694" s="88">
        <v>15715000000</v>
      </c>
      <c r="O694" s="88">
        <v>-10.313509</v>
      </c>
    </row>
    <row r="695" spans="2:15" x14ac:dyDescent="0.25">
      <c r="B695" s="88">
        <v>15860000000</v>
      </c>
      <c r="C695" s="88">
        <v>-9.2232304000000003</v>
      </c>
      <c r="N695" s="88">
        <v>15860000000</v>
      </c>
      <c r="O695" s="88">
        <v>-10.426147</v>
      </c>
    </row>
    <row r="696" spans="2:15" x14ac:dyDescent="0.25">
      <c r="B696" s="88">
        <v>16005000000</v>
      </c>
      <c r="C696" s="88">
        <v>-9.2049216999999999</v>
      </c>
      <c r="N696" s="88">
        <v>16005000000</v>
      </c>
      <c r="O696" s="88">
        <v>-10.404563</v>
      </c>
    </row>
    <row r="697" spans="2:15" x14ac:dyDescent="0.25">
      <c r="B697" s="88">
        <v>16150000000</v>
      </c>
      <c r="C697" s="88">
        <v>-9.4964952</v>
      </c>
      <c r="N697" s="88">
        <v>16150000000</v>
      </c>
      <c r="O697" s="88">
        <v>-10.346811000000001</v>
      </c>
    </row>
    <row r="698" spans="2:15" x14ac:dyDescent="0.25">
      <c r="B698" s="88">
        <v>16295000000</v>
      </c>
      <c r="C698" s="88">
        <v>-9.2443390000000001</v>
      </c>
      <c r="N698" s="88">
        <v>16295000000</v>
      </c>
      <c r="O698" s="88">
        <v>-10.273279</v>
      </c>
    </row>
    <row r="699" spans="2:15" x14ac:dyDescent="0.25">
      <c r="B699" s="88">
        <v>16440000000</v>
      </c>
      <c r="C699" s="88">
        <v>-9.0891131999999999</v>
      </c>
      <c r="N699" s="88">
        <v>16440000000</v>
      </c>
      <c r="O699" s="88">
        <v>-10.323791999999999</v>
      </c>
    </row>
    <row r="700" spans="2:15" x14ac:dyDescent="0.25">
      <c r="B700" s="88">
        <v>16585000000</v>
      </c>
      <c r="C700" s="88">
        <v>-9.5712872000000004</v>
      </c>
      <c r="N700" s="88">
        <v>16585000000</v>
      </c>
      <c r="O700" s="88">
        <v>-10.214631000000001</v>
      </c>
    </row>
    <row r="701" spans="2:15" x14ac:dyDescent="0.25">
      <c r="B701" s="88">
        <v>16730000000</v>
      </c>
      <c r="C701" s="88">
        <v>-8.7996072999999999</v>
      </c>
      <c r="N701" s="88">
        <v>16730000000</v>
      </c>
      <c r="O701" s="88">
        <v>-10.290535</v>
      </c>
    </row>
    <row r="702" spans="2:15" x14ac:dyDescent="0.25">
      <c r="B702" s="88">
        <v>16875000000</v>
      </c>
      <c r="C702" s="88">
        <v>-9.2535696000000005</v>
      </c>
      <c r="N702" s="88">
        <v>16875000000</v>
      </c>
      <c r="O702" s="88">
        <v>-10.155144999999999</v>
      </c>
    </row>
    <row r="703" spans="2:15" x14ac:dyDescent="0.25">
      <c r="B703" s="88">
        <v>17020000000</v>
      </c>
      <c r="C703" s="88">
        <v>-9.3402367000000002</v>
      </c>
      <c r="N703" s="88">
        <v>17020000000</v>
      </c>
      <c r="O703" s="88">
        <v>-10.140055</v>
      </c>
    </row>
    <row r="704" spans="2:15" x14ac:dyDescent="0.25">
      <c r="B704" s="88">
        <v>17165000000</v>
      </c>
      <c r="C704" s="88">
        <v>-8.8116111999999998</v>
      </c>
      <c r="N704" s="88">
        <v>17165000000</v>
      </c>
      <c r="O704" s="88">
        <v>-10.135849</v>
      </c>
    </row>
    <row r="705" spans="2:15" x14ac:dyDescent="0.25">
      <c r="B705" s="88">
        <v>17310000000</v>
      </c>
      <c r="C705" s="88">
        <v>-9.4308394999999994</v>
      </c>
      <c r="N705" s="88">
        <v>17310000000</v>
      </c>
      <c r="O705" s="88">
        <v>-10.055679</v>
      </c>
    </row>
    <row r="706" spans="2:15" x14ac:dyDescent="0.25">
      <c r="B706" s="88">
        <v>17455000000</v>
      </c>
      <c r="C706" s="88">
        <v>-9.2124080999999993</v>
      </c>
      <c r="N706" s="88">
        <v>17455000000</v>
      </c>
      <c r="O706" s="88">
        <v>-9.9571514000000008</v>
      </c>
    </row>
    <row r="707" spans="2:15" x14ac:dyDescent="0.25">
      <c r="B707" s="88">
        <v>17600000000</v>
      </c>
      <c r="C707" s="88">
        <v>-9.0160589000000009</v>
      </c>
      <c r="N707" s="88">
        <v>17600000000</v>
      </c>
      <c r="O707" s="88">
        <v>-9.9493493999999991</v>
      </c>
    </row>
    <row r="708" spans="2:15" x14ac:dyDescent="0.25">
      <c r="B708" s="88">
        <v>17745000000</v>
      </c>
      <c r="C708" s="88">
        <v>-9.1767845000000001</v>
      </c>
      <c r="N708" s="88">
        <v>17745000000</v>
      </c>
      <c r="O708" s="88">
        <v>-9.8665075000000009</v>
      </c>
    </row>
    <row r="709" spans="2:15" x14ac:dyDescent="0.25">
      <c r="B709" s="88">
        <v>17890000000</v>
      </c>
      <c r="C709" s="88">
        <v>-9.2781725000000002</v>
      </c>
      <c r="N709" s="88">
        <v>17890000000</v>
      </c>
      <c r="O709" s="88">
        <v>-9.7575655000000001</v>
      </c>
    </row>
    <row r="710" spans="2:15" x14ac:dyDescent="0.25">
      <c r="B710" s="88">
        <v>18035000000</v>
      </c>
      <c r="C710" s="88">
        <v>-9.0413694000000007</v>
      </c>
      <c r="N710" s="88">
        <v>18035000000</v>
      </c>
      <c r="O710" s="88">
        <v>-9.7113724000000001</v>
      </c>
    </row>
    <row r="711" spans="2:15" x14ac:dyDescent="0.25">
      <c r="B711" s="88">
        <v>18180000000</v>
      </c>
      <c r="C711" s="88">
        <v>-9.3986301000000001</v>
      </c>
      <c r="N711" s="88">
        <v>18180000000</v>
      </c>
      <c r="O711" s="88">
        <v>-9.5656853000000002</v>
      </c>
    </row>
    <row r="712" spans="2:15" x14ac:dyDescent="0.25">
      <c r="B712" s="88">
        <v>18325000000</v>
      </c>
      <c r="C712" s="88">
        <v>-9.0927935000000009</v>
      </c>
      <c r="N712" s="88">
        <v>18325000000</v>
      </c>
      <c r="O712" s="88">
        <v>-9.6419610999999996</v>
      </c>
    </row>
    <row r="713" spans="2:15" x14ac:dyDescent="0.25">
      <c r="B713" s="88">
        <v>18470000000</v>
      </c>
      <c r="C713" s="88">
        <v>-9.1108685000000005</v>
      </c>
      <c r="N713" s="88">
        <v>18470000000</v>
      </c>
      <c r="O713" s="88">
        <v>-9.5505256999999997</v>
      </c>
    </row>
    <row r="714" spans="2:15" x14ac:dyDescent="0.25">
      <c r="B714" s="88">
        <v>18615000000</v>
      </c>
      <c r="C714" s="88">
        <v>-9.0499753999999992</v>
      </c>
      <c r="N714" s="88">
        <v>18615000000</v>
      </c>
      <c r="O714" s="88">
        <v>-9.5004168</v>
      </c>
    </row>
    <row r="715" spans="2:15" x14ac:dyDescent="0.25">
      <c r="B715" s="88">
        <v>18760000000</v>
      </c>
      <c r="C715" s="88">
        <v>-9.0694245999999996</v>
      </c>
      <c r="N715" s="88">
        <v>18760000000</v>
      </c>
      <c r="O715" s="88">
        <v>-9.4761372000000001</v>
      </c>
    </row>
    <row r="716" spans="2:15" x14ac:dyDescent="0.25">
      <c r="B716" s="88">
        <v>18905000000</v>
      </c>
      <c r="C716" s="88">
        <v>-8.6794243000000009</v>
      </c>
      <c r="N716" s="88">
        <v>18905000000</v>
      </c>
      <c r="O716" s="88">
        <v>-9.4309521000000007</v>
      </c>
    </row>
    <row r="717" spans="2:15" x14ac:dyDescent="0.25">
      <c r="B717" s="88">
        <v>19050000000</v>
      </c>
      <c r="C717" s="88">
        <v>-8.7457790000000006</v>
      </c>
      <c r="N717" s="88">
        <v>19050000000</v>
      </c>
      <c r="O717" s="88">
        <v>-9.3236713000000009</v>
      </c>
    </row>
    <row r="718" spans="2:15" x14ac:dyDescent="0.25">
      <c r="B718" s="88">
        <v>19195000000</v>
      </c>
      <c r="C718" s="88">
        <v>-8.8405036999999993</v>
      </c>
      <c r="N718" s="88">
        <v>19195000000</v>
      </c>
      <c r="O718" s="88">
        <v>-9.2464037000000001</v>
      </c>
    </row>
    <row r="719" spans="2:15" x14ac:dyDescent="0.25">
      <c r="B719" s="88">
        <v>19340000000</v>
      </c>
      <c r="C719" s="88">
        <v>-8.4060773999999991</v>
      </c>
      <c r="N719" s="88">
        <v>19340000000</v>
      </c>
      <c r="O719" s="88">
        <v>-9.2972412000000002</v>
      </c>
    </row>
    <row r="720" spans="2:15" x14ac:dyDescent="0.25">
      <c r="B720" s="88">
        <v>19485000000</v>
      </c>
      <c r="C720" s="88">
        <v>-8.5878305000000008</v>
      </c>
      <c r="N720" s="88">
        <v>19485000000</v>
      </c>
      <c r="O720" s="88">
        <v>-9.1934958000000009</v>
      </c>
    </row>
    <row r="721" spans="2:15" x14ac:dyDescent="0.25">
      <c r="B721" s="88">
        <v>19630000000</v>
      </c>
      <c r="C721" s="88">
        <v>-8.2566185000000001</v>
      </c>
      <c r="N721" s="88">
        <v>19630000000</v>
      </c>
      <c r="O721" s="88">
        <v>-9.2725448999999998</v>
      </c>
    </row>
    <row r="722" spans="2:15" x14ac:dyDescent="0.25">
      <c r="B722" s="88">
        <v>19775000000</v>
      </c>
      <c r="C722" s="88">
        <v>-8.1520060999999995</v>
      </c>
      <c r="N722" s="88">
        <v>19775000000</v>
      </c>
      <c r="O722" s="88">
        <v>-9.1458177999999997</v>
      </c>
    </row>
    <row r="723" spans="2:15" x14ac:dyDescent="0.25">
      <c r="B723" s="88">
        <v>19920000000</v>
      </c>
      <c r="C723" s="88">
        <v>-8.6645068999999992</v>
      </c>
      <c r="N723" s="88">
        <v>19920000000</v>
      </c>
      <c r="O723" s="88">
        <v>-8.9351129999999994</v>
      </c>
    </row>
    <row r="724" spans="2:15" x14ac:dyDescent="0.25">
      <c r="B724" s="88">
        <v>20065000000</v>
      </c>
      <c r="C724" s="88">
        <v>-8.2134829000000007</v>
      </c>
      <c r="N724" s="88">
        <v>20065000000</v>
      </c>
      <c r="O724" s="88">
        <v>-9.0563754999999997</v>
      </c>
    </row>
    <row r="725" spans="2:15" x14ac:dyDescent="0.25">
      <c r="B725" s="88">
        <v>20210000000</v>
      </c>
      <c r="C725" s="88">
        <v>-8.4638720000000003</v>
      </c>
      <c r="N725" s="88">
        <v>20210000000</v>
      </c>
      <c r="O725" s="88">
        <v>-8.9469109000000007</v>
      </c>
    </row>
    <row r="726" spans="2:15" x14ac:dyDescent="0.25">
      <c r="B726" s="88">
        <v>20355000000</v>
      </c>
      <c r="C726" s="88">
        <v>-8.5051545999999991</v>
      </c>
      <c r="N726" s="88">
        <v>20355000000</v>
      </c>
      <c r="O726" s="88">
        <v>-8.9475993999999996</v>
      </c>
    </row>
    <row r="727" spans="2:15" x14ac:dyDescent="0.25">
      <c r="B727" s="88">
        <v>20500000000</v>
      </c>
      <c r="C727" s="88">
        <v>-8.3735894999999996</v>
      </c>
      <c r="N727" s="88">
        <v>20500000000</v>
      </c>
      <c r="O727" s="88">
        <v>-8.9766922000000005</v>
      </c>
    </row>
    <row r="728" spans="2:15" x14ac:dyDescent="0.25">
      <c r="B728" s="88">
        <v>20645000000</v>
      </c>
      <c r="C728" s="88">
        <v>-8.8564787000000003</v>
      </c>
      <c r="N728" s="88">
        <v>20645000000</v>
      </c>
      <c r="O728" s="88">
        <v>-9.0122184999999995</v>
      </c>
    </row>
    <row r="729" spans="2:15" x14ac:dyDescent="0.25">
      <c r="B729" s="88">
        <v>20790000000</v>
      </c>
      <c r="C729" s="88">
        <v>-8.4922667000000001</v>
      </c>
      <c r="N729" s="88">
        <v>20790000000</v>
      </c>
      <c r="O729" s="88">
        <v>-9.0618248000000001</v>
      </c>
    </row>
    <row r="730" spans="2:15" x14ac:dyDescent="0.25">
      <c r="B730" s="88">
        <v>20935000000</v>
      </c>
      <c r="C730" s="88">
        <v>-8.6713237999999997</v>
      </c>
      <c r="N730" s="88">
        <v>20935000000</v>
      </c>
      <c r="O730" s="88">
        <v>-8.9867830000000009</v>
      </c>
    </row>
    <row r="731" spans="2:15" x14ac:dyDescent="0.25">
      <c r="B731" s="88">
        <v>21080000000</v>
      </c>
      <c r="C731" s="88">
        <v>-8.8365039999999997</v>
      </c>
      <c r="N731" s="88">
        <v>21080000000</v>
      </c>
      <c r="O731" s="88">
        <v>-9.1534747999999997</v>
      </c>
    </row>
    <row r="732" spans="2:15" x14ac:dyDescent="0.25">
      <c r="B732" s="88">
        <v>21225000000</v>
      </c>
      <c r="C732" s="88">
        <v>-9.1317719999999998</v>
      </c>
      <c r="N732" s="88">
        <v>21225000000</v>
      </c>
      <c r="O732" s="88">
        <v>-9.0690183999999991</v>
      </c>
    </row>
    <row r="733" spans="2:15" x14ac:dyDescent="0.25">
      <c r="B733" s="88">
        <v>21370000000</v>
      </c>
      <c r="C733" s="88">
        <v>-9.1530123000000003</v>
      </c>
      <c r="N733" s="88">
        <v>21370000000</v>
      </c>
      <c r="O733" s="88">
        <v>-8.9636373999999996</v>
      </c>
    </row>
    <row r="734" spans="2:15" x14ac:dyDescent="0.25">
      <c r="B734" s="88">
        <v>21515000000</v>
      </c>
      <c r="C734" s="88">
        <v>-9.0809792999999992</v>
      </c>
      <c r="N734" s="88">
        <v>21515000000</v>
      </c>
      <c r="O734" s="88">
        <v>-9.0156784000000005</v>
      </c>
    </row>
    <row r="735" spans="2:15" x14ac:dyDescent="0.25">
      <c r="B735" s="88">
        <v>21660000000</v>
      </c>
      <c r="C735" s="88">
        <v>-9.4772005000000004</v>
      </c>
      <c r="N735" s="88">
        <v>21660000000</v>
      </c>
      <c r="O735" s="88">
        <v>-8.9612741000000007</v>
      </c>
    </row>
    <row r="736" spans="2:15" x14ac:dyDescent="0.25">
      <c r="B736" s="88">
        <v>21805000000</v>
      </c>
      <c r="C736" s="88">
        <v>-8.7878284000000004</v>
      </c>
      <c r="N736" s="88">
        <v>21805000000</v>
      </c>
      <c r="O736" s="88">
        <v>-9.0532198000000008</v>
      </c>
    </row>
    <row r="737" spans="2:15" x14ac:dyDescent="0.25">
      <c r="B737" s="88">
        <v>21950000000</v>
      </c>
      <c r="C737" s="88">
        <v>-8.7344980000000003</v>
      </c>
      <c r="N737" s="88">
        <v>21950000000</v>
      </c>
      <c r="O737" s="88">
        <v>-9.0021334</v>
      </c>
    </row>
    <row r="738" spans="2:15" x14ac:dyDescent="0.25">
      <c r="B738" s="88">
        <v>22095000000</v>
      </c>
      <c r="C738" s="88">
        <v>-8.8701258000000003</v>
      </c>
      <c r="N738" s="88">
        <v>22095000000</v>
      </c>
      <c r="O738" s="88">
        <v>-9.1647625000000001</v>
      </c>
    </row>
    <row r="739" spans="2:15" x14ac:dyDescent="0.25">
      <c r="B739" s="88">
        <v>22240000000</v>
      </c>
      <c r="C739" s="88">
        <v>-8.5782223000000002</v>
      </c>
      <c r="N739" s="88">
        <v>22240000000</v>
      </c>
      <c r="O739" s="88">
        <v>-9.6104430999999995</v>
      </c>
    </row>
    <row r="740" spans="2:15" x14ac:dyDescent="0.25">
      <c r="B740" s="88">
        <v>22385000000</v>
      </c>
      <c r="C740" s="88">
        <v>-9.1365155999999992</v>
      </c>
      <c r="N740" s="88">
        <v>22385000000</v>
      </c>
      <c r="O740" s="88">
        <v>-9.6959771999999997</v>
      </c>
    </row>
    <row r="741" spans="2:15" x14ac:dyDescent="0.25">
      <c r="B741" s="88">
        <v>22530000000</v>
      </c>
      <c r="C741" s="88">
        <v>-9.7658701000000008</v>
      </c>
      <c r="N741" s="88">
        <v>22530000000</v>
      </c>
      <c r="O741" s="88">
        <v>-9.8127192999999995</v>
      </c>
    </row>
    <row r="742" spans="2:15" x14ac:dyDescent="0.25">
      <c r="B742" s="88">
        <v>22675000000</v>
      </c>
      <c r="C742" s="88">
        <v>-9.5330113999999995</v>
      </c>
      <c r="N742" s="88">
        <v>22675000000</v>
      </c>
      <c r="O742" s="88">
        <v>-10.323073000000001</v>
      </c>
    </row>
    <row r="743" spans="2:15" x14ac:dyDescent="0.25">
      <c r="B743" s="88">
        <v>22820000000</v>
      </c>
      <c r="C743" s="88">
        <v>-10.143668</v>
      </c>
      <c r="N743" s="88">
        <v>22820000000</v>
      </c>
      <c r="O743" s="88">
        <v>-10.115391000000001</v>
      </c>
    </row>
    <row r="744" spans="2:15" x14ac:dyDescent="0.25">
      <c r="B744" s="88">
        <v>22965000000</v>
      </c>
      <c r="C744" s="88">
        <v>-10.154367000000001</v>
      </c>
      <c r="N744" s="88">
        <v>22965000000</v>
      </c>
      <c r="O744" s="88">
        <v>-10.165974</v>
      </c>
    </row>
    <row r="745" spans="2:15" x14ac:dyDescent="0.25">
      <c r="B745" s="88">
        <v>23110000000</v>
      </c>
      <c r="C745" s="88">
        <v>-9.5952578000000006</v>
      </c>
      <c r="N745" s="88">
        <v>23110000000</v>
      </c>
      <c r="O745" s="88">
        <v>-10.387661</v>
      </c>
    </row>
    <row r="746" spans="2:15" x14ac:dyDescent="0.25">
      <c r="B746" s="88">
        <v>23255000000</v>
      </c>
      <c r="C746" s="88">
        <v>-9.7713450999999996</v>
      </c>
      <c r="N746" s="88">
        <v>23255000000</v>
      </c>
      <c r="O746" s="88">
        <v>-10.046042</v>
      </c>
    </row>
    <row r="747" spans="2:15" x14ac:dyDescent="0.25">
      <c r="B747" s="88">
        <v>23400000000</v>
      </c>
      <c r="C747" s="88">
        <v>-9.2350817000000003</v>
      </c>
      <c r="N747" s="88">
        <v>23400000000</v>
      </c>
      <c r="O747" s="88">
        <v>-10.250197</v>
      </c>
    </row>
    <row r="748" spans="2:15" x14ac:dyDescent="0.25">
      <c r="B748" s="88">
        <v>23545000000</v>
      </c>
      <c r="C748" s="88">
        <v>-9.3793421000000006</v>
      </c>
      <c r="N748" s="88">
        <v>23545000000</v>
      </c>
      <c r="O748" s="88">
        <v>-9.9387302000000002</v>
      </c>
    </row>
    <row r="749" spans="2:15" x14ac:dyDescent="0.25">
      <c r="B749" s="88">
        <v>23690000000</v>
      </c>
      <c r="C749" s="88">
        <v>-9.3660536000000008</v>
      </c>
      <c r="N749" s="88">
        <v>23690000000</v>
      </c>
      <c r="O749" s="88">
        <v>-10.023775000000001</v>
      </c>
    </row>
    <row r="750" spans="2:15" x14ac:dyDescent="0.25">
      <c r="B750" s="88">
        <v>23835000000</v>
      </c>
      <c r="C750" s="88">
        <v>-9.4252032999999997</v>
      </c>
      <c r="N750" s="88">
        <v>23835000000</v>
      </c>
      <c r="O750" s="88">
        <v>-9.7865295000000003</v>
      </c>
    </row>
    <row r="751" spans="2:15" x14ac:dyDescent="0.25">
      <c r="B751" s="88">
        <v>23980000000</v>
      </c>
      <c r="C751" s="88">
        <v>-9.3645449000000003</v>
      </c>
      <c r="N751" s="88">
        <v>23980000000</v>
      </c>
      <c r="O751" s="88">
        <v>-9.9006004000000001</v>
      </c>
    </row>
    <row r="752" spans="2:15" x14ac:dyDescent="0.25">
      <c r="B752" s="88">
        <v>24125000000</v>
      </c>
      <c r="C752" s="88">
        <v>-9.4855403999999997</v>
      </c>
      <c r="N752" s="88">
        <v>24125000000</v>
      </c>
      <c r="O752" s="88">
        <v>-9.6392202000000005</v>
      </c>
    </row>
    <row r="753" spans="2:15" x14ac:dyDescent="0.25">
      <c r="B753" s="88">
        <v>24270000000</v>
      </c>
      <c r="C753" s="88">
        <v>-9.8988475999999999</v>
      </c>
      <c r="N753" s="88">
        <v>24270000000</v>
      </c>
      <c r="O753" s="88">
        <v>-9.6229209999999998</v>
      </c>
    </row>
    <row r="754" spans="2:15" x14ac:dyDescent="0.25">
      <c r="B754" s="88">
        <v>24415000000</v>
      </c>
      <c r="C754" s="88">
        <v>-9.6279305999999991</v>
      </c>
      <c r="N754" s="88">
        <v>24415000000</v>
      </c>
      <c r="O754" s="88">
        <v>-9.5759535000000007</v>
      </c>
    </row>
    <row r="755" spans="2:15" x14ac:dyDescent="0.25">
      <c r="B755" s="88">
        <v>24560000000</v>
      </c>
      <c r="C755" s="88">
        <v>-9.9868430999999998</v>
      </c>
      <c r="N755" s="88">
        <v>24560000000</v>
      </c>
      <c r="O755" s="88">
        <v>-9.4458035999999996</v>
      </c>
    </row>
    <row r="756" spans="2:15" x14ac:dyDescent="0.25">
      <c r="B756" s="88">
        <v>24705000000</v>
      </c>
      <c r="C756" s="88">
        <v>-10.062464</v>
      </c>
      <c r="N756" s="88">
        <v>24705000000</v>
      </c>
      <c r="O756" s="88">
        <v>-9.5967673999999992</v>
      </c>
    </row>
    <row r="757" spans="2:15" x14ac:dyDescent="0.25">
      <c r="B757" s="88">
        <v>24850000000</v>
      </c>
      <c r="C757" s="88">
        <v>-9.9379787000000004</v>
      </c>
      <c r="N757" s="88">
        <v>24850000000</v>
      </c>
      <c r="O757" s="88">
        <v>-9.5142001999999994</v>
      </c>
    </row>
    <row r="758" spans="2:15" x14ac:dyDescent="0.25">
      <c r="B758" s="88">
        <v>24995000000</v>
      </c>
      <c r="C758" s="88">
        <v>-10.38124</v>
      </c>
      <c r="N758" s="88">
        <v>24995000000</v>
      </c>
      <c r="O758" s="88">
        <v>-9.4658727999999996</v>
      </c>
    </row>
    <row r="759" spans="2:15" x14ac:dyDescent="0.25">
      <c r="B759" s="88">
        <v>25140000000</v>
      </c>
      <c r="C759" s="88">
        <v>-10.229671</v>
      </c>
      <c r="N759" s="88">
        <v>25140000000</v>
      </c>
      <c r="O759" s="88">
        <v>-9.6227292999999996</v>
      </c>
    </row>
    <row r="760" spans="2:15" x14ac:dyDescent="0.25">
      <c r="B760" s="88">
        <v>25285000000</v>
      </c>
      <c r="C760" s="88">
        <v>-9.9209517999999992</v>
      </c>
      <c r="N760" s="88">
        <v>25285000000</v>
      </c>
      <c r="O760" s="88">
        <v>-9.6038894999999993</v>
      </c>
    </row>
    <row r="761" spans="2:15" x14ac:dyDescent="0.25">
      <c r="B761" s="88">
        <v>25430000000</v>
      </c>
      <c r="C761" s="88">
        <v>-10.325813</v>
      </c>
      <c r="N761" s="88">
        <v>25430000000</v>
      </c>
      <c r="O761" s="88">
        <v>-9.6049032000000008</v>
      </c>
    </row>
    <row r="762" spans="2:15" x14ac:dyDescent="0.25">
      <c r="B762" s="88">
        <v>25575000000</v>
      </c>
      <c r="C762" s="88">
        <v>-10.011136</v>
      </c>
      <c r="N762" s="88">
        <v>25575000000</v>
      </c>
      <c r="O762" s="88">
        <v>-9.9677009999999999</v>
      </c>
    </row>
    <row r="763" spans="2:15" x14ac:dyDescent="0.25">
      <c r="B763" s="88">
        <v>25720000000</v>
      </c>
      <c r="C763" s="88">
        <v>-10.001347000000001</v>
      </c>
      <c r="N763" s="88">
        <v>25720000000</v>
      </c>
      <c r="O763" s="88">
        <v>-9.8448142999999995</v>
      </c>
    </row>
    <row r="764" spans="2:15" x14ac:dyDescent="0.25">
      <c r="B764" s="88">
        <v>25865000000</v>
      </c>
      <c r="C764" s="88">
        <v>-9.9595593999999998</v>
      </c>
      <c r="N764" s="88">
        <v>25865000000</v>
      </c>
      <c r="O764" s="88">
        <v>-10.16131</v>
      </c>
    </row>
    <row r="765" spans="2:15" x14ac:dyDescent="0.25">
      <c r="B765" s="88">
        <v>26010000000</v>
      </c>
      <c r="C765" s="88">
        <v>-9.9364509999999999</v>
      </c>
      <c r="N765" s="88">
        <v>26010000000</v>
      </c>
      <c r="O765" s="88">
        <v>-10.354099</v>
      </c>
    </row>
    <row r="766" spans="2:15" x14ac:dyDescent="0.25">
      <c r="B766" s="88">
        <v>26155000000</v>
      </c>
      <c r="C766" s="88">
        <v>-10.009520999999999</v>
      </c>
      <c r="N766" s="88">
        <v>26155000000</v>
      </c>
      <c r="O766" s="88">
        <v>-10.237655999999999</v>
      </c>
    </row>
    <row r="767" spans="2:15" x14ac:dyDescent="0.25">
      <c r="B767" s="88">
        <v>26300000000</v>
      </c>
      <c r="C767" s="88">
        <v>-9.6591225000000005</v>
      </c>
      <c r="N767" s="88">
        <v>26300000000</v>
      </c>
      <c r="O767" s="88">
        <v>-10.439292</v>
      </c>
    </row>
    <row r="768" spans="2:15" x14ac:dyDescent="0.25">
      <c r="B768" s="88">
        <v>26445000000</v>
      </c>
      <c r="C768" s="88">
        <v>-9.8940324999999998</v>
      </c>
      <c r="N768" s="88">
        <v>26445000000</v>
      </c>
      <c r="O768" s="88">
        <v>-10.337113</v>
      </c>
    </row>
    <row r="769" spans="2:15" x14ac:dyDescent="0.25">
      <c r="B769" s="88">
        <v>26590000000</v>
      </c>
      <c r="C769" s="88">
        <v>-9.7721958000000004</v>
      </c>
      <c r="N769" s="88">
        <v>26590000000</v>
      </c>
      <c r="O769" s="88">
        <v>-10.622778</v>
      </c>
    </row>
    <row r="770" spans="2:15" x14ac:dyDescent="0.25">
      <c r="B770" s="88">
        <v>26735000000</v>
      </c>
      <c r="C770" s="88">
        <v>-9.7229939000000005</v>
      </c>
      <c r="N770" s="88">
        <v>26735000000</v>
      </c>
      <c r="O770" s="88">
        <v>-10.332392</v>
      </c>
    </row>
    <row r="771" spans="2:15" x14ac:dyDescent="0.25">
      <c r="B771" s="88">
        <v>26880000000</v>
      </c>
      <c r="C771" s="88">
        <v>-9.6327353000000002</v>
      </c>
      <c r="N771" s="88">
        <v>26880000000</v>
      </c>
      <c r="O771" s="88">
        <v>-10.727387999999999</v>
      </c>
    </row>
    <row r="772" spans="2:15" x14ac:dyDescent="0.25">
      <c r="B772" s="88">
        <v>27025000000</v>
      </c>
      <c r="C772" s="88">
        <v>-9.5328779000000008</v>
      </c>
      <c r="N772" s="88">
        <v>27025000000</v>
      </c>
      <c r="O772" s="88">
        <v>-10.420444</v>
      </c>
    </row>
    <row r="773" spans="2:15" x14ac:dyDescent="0.25">
      <c r="B773" s="88">
        <v>27170000000</v>
      </c>
      <c r="C773" s="88">
        <v>-9.6224833000000007</v>
      </c>
      <c r="N773" s="88">
        <v>27170000000</v>
      </c>
      <c r="O773" s="88">
        <v>-10.494116</v>
      </c>
    </row>
    <row r="774" spans="2:15" x14ac:dyDescent="0.25">
      <c r="B774" s="88">
        <v>27315000000</v>
      </c>
      <c r="C774" s="88">
        <v>-9.6824750999999996</v>
      </c>
      <c r="N774" s="88">
        <v>27315000000</v>
      </c>
      <c r="O774" s="88">
        <v>-10.730308000000001</v>
      </c>
    </row>
    <row r="775" spans="2:15" x14ac:dyDescent="0.25">
      <c r="B775" s="88">
        <v>27460000000</v>
      </c>
      <c r="C775" s="88">
        <v>-9.7880296999999992</v>
      </c>
      <c r="N775" s="88">
        <v>27460000000</v>
      </c>
      <c r="O775" s="88">
        <v>-10.424504000000001</v>
      </c>
    </row>
    <row r="776" spans="2:15" x14ac:dyDescent="0.25">
      <c r="B776" s="88">
        <v>27605000000</v>
      </c>
      <c r="C776" s="88">
        <v>-9.9026852000000005</v>
      </c>
      <c r="N776" s="88">
        <v>27605000000</v>
      </c>
      <c r="O776" s="88">
        <v>-10.420407000000001</v>
      </c>
    </row>
    <row r="777" spans="2:15" x14ac:dyDescent="0.25">
      <c r="B777" s="88">
        <v>27750000000</v>
      </c>
      <c r="C777" s="88">
        <v>-10.048346</v>
      </c>
      <c r="N777" s="88">
        <v>27750000000</v>
      </c>
      <c r="O777" s="88">
        <v>-10.616446</v>
      </c>
    </row>
    <row r="778" spans="2:15" x14ac:dyDescent="0.25">
      <c r="B778" s="88">
        <v>27895000000</v>
      </c>
      <c r="C778" s="88">
        <v>-10.081068</v>
      </c>
      <c r="N778" s="88">
        <v>27895000000</v>
      </c>
      <c r="O778" s="88">
        <v>-10.399735</v>
      </c>
    </row>
    <row r="779" spans="2:15" x14ac:dyDescent="0.25">
      <c r="B779" s="88">
        <v>28040000000</v>
      </c>
      <c r="C779" s="88">
        <v>-10.138878999999999</v>
      </c>
      <c r="N779" s="88">
        <v>28040000000</v>
      </c>
      <c r="O779" s="88">
        <v>-10.328892</v>
      </c>
    </row>
    <row r="780" spans="2:15" x14ac:dyDescent="0.25">
      <c r="B780" s="88">
        <v>28185000000</v>
      </c>
      <c r="C780" s="88">
        <v>-10.075574</v>
      </c>
      <c r="N780" s="88">
        <v>28185000000</v>
      </c>
      <c r="O780" s="88">
        <v>-10.449001000000001</v>
      </c>
    </row>
    <row r="781" spans="2:15" x14ac:dyDescent="0.25">
      <c r="B781" s="88">
        <v>28330000000</v>
      </c>
      <c r="C781" s="88">
        <v>-10.275914</v>
      </c>
      <c r="N781" s="88">
        <v>28330000000</v>
      </c>
      <c r="O781" s="88">
        <v>-10.156174</v>
      </c>
    </row>
    <row r="782" spans="2:15" x14ac:dyDescent="0.25">
      <c r="B782" s="88">
        <v>28475000000</v>
      </c>
      <c r="C782" s="88">
        <v>-10.09967</v>
      </c>
      <c r="N782" s="88">
        <v>28475000000</v>
      </c>
      <c r="O782" s="88">
        <v>-10.236193</v>
      </c>
    </row>
    <row r="783" spans="2:15" x14ac:dyDescent="0.25">
      <c r="B783" s="88">
        <v>28620000000</v>
      </c>
      <c r="C783" s="88">
        <v>-9.9505262000000005</v>
      </c>
      <c r="N783" s="88">
        <v>28620000000</v>
      </c>
      <c r="O783" s="88">
        <v>-10.134005999999999</v>
      </c>
    </row>
    <row r="784" spans="2:15" x14ac:dyDescent="0.25">
      <c r="B784" s="88">
        <v>28765000000</v>
      </c>
      <c r="C784" s="88">
        <v>-10.053281</v>
      </c>
      <c r="N784" s="88">
        <v>28765000000</v>
      </c>
      <c r="O784" s="88">
        <v>-10.065056999999999</v>
      </c>
    </row>
    <row r="785" spans="2:15" x14ac:dyDescent="0.25">
      <c r="B785" s="88">
        <v>28910000000</v>
      </c>
      <c r="C785" s="88">
        <v>-9.8678427000000006</v>
      </c>
      <c r="N785" s="88">
        <v>28910000000</v>
      </c>
      <c r="O785" s="88">
        <v>-9.9935398000000006</v>
      </c>
    </row>
    <row r="786" spans="2:15" x14ac:dyDescent="0.25">
      <c r="B786" s="88">
        <v>29055000000</v>
      </c>
      <c r="C786" s="88">
        <v>-9.8400926999999996</v>
      </c>
      <c r="N786" s="88">
        <v>29055000000</v>
      </c>
      <c r="O786" s="88">
        <v>-9.9422759999999997</v>
      </c>
    </row>
    <row r="787" spans="2:15" x14ac:dyDescent="0.25">
      <c r="B787" s="88">
        <v>29200000000</v>
      </c>
      <c r="C787" s="88">
        <v>-9.6297511999999994</v>
      </c>
      <c r="N787" s="88">
        <v>29200000000</v>
      </c>
      <c r="O787" s="88">
        <v>-9.9835224</v>
      </c>
    </row>
    <row r="788" spans="2:15" x14ac:dyDescent="0.25">
      <c r="B788" s="88">
        <v>29345000000</v>
      </c>
      <c r="C788" s="88">
        <v>-9.6690234999999998</v>
      </c>
      <c r="N788" s="88">
        <v>29345000000</v>
      </c>
      <c r="O788" s="88">
        <v>-9.8105516000000001</v>
      </c>
    </row>
    <row r="789" spans="2:15" x14ac:dyDescent="0.25">
      <c r="B789" s="88">
        <v>29490000000</v>
      </c>
      <c r="C789" s="88">
        <v>-9.3228501999999995</v>
      </c>
      <c r="N789" s="88">
        <v>29490000000</v>
      </c>
      <c r="O789" s="88">
        <v>-9.9702500999999994</v>
      </c>
    </row>
    <row r="790" spans="2:15" x14ac:dyDescent="0.25">
      <c r="B790" s="88">
        <v>29635000000</v>
      </c>
      <c r="C790" s="88">
        <v>-9.4139070999999994</v>
      </c>
      <c r="N790" s="88">
        <v>29635000000</v>
      </c>
      <c r="O790" s="88">
        <v>-9.8964576999999991</v>
      </c>
    </row>
    <row r="791" spans="2:15" x14ac:dyDescent="0.25">
      <c r="B791" s="88">
        <v>29780000000</v>
      </c>
      <c r="C791" s="88">
        <v>-9.0966024000000001</v>
      </c>
      <c r="N791" s="88">
        <v>29780000000</v>
      </c>
      <c r="O791" s="88">
        <v>-9.8242282999999997</v>
      </c>
    </row>
    <row r="792" spans="2:15" x14ac:dyDescent="0.25">
      <c r="B792" s="88">
        <v>29925000000</v>
      </c>
      <c r="C792" s="88">
        <v>-8.8786345000000004</v>
      </c>
      <c r="N792" s="88">
        <v>29925000000</v>
      </c>
      <c r="O792" s="88">
        <v>-9.8733825999999993</v>
      </c>
    </row>
    <row r="793" spans="2:15" x14ac:dyDescent="0.25">
      <c r="B793" s="88">
        <v>30070000000</v>
      </c>
      <c r="C793" s="88">
        <v>-9.0725669999999994</v>
      </c>
      <c r="N793" s="88">
        <v>30070000000</v>
      </c>
      <c r="O793" s="88">
        <v>-9.6916694999999997</v>
      </c>
    </row>
    <row r="794" spans="2:15" x14ac:dyDescent="0.25">
      <c r="B794" s="88">
        <v>30215000000</v>
      </c>
      <c r="C794" s="88">
        <v>-8.9024877999999994</v>
      </c>
      <c r="N794" s="88">
        <v>30215000000</v>
      </c>
      <c r="O794" s="88">
        <v>-9.7388686999999994</v>
      </c>
    </row>
    <row r="795" spans="2:15" x14ac:dyDescent="0.25">
      <c r="B795" s="88">
        <v>30360000000</v>
      </c>
      <c r="C795" s="88">
        <v>-8.8538388999999995</v>
      </c>
      <c r="N795" s="88">
        <v>30360000000</v>
      </c>
      <c r="O795" s="88">
        <v>-9.7998618999999998</v>
      </c>
    </row>
    <row r="796" spans="2:15" x14ac:dyDescent="0.25">
      <c r="B796" s="88">
        <v>30505000000</v>
      </c>
      <c r="C796" s="88">
        <v>-8.9412374000000003</v>
      </c>
      <c r="N796" s="88">
        <v>30505000000</v>
      </c>
      <c r="O796" s="88">
        <v>-9.6875172000000003</v>
      </c>
    </row>
    <row r="797" spans="2:15" x14ac:dyDescent="0.25">
      <c r="B797" s="88">
        <v>30650000000</v>
      </c>
      <c r="C797" s="88">
        <v>-8.9741449000000006</v>
      </c>
      <c r="N797" s="88">
        <v>30650000000</v>
      </c>
      <c r="O797" s="88">
        <v>-9.7720432000000006</v>
      </c>
    </row>
    <row r="798" spans="2:15" x14ac:dyDescent="0.25">
      <c r="B798" s="88">
        <v>30795000000</v>
      </c>
      <c r="C798" s="88">
        <v>-9.0657101000000004</v>
      </c>
      <c r="N798" s="88">
        <v>30795000000</v>
      </c>
      <c r="O798" s="88">
        <v>-9.8570756999999993</v>
      </c>
    </row>
    <row r="799" spans="2:15" x14ac:dyDescent="0.25">
      <c r="B799" s="88">
        <v>30940000000</v>
      </c>
      <c r="C799" s="88">
        <v>-9.1825972</v>
      </c>
      <c r="N799" s="88">
        <v>30940000000</v>
      </c>
      <c r="O799" s="88">
        <v>-9.7627182000000001</v>
      </c>
    </row>
    <row r="800" spans="2:15" x14ac:dyDescent="0.25">
      <c r="B800" s="88">
        <v>31085000000</v>
      </c>
      <c r="C800" s="88">
        <v>-9.3169394000000008</v>
      </c>
      <c r="N800" s="88">
        <v>31085000000</v>
      </c>
      <c r="O800" s="88">
        <v>-9.7460612999999992</v>
      </c>
    </row>
    <row r="801" spans="2:15" x14ac:dyDescent="0.25">
      <c r="B801" s="88">
        <v>31230000000</v>
      </c>
      <c r="C801" s="88">
        <v>-9.5132359999999991</v>
      </c>
      <c r="N801" s="88">
        <v>31230000000</v>
      </c>
      <c r="O801" s="88">
        <v>-9.8107357000000004</v>
      </c>
    </row>
    <row r="802" spans="2:15" x14ac:dyDescent="0.25">
      <c r="B802" s="88">
        <v>31375000000</v>
      </c>
      <c r="C802" s="88">
        <v>-9.7188654000000003</v>
      </c>
      <c r="N802" s="88">
        <v>31375000000</v>
      </c>
      <c r="O802" s="88">
        <v>-9.8376560000000008</v>
      </c>
    </row>
    <row r="803" spans="2:15" x14ac:dyDescent="0.25">
      <c r="B803" s="88">
        <v>31520000000</v>
      </c>
      <c r="C803" s="88">
        <v>-9.8307304000000002</v>
      </c>
      <c r="N803" s="88">
        <v>31520000000</v>
      </c>
      <c r="O803" s="88">
        <v>-9.8746977000000005</v>
      </c>
    </row>
    <row r="804" spans="2:15" x14ac:dyDescent="0.25">
      <c r="B804" s="88">
        <v>31665000000</v>
      </c>
      <c r="C804" s="88">
        <v>-9.8973350999999994</v>
      </c>
      <c r="N804" s="88">
        <v>31665000000</v>
      </c>
      <c r="O804" s="88">
        <v>-9.9873037</v>
      </c>
    </row>
    <row r="805" spans="2:15" x14ac:dyDescent="0.25">
      <c r="B805" s="88">
        <v>31810000000</v>
      </c>
      <c r="C805" s="88">
        <v>-9.9263659000000004</v>
      </c>
      <c r="N805" s="88">
        <v>31810000000</v>
      </c>
      <c r="O805" s="88">
        <v>-10.020970999999999</v>
      </c>
    </row>
    <row r="806" spans="2:15" x14ac:dyDescent="0.25">
      <c r="B806" s="88">
        <v>31955000000</v>
      </c>
      <c r="C806" s="88">
        <v>-9.9357643000000007</v>
      </c>
      <c r="N806" s="88">
        <v>31955000000</v>
      </c>
      <c r="O806" s="88">
        <v>-9.9610681999999997</v>
      </c>
    </row>
    <row r="807" spans="2:15" x14ac:dyDescent="0.25">
      <c r="B807" s="88">
        <v>32100000000</v>
      </c>
      <c r="C807" s="88">
        <v>-10.051843999999999</v>
      </c>
      <c r="N807" s="88">
        <v>32100000000</v>
      </c>
      <c r="O807" s="88">
        <v>-10.071069</v>
      </c>
    </row>
    <row r="808" spans="2:15" x14ac:dyDescent="0.25">
      <c r="B808" s="88">
        <v>32245000000</v>
      </c>
      <c r="C808" s="88">
        <v>-9.9190778999999996</v>
      </c>
      <c r="N808" s="88">
        <v>32245000000</v>
      </c>
      <c r="O808" s="88">
        <v>-9.9686936999999993</v>
      </c>
    </row>
    <row r="809" spans="2:15" x14ac:dyDescent="0.25">
      <c r="B809" s="88">
        <v>32390000000</v>
      </c>
      <c r="C809" s="88">
        <v>-10.139659</v>
      </c>
      <c r="N809" s="88">
        <v>32390000000</v>
      </c>
      <c r="O809" s="88">
        <v>-10.175976</v>
      </c>
    </row>
    <row r="810" spans="2:15" x14ac:dyDescent="0.25">
      <c r="B810" s="88">
        <v>32535000000</v>
      </c>
      <c r="C810" s="88">
        <v>-10.324997</v>
      </c>
      <c r="N810" s="88">
        <v>32535000000</v>
      </c>
      <c r="O810" s="88">
        <v>-10.353756000000001</v>
      </c>
    </row>
    <row r="811" spans="2:15" x14ac:dyDescent="0.25">
      <c r="B811" s="88">
        <v>32680000000</v>
      </c>
      <c r="C811" s="88">
        <v>-10.269413</v>
      </c>
      <c r="N811" s="88">
        <v>32680000000</v>
      </c>
      <c r="O811" s="88">
        <v>-10.457522000000001</v>
      </c>
    </row>
    <row r="812" spans="2:15" x14ac:dyDescent="0.25">
      <c r="B812" s="88">
        <v>32825000000</v>
      </c>
      <c r="C812" s="88">
        <v>-10.41961</v>
      </c>
      <c r="N812" s="88">
        <v>32825000000</v>
      </c>
      <c r="O812" s="88">
        <v>-10.654006000000001</v>
      </c>
    </row>
    <row r="813" spans="2:15" x14ac:dyDescent="0.25">
      <c r="B813" s="88">
        <v>32970000000</v>
      </c>
      <c r="C813" s="88">
        <v>-10.395618000000001</v>
      </c>
      <c r="N813" s="88">
        <v>32970000000</v>
      </c>
      <c r="O813" s="88">
        <v>-10.766712</v>
      </c>
    </row>
    <row r="814" spans="2:15" x14ac:dyDescent="0.25">
      <c r="B814" s="88">
        <v>33115000000</v>
      </c>
      <c r="C814" s="88">
        <v>-10.525696</v>
      </c>
      <c r="N814" s="88">
        <v>33115000000</v>
      </c>
      <c r="O814" s="88">
        <v>-10.937301</v>
      </c>
    </row>
    <row r="815" spans="2:15" x14ac:dyDescent="0.25">
      <c r="B815" s="88">
        <v>33260000000</v>
      </c>
      <c r="C815" s="88">
        <v>-10.872934000000001</v>
      </c>
      <c r="N815" s="88">
        <v>33260000000</v>
      </c>
      <c r="O815" s="88">
        <v>-11.22218</v>
      </c>
    </row>
    <row r="816" spans="2:15" x14ac:dyDescent="0.25">
      <c r="B816" s="88">
        <v>33405000000</v>
      </c>
      <c r="C816" s="88">
        <v>-10.895982999999999</v>
      </c>
      <c r="N816" s="88">
        <v>33405000000</v>
      </c>
      <c r="O816" s="88">
        <v>-11.344453</v>
      </c>
    </row>
    <row r="817" spans="2:15" x14ac:dyDescent="0.25">
      <c r="B817" s="88">
        <v>33550000000</v>
      </c>
      <c r="C817" s="88">
        <v>-11.135859999999999</v>
      </c>
      <c r="N817" s="88">
        <v>33550000000</v>
      </c>
      <c r="O817" s="88">
        <v>-11.587104999999999</v>
      </c>
    </row>
    <row r="818" spans="2:15" x14ac:dyDescent="0.25">
      <c r="B818" s="88">
        <v>33695000000</v>
      </c>
      <c r="C818" s="88">
        <v>-12.181479</v>
      </c>
      <c r="N818" s="88">
        <v>33695000000</v>
      </c>
      <c r="O818" s="88">
        <v>-12.100770000000001</v>
      </c>
    </row>
    <row r="819" spans="2:15" x14ac:dyDescent="0.25">
      <c r="B819" s="88">
        <v>33840000000</v>
      </c>
      <c r="C819" s="88">
        <v>-12.334401</v>
      </c>
      <c r="N819" s="88">
        <v>33840000000</v>
      </c>
      <c r="O819" s="88">
        <v>-12.289593999999999</v>
      </c>
    </row>
    <row r="820" spans="2:15" x14ac:dyDescent="0.25">
      <c r="B820" s="88">
        <v>33985000000</v>
      </c>
      <c r="C820" s="88">
        <v>-13.460905</v>
      </c>
      <c r="N820" s="88">
        <v>33985000000</v>
      </c>
      <c r="O820" s="88">
        <v>-12.714869</v>
      </c>
    </row>
    <row r="821" spans="2:15" x14ac:dyDescent="0.25">
      <c r="B821" s="88">
        <v>34130000000</v>
      </c>
      <c r="C821" s="88">
        <v>-14.478042</v>
      </c>
      <c r="N821" s="88">
        <v>34130000000</v>
      </c>
      <c r="O821" s="88">
        <v>-13.148118</v>
      </c>
    </row>
    <row r="822" spans="2:15" x14ac:dyDescent="0.25">
      <c r="B822" s="88">
        <v>34275000000</v>
      </c>
      <c r="C822" s="88">
        <v>-15.231458</v>
      </c>
      <c r="N822" s="88">
        <v>34275000000</v>
      </c>
      <c r="O822" s="88">
        <v>-13.454743000000001</v>
      </c>
    </row>
    <row r="823" spans="2:15" x14ac:dyDescent="0.25">
      <c r="B823" s="88">
        <v>34420000000</v>
      </c>
      <c r="C823" s="88">
        <v>-16.316991999999999</v>
      </c>
      <c r="N823" s="88">
        <v>34420000000</v>
      </c>
      <c r="O823" s="88">
        <v>-13.941401000000001</v>
      </c>
    </row>
    <row r="824" spans="2:15" x14ac:dyDescent="0.25">
      <c r="B824" s="88">
        <v>34565000000</v>
      </c>
      <c r="C824" s="88">
        <v>-19.007092</v>
      </c>
      <c r="N824" s="88">
        <v>34565000000</v>
      </c>
      <c r="O824" s="88">
        <v>-14.57541</v>
      </c>
    </row>
    <row r="825" spans="2:15" x14ac:dyDescent="0.25">
      <c r="B825" s="88">
        <v>34710000000</v>
      </c>
      <c r="C825" s="88">
        <v>-15.640544</v>
      </c>
      <c r="N825" s="88">
        <v>34710000000</v>
      </c>
      <c r="O825" s="88">
        <v>-13.954226</v>
      </c>
    </row>
    <row r="826" spans="2:15" x14ac:dyDescent="0.25">
      <c r="B826" s="88">
        <v>34855000000</v>
      </c>
      <c r="C826" s="88">
        <v>-16.847985999999999</v>
      </c>
      <c r="N826" s="88">
        <v>34855000000</v>
      </c>
      <c r="O826" s="88">
        <v>-14.270166</v>
      </c>
    </row>
    <row r="827" spans="2:15" x14ac:dyDescent="0.25">
      <c r="B827" s="88">
        <v>35000000000</v>
      </c>
      <c r="C827" s="88">
        <v>-17.740750999999999</v>
      </c>
      <c r="N827" s="88">
        <v>35000000000</v>
      </c>
      <c r="O827" s="88">
        <v>-14.702467</v>
      </c>
    </row>
    <row r="828" spans="2:15" x14ac:dyDescent="0.25">
      <c r="B828" s="88" t="s">
        <v>21</v>
      </c>
      <c r="N828" s="88" t="s">
        <v>21</v>
      </c>
    </row>
    <row r="831" spans="2:15" x14ac:dyDescent="0.25">
      <c r="B831" s="88" t="s">
        <v>24</v>
      </c>
      <c r="N831" s="88" t="s">
        <v>24</v>
      </c>
    </row>
    <row r="832" spans="2:15" x14ac:dyDescent="0.25">
      <c r="B832" s="88" t="s">
        <v>19</v>
      </c>
      <c r="C832" s="88" t="s">
        <v>311</v>
      </c>
      <c r="N832" s="88" t="s">
        <v>19</v>
      </c>
      <c r="O832" s="88" t="s">
        <v>311</v>
      </c>
    </row>
    <row r="833" spans="2:15" x14ac:dyDescent="0.25">
      <c r="B833" s="88">
        <v>6000000000</v>
      </c>
      <c r="C833" s="88">
        <v>-59.573433000000001</v>
      </c>
      <c r="N833" s="88">
        <v>6000000000</v>
      </c>
      <c r="O833" s="88">
        <v>-45.237544999999997</v>
      </c>
    </row>
    <row r="834" spans="2:15" x14ac:dyDescent="0.25">
      <c r="B834" s="88">
        <v>6145000000</v>
      </c>
      <c r="C834" s="88">
        <v>-64.233765000000005</v>
      </c>
      <c r="N834" s="88">
        <v>6145000000</v>
      </c>
      <c r="O834" s="88">
        <v>-38.394168999999998</v>
      </c>
    </row>
    <row r="835" spans="2:15" x14ac:dyDescent="0.25">
      <c r="B835" s="88">
        <v>6290000000</v>
      </c>
      <c r="C835" s="88">
        <v>-64.653778000000003</v>
      </c>
      <c r="N835" s="88">
        <v>6290000000</v>
      </c>
      <c r="O835" s="88">
        <v>-28.346257999999999</v>
      </c>
    </row>
    <row r="836" spans="2:15" x14ac:dyDescent="0.25">
      <c r="B836" s="88">
        <v>6435000000</v>
      </c>
      <c r="C836" s="88">
        <v>-65.901115000000004</v>
      </c>
      <c r="N836" s="88">
        <v>6435000000</v>
      </c>
      <c r="O836" s="88">
        <v>-28.623386</v>
      </c>
    </row>
    <row r="837" spans="2:15" x14ac:dyDescent="0.25">
      <c r="B837" s="88">
        <v>6580000000</v>
      </c>
      <c r="C837" s="88">
        <v>-61.294936999999997</v>
      </c>
      <c r="N837" s="88">
        <v>6580000000</v>
      </c>
      <c r="O837" s="88">
        <v>-25.584140999999999</v>
      </c>
    </row>
    <row r="838" spans="2:15" x14ac:dyDescent="0.25">
      <c r="B838" s="88">
        <v>6725000000</v>
      </c>
      <c r="C838" s="88">
        <v>-59.743729000000002</v>
      </c>
      <c r="N838" s="88">
        <v>6725000000</v>
      </c>
      <c r="O838" s="88">
        <v>-23.777939</v>
      </c>
    </row>
    <row r="839" spans="2:15" x14ac:dyDescent="0.25">
      <c r="B839" s="88">
        <v>6870000000</v>
      </c>
      <c r="C839" s="88">
        <v>-68.843093999999994</v>
      </c>
      <c r="N839" s="88">
        <v>6870000000</v>
      </c>
      <c r="O839" s="88">
        <v>-22.472071</v>
      </c>
    </row>
    <row r="840" spans="2:15" x14ac:dyDescent="0.25">
      <c r="B840" s="88">
        <v>7015000000</v>
      </c>
      <c r="C840" s="88">
        <v>-64.505707000000001</v>
      </c>
      <c r="N840" s="88">
        <v>7015000000</v>
      </c>
      <c r="O840" s="88">
        <v>-20.512778999999998</v>
      </c>
    </row>
    <row r="841" spans="2:15" x14ac:dyDescent="0.25">
      <c r="B841" s="88">
        <v>7160000000</v>
      </c>
      <c r="C841" s="88">
        <v>-57.226272999999999</v>
      </c>
      <c r="N841" s="88">
        <v>7160000000</v>
      </c>
      <c r="O841" s="88">
        <v>-17.674776000000001</v>
      </c>
    </row>
    <row r="842" spans="2:15" x14ac:dyDescent="0.25">
      <c r="B842" s="88">
        <v>7305000000</v>
      </c>
      <c r="C842" s="88">
        <v>-37.517944</v>
      </c>
      <c r="N842" s="88">
        <v>7305000000</v>
      </c>
      <c r="O842" s="88">
        <v>-16.230512999999998</v>
      </c>
    </row>
    <row r="843" spans="2:15" x14ac:dyDescent="0.25">
      <c r="B843" s="88">
        <v>7450000000</v>
      </c>
      <c r="C843" s="88">
        <v>-24.117311000000001</v>
      </c>
      <c r="N843" s="88">
        <v>7450000000</v>
      </c>
      <c r="O843" s="88">
        <v>-14.426753</v>
      </c>
    </row>
    <row r="844" spans="2:15" x14ac:dyDescent="0.25">
      <c r="B844" s="88">
        <v>7595000000</v>
      </c>
      <c r="C844" s="88">
        <v>-13.705036</v>
      </c>
      <c r="N844" s="88">
        <v>7595000000</v>
      </c>
      <c r="O844" s="88">
        <v>-13.593123</v>
      </c>
    </row>
    <row r="845" spans="2:15" x14ac:dyDescent="0.25">
      <c r="B845" s="88">
        <v>7740000000</v>
      </c>
      <c r="C845" s="88">
        <v>-10.769130000000001</v>
      </c>
      <c r="N845" s="88">
        <v>7740000000</v>
      </c>
      <c r="O845" s="88">
        <v>-11.854352</v>
      </c>
    </row>
    <row r="846" spans="2:15" x14ac:dyDescent="0.25">
      <c r="B846" s="88">
        <v>7885000000</v>
      </c>
      <c r="C846" s="88">
        <v>-9.3173075000000001</v>
      </c>
      <c r="N846" s="88">
        <v>7885000000</v>
      </c>
      <c r="O846" s="88">
        <v>-11.353619</v>
      </c>
    </row>
    <row r="847" spans="2:15" x14ac:dyDescent="0.25">
      <c r="B847" s="88">
        <v>8030000000</v>
      </c>
      <c r="C847" s="88">
        <v>-8.7825717999999995</v>
      </c>
      <c r="N847" s="88">
        <v>8030000000</v>
      </c>
      <c r="O847" s="88">
        <v>-10.40823</v>
      </c>
    </row>
    <row r="848" spans="2:15" x14ac:dyDescent="0.25">
      <c r="B848" s="88">
        <v>8175000000</v>
      </c>
      <c r="C848" s="88">
        <v>-8.2574290999999995</v>
      </c>
      <c r="N848" s="88">
        <v>8175000000</v>
      </c>
      <c r="O848" s="88">
        <v>-9.9581222999999994</v>
      </c>
    </row>
    <row r="849" spans="2:15" x14ac:dyDescent="0.25">
      <c r="B849" s="88">
        <v>8320000000</v>
      </c>
      <c r="C849" s="88">
        <v>-8.1931515000000008</v>
      </c>
      <c r="N849" s="88">
        <v>8320000000</v>
      </c>
      <c r="O849" s="88">
        <v>-9.5482434999999999</v>
      </c>
    </row>
    <row r="850" spans="2:15" x14ac:dyDescent="0.25">
      <c r="B850" s="88">
        <v>8465000000</v>
      </c>
      <c r="C850" s="88">
        <v>-7.830667</v>
      </c>
      <c r="N850" s="88">
        <v>8465000000</v>
      </c>
      <c r="O850" s="88">
        <v>-9.6455221000000009</v>
      </c>
    </row>
    <row r="851" spans="2:15" x14ac:dyDescent="0.25">
      <c r="B851" s="88">
        <v>8610000000</v>
      </c>
      <c r="C851" s="88">
        <v>-7.5581645999999996</v>
      </c>
      <c r="N851" s="88">
        <v>8610000000</v>
      </c>
      <c r="O851" s="88">
        <v>-9.2495984999999994</v>
      </c>
    </row>
    <row r="852" spans="2:15" x14ac:dyDescent="0.25">
      <c r="B852" s="88">
        <v>8755000000</v>
      </c>
      <c r="C852" s="88">
        <v>-7.5282897999999996</v>
      </c>
      <c r="N852" s="88">
        <v>8755000000</v>
      </c>
      <c r="O852" s="88">
        <v>-9.2584438000000002</v>
      </c>
    </row>
    <row r="853" spans="2:15" x14ac:dyDescent="0.25">
      <c r="B853" s="88">
        <v>8900000000</v>
      </c>
      <c r="C853" s="88">
        <v>-7.4422683999999997</v>
      </c>
      <c r="N853" s="88">
        <v>8900000000</v>
      </c>
      <c r="O853" s="88">
        <v>-9.2882575999999997</v>
      </c>
    </row>
    <row r="854" spans="2:15" x14ac:dyDescent="0.25">
      <c r="B854" s="88">
        <v>9045000000</v>
      </c>
      <c r="C854" s="88">
        <v>-7.4999409000000004</v>
      </c>
      <c r="N854" s="88">
        <v>9045000000</v>
      </c>
      <c r="O854" s="88">
        <v>-9.2135266999999992</v>
      </c>
    </row>
    <row r="855" spans="2:15" x14ac:dyDescent="0.25">
      <c r="B855" s="88">
        <v>9190000000</v>
      </c>
      <c r="C855" s="88">
        <v>-7.4545655000000002</v>
      </c>
      <c r="N855" s="88">
        <v>9190000000</v>
      </c>
      <c r="O855" s="88">
        <v>-9.1855183</v>
      </c>
    </row>
    <row r="856" spans="2:15" x14ac:dyDescent="0.25">
      <c r="B856" s="88">
        <v>9335000000</v>
      </c>
      <c r="C856" s="88">
        <v>-7.4732193999999996</v>
      </c>
      <c r="N856" s="88">
        <v>9335000000</v>
      </c>
      <c r="O856" s="88">
        <v>-9.1002759999999991</v>
      </c>
    </row>
    <row r="857" spans="2:15" x14ac:dyDescent="0.25">
      <c r="B857" s="88">
        <v>9480000000</v>
      </c>
      <c r="C857" s="88">
        <v>-7.5569819999999996</v>
      </c>
      <c r="N857" s="88">
        <v>9480000000</v>
      </c>
      <c r="O857" s="88">
        <v>-9.1211500000000001</v>
      </c>
    </row>
    <row r="858" spans="2:15" x14ac:dyDescent="0.25">
      <c r="B858" s="88">
        <v>9625000000</v>
      </c>
      <c r="C858" s="88">
        <v>-7.7568463999999997</v>
      </c>
      <c r="N858" s="88">
        <v>9625000000</v>
      </c>
      <c r="O858" s="88">
        <v>-9.0913181000000005</v>
      </c>
    </row>
    <row r="859" spans="2:15" x14ac:dyDescent="0.25">
      <c r="B859" s="88">
        <v>9770000000</v>
      </c>
      <c r="C859" s="88">
        <v>-7.6284780999999997</v>
      </c>
      <c r="N859" s="88">
        <v>9770000000</v>
      </c>
      <c r="O859" s="88">
        <v>-9.1445942000000002</v>
      </c>
    </row>
    <row r="860" spans="2:15" x14ac:dyDescent="0.25">
      <c r="B860" s="88">
        <v>9915000000</v>
      </c>
      <c r="C860" s="88">
        <v>-7.6462387999999999</v>
      </c>
      <c r="N860" s="88">
        <v>9915000000</v>
      </c>
      <c r="O860" s="88">
        <v>-9.0314969999999999</v>
      </c>
    </row>
    <row r="861" spans="2:15" x14ac:dyDescent="0.25">
      <c r="B861" s="88">
        <v>10060000000</v>
      </c>
      <c r="C861" s="88">
        <v>-7.7909408000000004</v>
      </c>
      <c r="N861" s="88">
        <v>10060000000</v>
      </c>
      <c r="O861" s="88">
        <v>-9.0202694000000001</v>
      </c>
    </row>
    <row r="862" spans="2:15" x14ac:dyDescent="0.25">
      <c r="B862" s="88">
        <v>10205000000</v>
      </c>
      <c r="C862" s="88">
        <v>-7.7709408</v>
      </c>
      <c r="N862" s="88">
        <v>10205000000</v>
      </c>
      <c r="O862" s="88">
        <v>-8.9045466999999991</v>
      </c>
    </row>
    <row r="863" spans="2:15" x14ac:dyDescent="0.25">
      <c r="B863" s="88">
        <v>10350000000</v>
      </c>
      <c r="C863" s="88">
        <v>-8.1404990999999995</v>
      </c>
      <c r="N863" s="88">
        <v>10350000000</v>
      </c>
      <c r="O863" s="88">
        <v>-8.9298161999999994</v>
      </c>
    </row>
    <row r="864" spans="2:15" x14ac:dyDescent="0.25">
      <c r="B864" s="88">
        <v>10495000000</v>
      </c>
      <c r="C864" s="88">
        <v>-8.0657548999999999</v>
      </c>
      <c r="N864" s="88">
        <v>10495000000</v>
      </c>
      <c r="O864" s="88">
        <v>-8.8705397000000001</v>
      </c>
    </row>
    <row r="865" spans="2:15" x14ac:dyDescent="0.25">
      <c r="B865" s="88">
        <v>10640000000</v>
      </c>
      <c r="C865" s="88">
        <v>-8.3289995000000001</v>
      </c>
      <c r="N865" s="88">
        <v>10640000000</v>
      </c>
      <c r="O865" s="88">
        <v>-8.9133949000000001</v>
      </c>
    </row>
    <row r="866" spans="2:15" x14ac:dyDescent="0.25">
      <c r="B866" s="88">
        <v>10785000000</v>
      </c>
      <c r="C866" s="88">
        <v>-8.4009932999999997</v>
      </c>
      <c r="N866" s="88">
        <v>10785000000</v>
      </c>
      <c r="O866" s="88">
        <v>-8.9354963000000005</v>
      </c>
    </row>
    <row r="867" spans="2:15" x14ac:dyDescent="0.25">
      <c r="B867" s="88">
        <v>10930000000</v>
      </c>
      <c r="C867" s="88">
        <v>-8.4305353000000007</v>
      </c>
      <c r="N867" s="88">
        <v>10930000000</v>
      </c>
      <c r="O867" s="88">
        <v>-8.9479951999999994</v>
      </c>
    </row>
    <row r="868" spans="2:15" x14ac:dyDescent="0.25">
      <c r="B868" s="88">
        <v>11075000000</v>
      </c>
      <c r="C868" s="88">
        <v>-8.4294995999999998</v>
      </c>
      <c r="N868" s="88">
        <v>11075000000</v>
      </c>
      <c r="O868" s="88">
        <v>-8.8585385999999993</v>
      </c>
    </row>
    <row r="869" spans="2:15" x14ac:dyDescent="0.25">
      <c r="B869" s="88">
        <v>11220000000</v>
      </c>
      <c r="C869" s="88">
        <v>-8.6767006000000002</v>
      </c>
      <c r="N869" s="88">
        <v>11220000000</v>
      </c>
      <c r="O869" s="88">
        <v>-8.9511012999999995</v>
      </c>
    </row>
    <row r="870" spans="2:15" x14ac:dyDescent="0.25">
      <c r="B870" s="88">
        <v>11365000000</v>
      </c>
      <c r="C870" s="88">
        <v>-8.7432861000000006</v>
      </c>
      <c r="N870" s="88">
        <v>11365000000</v>
      </c>
      <c r="O870" s="88">
        <v>-8.9182892000000002</v>
      </c>
    </row>
    <row r="871" spans="2:15" x14ac:dyDescent="0.25">
      <c r="B871" s="88">
        <v>11510000000</v>
      </c>
      <c r="C871" s="88">
        <v>-8.6747502999999995</v>
      </c>
      <c r="N871" s="88">
        <v>11510000000</v>
      </c>
      <c r="O871" s="88">
        <v>-8.9285736</v>
      </c>
    </row>
    <row r="872" spans="2:15" x14ac:dyDescent="0.25">
      <c r="B872" s="88">
        <v>11655000000</v>
      </c>
      <c r="C872" s="88">
        <v>-8.7993974999999995</v>
      </c>
      <c r="N872" s="88">
        <v>11655000000</v>
      </c>
      <c r="O872" s="88">
        <v>-8.9972075999999994</v>
      </c>
    </row>
    <row r="873" spans="2:15" x14ac:dyDescent="0.25">
      <c r="B873" s="88">
        <v>11800000000</v>
      </c>
      <c r="C873" s="88">
        <v>-8.6711950000000009</v>
      </c>
      <c r="N873" s="88">
        <v>11800000000</v>
      </c>
      <c r="O873" s="88">
        <v>-8.9480505000000008</v>
      </c>
    </row>
    <row r="874" spans="2:15" x14ac:dyDescent="0.25">
      <c r="B874" s="88">
        <v>11945000000</v>
      </c>
      <c r="C874" s="88">
        <v>-8.3483715000000007</v>
      </c>
      <c r="N874" s="88">
        <v>11945000000</v>
      </c>
      <c r="O874" s="88">
        <v>-8.8878689000000008</v>
      </c>
    </row>
    <row r="875" spans="2:15" x14ac:dyDescent="0.25">
      <c r="B875" s="88">
        <v>12090000000</v>
      </c>
      <c r="C875" s="88">
        <v>-8.6977863000000006</v>
      </c>
      <c r="N875" s="88">
        <v>12090000000</v>
      </c>
      <c r="O875" s="88">
        <v>-9.2508631000000001</v>
      </c>
    </row>
    <row r="876" spans="2:15" x14ac:dyDescent="0.25">
      <c r="B876" s="88">
        <v>12235000000</v>
      </c>
      <c r="C876" s="88">
        <v>-8.2810898000000002</v>
      </c>
      <c r="N876" s="88">
        <v>12235000000</v>
      </c>
      <c r="O876" s="88">
        <v>-8.7603846000000001</v>
      </c>
    </row>
    <row r="877" spans="2:15" x14ac:dyDescent="0.25">
      <c r="B877" s="88">
        <v>12380000000</v>
      </c>
      <c r="C877" s="88">
        <v>-8.257225</v>
      </c>
      <c r="N877" s="88">
        <v>12380000000</v>
      </c>
      <c r="O877" s="88">
        <v>-9.2605658000000002</v>
      </c>
    </row>
    <row r="878" spans="2:15" x14ac:dyDescent="0.25">
      <c r="B878" s="88">
        <v>12525000000</v>
      </c>
      <c r="C878" s="88">
        <v>-8.4257802999999996</v>
      </c>
      <c r="N878" s="88">
        <v>12525000000</v>
      </c>
      <c r="O878" s="88">
        <v>-9.0156822000000005</v>
      </c>
    </row>
    <row r="879" spans="2:15" x14ac:dyDescent="0.25">
      <c r="B879" s="88">
        <v>12670000000</v>
      </c>
      <c r="C879" s="88">
        <v>-8.3452234000000001</v>
      </c>
      <c r="N879" s="88">
        <v>12670000000</v>
      </c>
      <c r="O879" s="88">
        <v>-8.8113241000000002</v>
      </c>
    </row>
    <row r="880" spans="2:15" x14ac:dyDescent="0.25">
      <c r="B880" s="88">
        <v>12815000000</v>
      </c>
      <c r="C880" s="88">
        <v>-8.1702518000000008</v>
      </c>
      <c r="N880" s="88">
        <v>12815000000</v>
      </c>
      <c r="O880" s="88">
        <v>-9.4423437000000003</v>
      </c>
    </row>
    <row r="881" spans="2:15" x14ac:dyDescent="0.25">
      <c r="B881" s="88">
        <v>12960000000</v>
      </c>
      <c r="C881" s="88">
        <v>-8.5435666999999995</v>
      </c>
      <c r="N881" s="88">
        <v>12960000000</v>
      </c>
      <c r="O881" s="88">
        <v>-8.9609269999999999</v>
      </c>
    </row>
    <row r="882" spans="2:15" x14ac:dyDescent="0.25">
      <c r="B882" s="88">
        <v>13105000000</v>
      </c>
      <c r="C882" s="88">
        <v>-8.4378613999999992</v>
      </c>
      <c r="N882" s="88">
        <v>13105000000</v>
      </c>
      <c r="O882" s="88">
        <v>-9.1704711999999997</v>
      </c>
    </row>
    <row r="883" spans="2:15" x14ac:dyDescent="0.25">
      <c r="B883" s="88">
        <v>13250000000</v>
      </c>
      <c r="C883" s="88">
        <v>-8.7106809999999992</v>
      </c>
      <c r="N883" s="88">
        <v>13250000000</v>
      </c>
      <c r="O883" s="88">
        <v>-9.2876920999999992</v>
      </c>
    </row>
    <row r="884" spans="2:15" x14ac:dyDescent="0.25">
      <c r="B884" s="88">
        <v>13395000000</v>
      </c>
      <c r="C884" s="88">
        <v>-9.1130618999999999</v>
      </c>
      <c r="N884" s="88">
        <v>13395000000</v>
      </c>
      <c r="O884" s="88">
        <v>-9.0579271000000006</v>
      </c>
    </row>
    <row r="885" spans="2:15" x14ac:dyDescent="0.25">
      <c r="B885" s="88">
        <v>13540000000</v>
      </c>
      <c r="C885" s="88">
        <v>-9.3578959000000008</v>
      </c>
      <c r="N885" s="88">
        <v>13540000000</v>
      </c>
      <c r="O885" s="88">
        <v>-9.3608388999999992</v>
      </c>
    </row>
    <row r="886" spans="2:15" x14ac:dyDescent="0.25">
      <c r="B886" s="88">
        <v>13685000000</v>
      </c>
      <c r="C886" s="88">
        <v>-9.5576515000000004</v>
      </c>
      <c r="N886" s="88">
        <v>13685000000</v>
      </c>
      <c r="O886" s="88">
        <v>-9.4761763000000006</v>
      </c>
    </row>
    <row r="887" spans="2:15" x14ac:dyDescent="0.25">
      <c r="B887" s="88">
        <v>13830000000</v>
      </c>
      <c r="C887" s="88">
        <v>-10.173387999999999</v>
      </c>
      <c r="N887" s="88">
        <v>13830000000</v>
      </c>
      <c r="O887" s="88">
        <v>-9.4905375999999997</v>
      </c>
    </row>
    <row r="888" spans="2:15" x14ac:dyDescent="0.25">
      <c r="B888" s="88">
        <v>13975000000</v>
      </c>
      <c r="C888" s="88">
        <v>-10.852105</v>
      </c>
      <c r="N888" s="88">
        <v>13975000000</v>
      </c>
      <c r="O888" s="88">
        <v>-9.6370392000000002</v>
      </c>
    </row>
    <row r="889" spans="2:15" x14ac:dyDescent="0.25">
      <c r="B889" s="88">
        <v>14120000000</v>
      </c>
      <c r="C889" s="88">
        <v>-10.809027</v>
      </c>
      <c r="N889" s="88">
        <v>14120000000</v>
      </c>
      <c r="O889" s="88">
        <v>-10.237458999999999</v>
      </c>
    </row>
    <row r="890" spans="2:15" x14ac:dyDescent="0.25">
      <c r="B890" s="88">
        <v>14265000000</v>
      </c>
      <c r="C890" s="88">
        <v>-11.722002</v>
      </c>
      <c r="N890" s="88">
        <v>14265000000</v>
      </c>
      <c r="O890" s="88">
        <v>-10.438767</v>
      </c>
    </row>
    <row r="891" spans="2:15" x14ac:dyDescent="0.25">
      <c r="B891" s="88">
        <v>14410000000</v>
      </c>
      <c r="C891" s="88">
        <v>-12.460077</v>
      </c>
      <c r="N891" s="88">
        <v>14410000000</v>
      </c>
      <c r="O891" s="88">
        <v>-10.484904999999999</v>
      </c>
    </row>
    <row r="892" spans="2:15" x14ac:dyDescent="0.25">
      <c r="B892" s="88">
        <v>14555000000</v>
      </c>
      <c r="C892" s="88">
        <v>-11.937419</v>
      </c>
      <c r="N892" s="88">
        <v>14555000000</v>
      </c>
      <c r="O892" s="88">
        <v>-11.044243</v>
      </c>
    </row>
    <row r="893" spans="2:15" x14ac:dyDescent="0.25">
      <c r="B893" s="88">
        <v>14700000000</v>
      </c>
      <c r="C893" s="88">
        <v>-12.630946</v>
      </c>
      <c r="N893" s="88">
        <v>14700000000</v>
      </c>
      <c r="O893" s="88">
        <v>-11.061377999999999</v>
      </c>
    </row>
    <row r="894" spans="2:15" x14ac:dyDescent="0.25">
      <c r="B894" s="88">
        <v>14845000000</v>
      </c>
      <c r="C894" s="88">
        <v>-13.082691000000001</v>
      </c>
      <c r="N894" s="88">
        <v>14845000000</v>
      </c>
      <c r="O894" s="88">
        <v>-10.924537000000001</v>
      </c>
    </row>
    <row r="895" spans="2:15" x14ac:dyDescent="0.25">
      <c r="B895" s="88">
        <v>14990000000</v>
      </c>
      <c r="C895" s="88">
        <v>-12.076051</v>
      </c>
      <c r="N895" s="88">
        <v>14990000000</v>
      </c>
      <c r="O895" s="88">
        <v>-11.121591</v>
      </c>
    </row>
    <row r="896" spans="2:15" x14ac:dyDescent="0.25">
      <c r="B896" s="88">
        <v>15135000000</v>
      </c>
      <c r="C896" s="88">
        <v>-13.196325999999999</v>
      </c>
      <c r="N896" s="88">
        <v>15135000000</v>
      </c>
      <c r="O896" s="88">
        <v>-11.000578000000001</v>
      </c>
    </row>
    <row r="897" spans="2:15" x14ac:dyDescent="0.25">
      <c r="B897" s="88">
        <v>15280000000</v>
      </c>
      <c r="C897" s="88">
        <v>-13.798298000000001</v>
      </c>
      <c r="N897" s="88">
        <v>15280000000</v>
      </c>
      <c r="O897" s="88">
        <v>-10.934106</v>
      </c>
    </row>
    <row r="898" spans="2:15" x14ac:dyDescent="0.25">
      <c r="B898" s="88">
        <v>15425000000</v>
      </c>
      <c r="C898" s="88">
        <v>-11.607158</v>
      </c>
      <c r="N898" s="88">
        <v>15425000000</v>
      </c>
      <c r="O898" s="88">
        <v>-11.246843</v>
      </c>
    </row>
    <row r="899" spans="2:15" x14ac:dyDescent="0.25">
      <c r="B899" s="88">
        <v>15570000000</v>
      </c>
      <c r="C899" s="88">
        <v>-14.848732</v>
      </c>
      <c r="N899" s="88">
        <v>15570000000</v>
      </c>
      <c r="O899" s="88">
        <v>-11.068293000000001</v>
      </c>
    </row>
    <row r="900" spans="2:15" x14ac:dyDescent="0.25">
      <c r="B900" s="88">
        <v>15715000000</v>
      </c>
      <c r="C900" s="88">
        <v>-13.034412</v>
      </c>
      <c r="N900" s="88">
        <v>15715000000</v>
      </c>
      <c r="O900" s="88">
        <v>-11.160520999999999</v>
      </c>
    </row>
    <row r="901" spans="2:15" x14ac:dyDescent="0.25">
      <c r="B901" s="88">
        <v>15860000000</v>
      </c>
      <c r="C901" s="88">
        <v>-12.714791</v>
      </c>
      <c r="N901" s="88">
        <v>15860000000</v>
      </c>
      <c r="O901" s="88">
        <v>-11.285512000000001</v>
      </c>
    </row>
    <row r="902" spans="2:15" x14ac:dyDescent="0.25">
      <c r="B902" s="88">
        <v>16005000000</v>
      </c>
      <c r="C902" s="88">
        <v>-13.386203</v>
      </c>
      <c r="N902" s="88">
        <v>16005000000</v>
      </c>
      <c r="O902" s="88">
        <v>-11.229367</v>
      </c>
    </row>
    <row r="903" spans="2:15" x14ac:dyDescent="0.25">
      <c r="B903" s="88">
        <v>16150000000</v>
      </c>
      <c r="C903" s="88">
        <v>-15.840972000000001</v>
      </c>
      <c r="N903" s="88">
        <v>16150000000</v>
      </c>
      <c r="O903" s="88">
        <v>-11.063817999999999</v>
      </c>
    </row>
    <row r="904" spans="2:15" x14ac:dyDescent="0.25">
      <c r="B904" s="88">
        <v>16295000000</v>
      </c>
      <c r="C904" s="88">
        <v>-13.734524</v>
      </c>
      <c r="N904" s="88">
        <v>16295000000</v>
      </c>
      <c r="O904" s="88">
        <v>-11.083987</v>
      </c>
    </row>
    <row r="905" spans="2:15" x14ac:dyDescent="0.25">
      <c r="B905" s="88">
        <v>16440000000</v>
      </c>
      <c r="C905" s="88">
        <v>-12.814969</v>
      </c>
      <c r="N905" s="88">
        <v>16440000000</v>
      </c>
      <c r="O905" s="88">
        <v>-11.104613000000001</v>
      </c>
    </row>
    <row r="906" spans="2:15" x14ac:dyDescent="0.25">
      <c r="B906" s="88">
        <v>16585000000</v>
      </c>
      <c r="C906" s="88">
        <v>-20.970535000000002</v>
      </c>
      <c r="N906" s="88">
        <v>16585000000</v>
      </c>
      <c r="O906" s="88">
        <v>-10.847443999999999</v>
      </c>
    </row>
    <row r="907" spans="2:15" x14ac:dyDescent="0.25">
      <c r="B907" s="88">
        <v>16730000000</v>
      </c>
      <c r="C907" s="88">
        <v>-11.504129000000001</v>
      </c>
      <c r="N907" s="88">
        <v>16730000000</v>
      </c>
      <c r="O907" s="88">
        <v>-11.143378999999999</v>
      </c>
    </row>
    <row r="908" spans="2:15" x14ac:dyDescent="0.25">
      <c r="B908" s="88">
        <v>16875000000</v>
      </c>
      <c r="C908" s="88">
        <v>-17.689447000000001</v>
      </c>
      <c r="N908" s="88">
        <v>16875000000</v>
      </c>
      <c r="O908" s="88">
        <v>-10.818676999999999</v>
      </c>
    </row>
    <row r="909" spans="2:15" x14ac:dyDescent="0.25">
      <c r="B909" s="88">
        <v>17020000000</v>
      </c>
      <c r="C909" s="88">
        <v>-19.129443999999999</v>
      </c>
      <c r="N909" s="88">
        <v>17020000000</v>
      </c>
      <c r="O909" s="88">
        <v>-10.750007999999999</v>
      </c>
    </row>
    <row r="910" spans="2:15" x14ac:dyDescent="0.25">
      <c r="B910" s="88">
        <v>17165000000</v>
      </c>
      <c r="C910" s="88">
        <v>-12.36382</v>
      </c>
      <c r="N910" s="88">
        <v>17165000000</v>
      </c>
      <c r="O910" s="88">
        <v>-10.907597000000001</v>
      </c>
    </row>
    <row r="911" spans="2:15" x14ac:dyDescent="0.25">
      <c r="B911" s="88">
        <v>17310000000</v>
      </c>
      <c r="C911" s="88">
        <v>-20.148392000000001</v>
      </c>
      <c r="N911" s="88">
        <v>17310000000</v>
      </c>
      <c r="O911" s="88">
        <v>-10.651686</v>
      </c>
    </row>
    <row r="912" spans="2:15" x14ac:dyDescent="0.25">
      <c r="B912" s="88">
        <v>17455000000</v>
      </c>
      <c r="C912" s="88">
        <v>-17.016811000000001</v>
      </c>
      <c r="N912" s="88">
        <v>17455000000</v>
      </c>
      <c r="O912" s="88">
        <v>-10.539438000000001</v>
      </c>
    </row>
    <row r="913" spans="2:15" x14ac:dyDescent="0.25">
      <c r="B913" s="88">
        <v>17600000000</v>
      </c>
      <c r="C913" s="88">
        <v>-14.735783</v>
      </c>
      <c r="N913" s="88">
        <v>17600000000</v>
      </c>
      <c r="O913" s="88">
        <v>-10.635621</v>
      </c>
    </row>
    <row r="914" spans="2:15" x14ac:dyDescent="0.25">
      <c r="B914" s="88">
        <v>17745000000</v>
      </c>
      <c r="C914" s="88">
        <v>-17.229685</v>
      </c>
      <c r="N914" s="88">
        <v>17745000000</v>
      </c>
      <c r="O914" s="88">
        <v>-10.456298</v>
      </c>
    </row>
    <row r="915" spans="2:15" x14ac:dyDescent="0.25">
      <c r="B915" s="88">
        <v>17890000000</v>
      </c>
      <c r="C915" s="88">
        <v>-18.116304</v>
      </c>
      <c r="N915" s="88">
        <v>17890000000</v>
      </c>
      <c r="O915" s="88">
        <v>-10.329179</v>
      </c>
    </row>
    <row r="916" spans="2:15" x14ac:dyDescent="0.25">
      <c r="B916" s="88">
        <v>18035000000</v>
      </c>
      <c r="C916" s="88">
        <v>-14.983409</v>
      </c>
      <c r="N916" s="88">
        <v>18035000000</v>
      </c>
      <c r="O916" s="88">
        <v>-10.412675999999999</v>
      </c>
    </row>
    <row r="917" spans="2:15" x14ac:dyDescent="0.25">
      <c r="B917" s="88">
        <v>18180000000</v>
      </c>
      <c r="C917" s="88">
        <v>-19.298677000000001</v>
      </c>
      <c r="N917" s="88">
        <v>18180000000</v>
      </c>
      <c r="O917" s="88">
        <v>-10.124297</v>
      </c>
    </row>
    <row r="918" spans="2:15" x14ac:dyDescent="0.25">
      <c r="B918" s="88">
        <v>18325000000</v>
      </c>
      <c r="C918" s="88">
        <v>-17.018827000000002</v>
      </c>
      <c r="N918" s="88">
        <v>18325000000</v>
      </c>
      <c r="O918" s="88">
        <v>-10.290903999999999</v>
      </c>
    </row>
    <row r="919" spans="2:15" x14ac:dyDescent="0.25">
      <c r="B919" s="88">
        <v>18470000000</v>
      </c>
      <c r="C919" s="88">
        <v>-16.258858</v>
      </c>
      <c r="N919" s="88">
        <v>18470000000</v>
      </c>
      <c r="O919" s="88">
        <v>-10.235842999999999</v>
      </c>
    </row>
    <row r="920" spans="2:15" x14ac:dyDescent="0.25">
      <c r="B920" s="88">
        <v>18615000000</v>
      </c>
      <c r="C920" s="88">
        <v>-16.709700000000002</v>
      </c>
      <c r="N920" s="88">
        <v>18615000000</v>
      </c>
      <c r="O920" s="88">
        <v>-10.176422000000001</v>
      </c>
    </row>
    <row r="921" spans="2:15" x14ac:dyDescent="0.25">
      <c r="B921" s="88">
        <v>18760000000</v>
      </c>
      <c r="C921" s="88">
        <v>-18.051310000000001</v>
      </c>
      <c r="N921" s="88">
        <v>18760000000</v>
      </c>
      <c r="O921" s="88">
        <v>-10.079022999999999</v>
      </c>
    </row>
    <row r="922" spans="2:15" x14ac:dyDescent="0.25">
      <c r="B922" s="88">
        <v>18905000000</v>
      </c>
      <c r="C922" s="88">
        <v>-15.213445</v>
      </c>
      <c r="N922" s="88">
        <v>18905000000</v>
      </c>
      <c r="O922" s="88">
        <v>-10.133748000000001</v>
      </c>
    </row>
    <row r="923" spans="2:15" x14ac:dyDescent="0.25">
      <c r="B923" s="88">
        <v>19050000000</v>
      </c>
      <c r="C923" s="88">
        <v>-15.289873999999999</v>
      </c>
      <c r="N923" s="88">
        <v>19050000000</v>
      </c>
      <c r="O923" s="88">
        <v>-10.054811000000001</v>
      </c>
    </row>
    <row r="924" spans="2:15" x14ac:dyDescent="0.25">
      <c r="B924" s="88">
        <v>19195000000</v>
      </c>
      <c r="C924" s="88">
        <v>-17.39011</v>
      </c>
      <c r="N924" s="88">
        <v>19195000000</v>
      </c>
      <c r="O924" s="88">
        <v>-9.8373232000000002</v>
      </c>
    </row>
    <row r="925" spans="2:15" x14ac:dyDescent="0.25">
      <c r="B925" s="88">
        <v>19340000000</v>
      </c>
      <c r="C925" s="88">
        <v>-12.207936999999999</v>
      </c>
      <c r="N925" s="88">
        <v>19340000000</v>
      </c>
      <c r="O925" s="88">
        <v>-10.344301</v>
      </c>
    </row>
    <row r="926" spans="2:15" x14ac:dyDescent="0.25">
      <c r="B926" s="88">
        <v>19485000000</v>
      </c>
      <c r="C926" s="88">
        <v>-15.477772999999999</v>
      </c>
      <c r="N926" s="88">
        <v>19485000000</v>
      </c>
      <c r="O926" s="88">
        <v>-9.9149828000000007</v>
      </c>
    </row>
    <row r="927" spans="2:15" x14ac:dyDescent="0.25">
      <c r="B927" s="88">
        <v>19630000000</v>
      </c>
      <c r="C927" s="88">
        <v>-12.27454</v>
      </c>
      <c r="N927" s="88">
        <v>19630000000</v>
      </c>
      <c r="O927" s="88">
        <v>-10.211833</v>
      </c>
    </row>
    <row r="928" spans="2:15" x14ac:dyDescent="0.25">
      <c r="B928" s="88">
        <v>19775000000</v>
      </c>
      <c r="C928" s="88">
        <v>-10.907703</v>
      </c>
      <c r="N928" s="88">
        <v>19775000000</v>
      </c>
      <c r="O928" s="88">
        <v>-10.330230999999999</v>
      </c>
    </row>
    <row r="929" spans="2:15" x14ac:dyDescent="0.25">
      <c r="B929" s="88">
        <v>19920000000</v>
      </c>
      <c r="C929" s="88">
        <v>-15.467892000000001</v>
      </c>
      <c r="N929" s="88">
        <v>19920000000</v>
      </c>
      <c r="O929" s="88">
        <v>-9.6627721999999991</v>
      </c>
    </row>
    <row r="930" spans="2:15" x14ac:dyDescent="0.25">
      <c r="B930" s="88">
        <v>20065000000</v>
      </c>
      <c r="C930" s="88">
        <v>-11.00563</v>
      </c>
      <c r="N930" s="88">
        <v>20065000000</v>
      </c>
      <c r="O930" s="88">
        <v>-10.253256</v>
      </c>
    </row>
    <row r="931" spans="2:15" x14ac:dyDescent="0.25">
      <c r="B931" s="88">
        <v>20210000000</v>
      </c>
      <c r="C931" s="88">
        <v>-13.009334000000001</v>
      </c>
      <c r="N931" s="88">
        <v>20210000000</v>
      </c>
      <c r="O931" s="88">
        <v>-9.9718914000000005</v>
      </c>
    </row>
    <row r="932" spans="2:15" x14ac:dyDescent="0.25">
      <c r="B932" s="88">
        <v>20355000000</v>
      </c>
      <c r="C932" s="88">
        <v>-13.836555000000001</v>
      </c>
      <c r="N932" s="88">
        <v>20355000000</v>
      </c>
      <c r="O932" s="88">
        <v>-9.9720621000000005</v>
      </c>
    </row>
    <row r="933" spans="2:15" x14ac:dyDescent="0.25">
      <c r="B933" s="88">
        <v>20500000000</v>
      </c>
      <c r="C933" s="88">
        <v>-12.634615999999999</v>
      </c>
      <c r="N933" s="88">
        <v>20500000000</v>
      </c>
      <c r="O933" s="88">
        <v>-10.200314000000001</v>
      </c>
    </row>
    <row r="934" spans="2:15" x14ac:dyDescent="0.25">
      <c r="B934" s="88">
        <v>20645000000</v>
      </c>
      <c r="C934" s="88">
        <v>-17.597393</v>
      </c>
      <c r="N934" s="88">
        <v>20645000000</v>
      </c>
      <c r="O934" s="88">
        <v>-9.9997196000000006</v>
      </c>
    </row>
    <row r="935" spans="2:15" x14ac:dyDescent="0.25">
      <c r="B935" s="88">
        <v>20790000000</v>
      </c>
      <c r="C935" s="88">
        <v>-14.595227</v>
      </c>
      <c r="N935" s="88">
        <v>20790000000</v>
      </c>
      <c r="O935" s="88">
        <v>-10.205495000000001</v>
      </c>
    </row>
    <row r="936" spans="2:15" x14ac:dyDescent="0.25">
      <c r="B936" s="88">
        <v>20935000000</v>
      </c>
      <c r="C936" s="88">
        <v>-16.286877</v>
      </c>
      <c r="N936" s="88">
        <v>20935000000</v>
      </c>
      <c r="O936" s="88">
        <v>-10.052369000000001</v>
      </c>
    </row>
    <row r="937" spans="2:15" x14ac:dyDescent="0.25">
      <c r="B937" s="88">
        <v>21080000000</v>
      </c>
      <c r="C937" s="88">
        <v>-16.782720999999999</v>
      </c>
      <c r="N937" s="88">
        <v>21080000000</v>
      </c>
      <c r="O937" s="88">
        <v>-10.413124</v>
      </c>
    </row>
    <row r="938" spans="2:15" x14ac:dyDescent="0.25">
      <c r="B938" s="88">
        <v>21225000000</v>
      </c>
      <c r="C938" s="88">
        <v>-17.852377000000001</v>
      </c>
      <c r="N938" s="88">
        <v>21225000000</v>
      </c>
      <c r="O938" s="88">
        <v>-10.228274000000001</v>
      </c>
    </row>
    <row r="939" spans="2:15" x14ac:dyDescent="0.25">
      <c r="B939" s="88">
        <v>21370000000</v>
      </c>
      <c r="C939" s="88">
        <v>-15.777103</v>
      </c>
      <c r="N939" s="88">
        <v>21370000000</v>
      </c>
      <c r="O939" s="88">
        <v>-10.179557000000001</v>
      </c>
    </row>
    <row r="940" spans="2:15" x14ac:dyDescent="0.25">
      <c r="B940" s="88">
        <v>21515000000</v>
      </c>
      <c r="C940" s="88">
        <v>-14.377745000000001</v>
      </c>
      <c r="N940" s="88">
        <v>21515000000</v>
      </c>
      <c r="O940" s="88">
        <v>-10.291864</v>
      </c>
    </row>
    <row r="941" spans="2:15" x14ac:dyDescent="0.25">
      <c r="B941" s="88">
        <v>21660000000</v>
      </c>
      <c r="C941" s="88">
        <v>-18.850671999999999</v>
      </c>
      <c r="N941" s="88">
        <v>21660000000</v>
      </c>
      <c r="O941" s="88">
        <v>-9.9825335000000006</v>
      </c>
    </row>
    <row r="942" spans="2:15" x14ac:dyDescent="0.25">
      <c r="B942" s="88">
        <v>21805000000</v>
      </c>
      <c r="C942" s="88">
        <v>-13.330931</v>
      </c>
      <c r="N942" s="88">
        <v>21805000000</v>
      </c>
      <c r="O942" s="88">
        <v>-10.538485</v>
      </c>
    </row>
    <row r="943" spans="2:15" x14ac:dyDescent="0.25">
      <c r="B943" s="88">
        <v>21950000000</v>
      </c>
      <c r="C943" s="88">
        <v>-14.322812000000001</v>
      </c>
      <c r="N943" s="88">
        <v>21950000000</v>
      </c>
      <c r="O943" s="88">
        <v>-10.442125000000001</v>
      </c>
    </row>
    <row r="944" spans="2:15" x14ac:dyDescent="0.25">
      <c r="B944" s="88">
        <v>22095000000</v>
      </c>
      <c r="C944" s="88">
        <v>-15.787502</v>
      </c>
      <c r="N944" s="88">
        <v>22095000000</v>
      </c>
      <c r="O944" s="88">
        <v>-10.423368999999999</v>
      </c>
    </row>
    <row r="945" spans="2:15" x14ac:dyDescent="0.25">
      <c r="B945" s="88">
        <v>22240000000</v>
      </c>
      <c r="C945" s="88">
        <v>-11.960087</v>
      </c>
      <c r="N945" s="88">
        <v>22240000000</v>
      </c>
      <c r="O945" s="88">
        <v>-11.684794</v>
      </c>
    </row>
    <row r="946" spans="2:15" x14ac:dyDescent="0.25">
      <c r="B946" s="88">
        <v>22385000000</v>
      </c>
      <c r="C946" s="88">
        <v>-13.524058999999999</v>
      </c>
      <c r="N946" s="88">
        <v>22385000000</v>
      </c>
      <c r="O946" s="88">
        <v>-11.546835</v>
      </c>
    </row>
    <row r="947" spans="2:15" x14ac:dyDescent="0.25">
      <c r="B947" s="88">
        <v>22530000000</v>
      </c>
      <c r="C947" s="88">
        <v>-15.471628000000001</v>
      </c>
      <c r="N947" s="88">
        <v>22530000000</v>
      </c>
      <c r="O947" s="88">
        <v>-11.504597</v>
      </c>
    </row>
    <row r="948" spans="2:15" x14ac:dyDescent="0.25">
      <c r="B948" s="88">
        <v>22675000000</v>
      </c>
      <c r="C948" s="88">
        <v>-12.459991</v>
      </c>
      <c r="N948" s="88">
        <v>22675000000</v>
      </c>
      <c r="O948" s="88">
        <v>-13.011274999999999</v>
      </c>
    </row>
    <row r="949" spans="2:15" x14ac:dyDescent="0.25">
      <c r="B949" s="88">
        <v>22820000000</v>
      </c>
      <c r="C949" s="88">
        <v>-15.485811999999999</v>
      </c>
      <c r="N949" s="88">
        <v>22820000000</v>
      </c>
      <c r="O949" s="88">
        <v>-12.100185</v>
      </c>
    </row>
    <row r="950" spans="2:15" x14ac:dyDescent="0.25">
      <c r="B950" s="88">
        <v>22965000000</v>
      </c>
      <c r="C950" s="88">
        <v>-15.058028999999999</v>
      </c>
      <c r="N950" s="88">
        <v>22965000000</v>
      </c>
      <c r="O950" s="88">
        <v>-12.479101</v>
      </c>
    </row>
    <row r="951" spans="2:15" x14ac:dyDescent="0.25">
      <c r="B951" s="88">
        <v>23110000000</v>
      </c>
      <c r="C951" s="88">
        <v>-12.675250999999999</v>
      </c>
      <c r="N951" s="88">
        <v>23110000000</v>
      </c>
      <c r="O951" s="88">
        <v>-12.852534</v>
      </c>
    </row>
    <row r="952" spans="2:15" x14ac:dyDescent="0.25">
      <c r="B952" s="88">
        <v>23255000000</v>
      </c>
      <c r="C952" s="88">
        <v>-15.904078</v>
      </c>
      <c r="N952" s="88">
        <v>23255000000</v>
      </c>
      <c r="O952" s="88">
        <v>-12.029693999999999</v>
      </c>
    </row>
    <row r="953" spans="2:15" x14ac:dyDescent="0.25">
      <c r="B953" s="88">
        <v>23400000000</v>
      </c>
      <c r="C953" s="88">
        <v>-12.554887000000001</v>
      </c>
      <c r="N953" s="88">
        <v>23400000000</v>
      </c>
      <c r="O953" s="88">
        <v>-12.648889</v>
      </c>
    </row>
    <row r="954" spans="2:15" x14ac:dyDescent="0.25">
      <c r="B954" s="88">
        <v>23545000000</v>
      </c>
      <c r="C954" s="88">
        <v>-13.722835999999999</v>
      </c>
      <c r="N954" s="88">
        <v>23545000000</v>
      </c>
      <c r="O954" s="88">
        <v>-11.986439000000001</v>
      </c>
    </row>
    <row r="955" spans="2:15" x14ac:dyDescent="0.25">
      <c r="B955" s="88">
        <v>23690000000</v>
      </c>
      <c r="C955" s="88">
        <v>-13.550462</v>
      </c>
      <c r="N955" s="88">
        <v>23690000000</v>
      </c>
      <c r="O955" s="88">
        <v>-12.265312</v>
      </c>
    </row>
    <row r="956" spans="2:15" x14ac:dyDescent="0.25">
      <c r="B956" s="88">
        <v>23835000000</v>
      </c>
      <c r="C956" s="88">
        <v>-14.525411999999999</v>
      </c>
      <c r="N956" s="88">
        <v>23835000000</v>
      </c>
      <c r="O956" s="88">
        <v>-11.701415000000001</v>
      </c>
    </row>
    <row r="957" spans="2:15" x14ac:dyDescent="0.25">
      <c r="B957" s="88">
        <v>23980000000</v>
      </c>
      <c r="C957" s="88">
        <v>-13.632851</v>
      </c>
      <c r="N957" s="88">
        <v>23980000000</v>
      </c>
      <c r="O957" s="88">
        <v>-12.008984999999999</v>
      </c>
    </row>
    <row r="958" spans="2:15" x14ac:dyDescent="0.25">
      <c r="B958" s="88">
        <v>24125000000</v>
      </c>
      <c r="C958" s="88">
        <v>-13.403105999999999</v>
      </c>
      <c r="N958" s="88">
        <v>24125000000</v>
      </c>
      <c r="O958" s="88">
        <v>-11.513178999999999</v>
      </c>
    </row>
    <row r="959" spans="2:15" x14ac:dyDescent="0.25">
      <c r="B959" s="88">
        <v>24270000000</v>
      </c>
      <c r="C959" s="88">
        <v>-17.644396</v>
      </c>
      <c r="N959" s="88">
        <v>24270000000</v>
      </c>
      <c r="O959" s="88">
        <v>-11.566863</v>
      </c>
    </row>
    <row r="960" spans="2:15" x14ac:dyDescent="0.25">
      <c r="B960" s="88">
        <v>24415000000</v>
      </c>
      <c r="C960" s="88">
        <v>-13.482633999999999</v>
      </c>
      <c r="N960" s="88">
        <v>24415000000</v>
      </c>
      <c r="O960" s="88">
        <v>-11.505077999999999</v>
      </c>
    </row>
    <row r="961" spans="2:15" x14ac:dyDescent="0.25">
      <c r="B961" s="88">
        <v>24560000000</v>
      </c>
      <c r="C961" s="88">
        <v>-18.013788000000002</v>
      </c>
      <c r="N961" s="88">
        <v>24560000000</v>
      </c>
      <c r="O961" s="88">
        <v>-11.069694</v>
      </c>
    </row>
    <row r="962" spans="2:15" x14ac:dyDescent="0.25">
      <c r="B962" s="88">
        <v>24705000000</v>
      </c>
      <c r="C962" s="88">
        <v>-17.614032999999999</v>
      </c>
      <c r="N962" s="88">
        <v>24705000000</v>
      </c>
      <c r="O962" s="88">
        <v>-11.550914000000001</v>
      </c>
    </row>
    <row r="963" spans="2:15" x14ac:dyDescent="0.25">
      <c r="B963" s="88">
        <v>24850000000</v>
      </c>
      <c r="C963" s="88">
        <v>-15.722365999999999</v>
      </c>
      <c r="N963" s="88">
        <v>24850000000</v>
      </c>
      <c r="O963" s="88">
        <v>-11.180510999999999</v>
      </c>
    </row>
    <row r="964" spans="2:15" x14ac:dyDescent="0.25">
      <c r="B964" s="88">
        <v>24995000000</v>
      </c>
      <c r="C964" s="88">
        <v>-20.066240000000001</v>
      </c>
      <c r="N964" s="88">
        <v>24995000000</v>
      </c>
      <c r="O964" s="88">
        <v>-11.045831</v>
      </c>
    </row>
    <row r="965" spans="2:15" x14ac:dyDescent="0.25">
      <c r="B965" s="88">
        <v>25140000000</v>
      </c>
      <c r="C965" s="88">
        <v>-18.357016000000002</v>
      </c>
      <c r="N965" s="88">
        <v>25140000000</v>
      </c>
      <c r="O965" s="88">
        <v>-11.320776</v>
      </c>
    </row>
    <row r="966" spans="2:15" x14ac:dyDescent="0.25">
      <c r="B966" s="88">
        <v>25285000000</v>
      </c>
      <c r="C966" s="88">
        <v>-15.088402</v>
      </c>
      <c r="N966" s="88">
        <v>25285000000</v>
      </c>
      <c r="O966" s="88">
        <v>-11.246195</v>
      </c>
    </row>
    <row r="967" spans="2:15" x14ac:dyDescent="0.25">
      <c r="B967" s="88">
        <v>25430000000</v>
      </c>
      <c r="C967" s="88">
        <v>-19.045152999999999</v>
      </c>
      <c r="N967" s="88">
        <v>25430000000</v>
      </c>
      <c r="O967" s="88">
        <v>-11.14789</v>
      </c>
    </row>
    <row r="968" spans="2:15" x14ac:dyDescent="0.25">
      <c r="B968" s="88">
        <v>25575000000</v>
      </c>
      <c r="C968" s="88">
        <v>-15.595454999999999</v>
      </c>
      <c r="N968" s="88">
        <v>25575000000</v>
      </c>
      <c r="O968" s="88">
        <v>-11.857792</v>
      </c>
    </row>
    <row r="969" spans="2:15" x14ac:dyDescent="0.25">
      <c r="B969" s="88">
        <v>25720000000</v>
      </c>
      <c r="C969" s="88">
        <v>-16.101837</v>
      </c>
      <c r="N969" s="88">
        <v>25720000000</v>
      </c>
      <c r="O969" s="88">
        <v>-11.280106999999999</v>
      </c>
    </row>
    <row r="970" spans="2:15" x14ac:dyDescent="0.25">
      <c r="B970" s="88">
        <v>25865000000</v>
      </c>
      <c r="C970" s="88">
        <v>-14.597733</v>
      </c>
      <c r="N970" s="88">
        <v>25865000000</v>
      </c>
      <c r="O970" s="88">
        <v>-12.108907</v>
      </c>
    </row>
    <row r="971" spans="2:15" x14ac:dyDescent="0.25">
      <c r="B971" s="88">
        <v>26010000000</v>
      </c>
      <c r="C971" s="88">
        <v>-13.848725999999999</v>
      </c>
      <c r="N971" s="88">
        <v>26010000000</v>
      </c>
      <c r="O971" s="88">
        <v>-12.289581999999999</v>
      </c>
    </row>
    <row r="972" spans="2:15" x14ac:dyDescent="0.25">
      <c r="B972" s="88">
        <v>26155000000</v>
      </c>
      <c r="C972" s="88">
        <v>-15.298698</v>
      </c>
      <c r="N972" s="88">
        <v>26155000000</v>
      </c>
      <c r="O972" s="88">
        <v>-11.9435</v>
      </c>
    </row>
    <row r="973" spans="2:15" x14ac:dyDescent="0.25">
      <c r="B973" s="88">
        <v>26300000000</v>
      </c>
      <c r="C973" s="88">
        <v>-12.472497000000001</v>
      </c>
      <c r="N973" s="88">
        <v>26300000000</v>
      </c>
      <c r="O973" s="88">
        <v>-12.440504000000001</v>
      </c>
    </row>
    <row r="974" spans="2:15" x14ac:dyDescent="0.25">
      <c r="B974" s="88">
        <v>26445000000</v>
      </c>
      <c r="C974" s="88">
        <v>-14.578386999999999</v>
      </c>
      <c r="N974" s="88">
        <v>26445000000</v>
      </c>
      <c r="O974" s="88">
        <v>-12.166213000000001</v>
      </c>
    </row>
    <row r="975" spans="2:15" x14ac:dyDescent="0.25">
      <c r="B975" s="88">
        <v>26590000000</v>
      </c>
      <c r="C975" s="88">
        <v>-13.053488</v>
      </c>
      <c r="N975" s="88">
        <v>26590000000</v>
      </c>
      <c r="O975" s="88">
        <v>-12.564833999999999</v>
      </c>
    </row>
    <row r="976" spans="2:15" x14ac:dyDescent="0.25">
      <c r="B976" s="88">
        <v>26735000000</v>
      </c>
      <c r="C976" s="88">
        <v>-13.633991</v>
      </c>
      <c r="N976" s="88">
        <v>26735000000</v>
      </c>
      <c r="O976" s="88">
        <v>-11.929548</v>
      </c>
    </row>
    <row r="977" spans="2:15" x14ac:dyDescent="0.25">
      <c r="B977" s="88">
        <v>26880000000</v>
      </c>
      <c r="C977" s="88">
        <v>-13.492701</v>
      </c>
      <c r="N977" s="88">
        <v>26880000000</v>
      </c>
      <c r="O977" s="88">
        <v>-12.578052</v>
      </c>
    </row>
    <row r="978" spans="2:15" x14ac:dyDescent="0.25">
      <c r="B978" s="88">
        <v>27025000000</v>
      </c>
      <c r="C978" s="88">
        <v>-13.064914999999999</v>
      </c>
      <c r="N978" s="88">
        <v>27025000000</v>
      </c>
      <c r="O978" s="88">
        <v>-11.928478</v>
      </c>
    </row>
    <row r="979" spans="2:15" x14ac:dyDescent="0.25">
      <c r="B979" s="88">
        <v>27170000000</v>
      </c>
      <c r="C979" s="88">
        <v>-13.648130999999999</v>
      </c>
      <c r="N979" s="88">
        <v>27170000000</v>
      </c>
      <c r="O979" s="88">
        <v>-11.953106999999999</v>
      </c>
    </row>
    <row r="980" spans="2:15" x14ac:dyDescent="0.25">
      <c r="B980" s="88">
        <v>27315000000</v>
      </c>
      <c r="C980" s="88">
        <v>-13.156295999999999</v>
      </c>
      <c r="N980" s="88">
        <v>27315000000</v>
      </c>
      <c r="O980" s="88">
        <v>-12.410235999999999</v>
      </c>
    </row>
    <row r="981" spans="2:15" x14ac:dyDescent="0.25">
      <c r="B981" s="88">
        <v>27460000000</v>
      </c>
      <c r="C981" s="88">
        <v>-13.512905</v>
      </c>
      <c r="N981" s="88">
        <v>27460000000</v>
      </c>
      <c r="O981" s="88">
        <v>-11.698698</v>
      </c>
    </row>
    <row r="982" spans="2:15" x14ac:dyDescent="0.25">
      <c r="B982" s="88">
        <v>27605000000</v>
      </c>
      <c r="C982" s="88">
        <v>-12.962339999999999</v>
      </c>
      <c r="N982" s="88">
        <v>27605000000</v>
      </c>
      <c r="O982" s="88">
        <v>-11.768698000000001</v>
      </c>
    </row>
    <row r="983" spans="2:15" x14ac:dyDescent="0.25">
      <c r="B983" s="88">
        <v>27750000000</v>
      </c>
      <c r="C983" s="88">
        <v>-13.134884</v>
      </c>
      <c r="N983" s="88">
        <v>27750000000</v>
      </c>
      <c r="O983" s="88">
        <v>-12.096149</v>
      </c>
    </row>
    <row r="984" spans="2:15" x14ac:dyDescent="0.25">
      <c r="B984" s="88">
        <v>27895000000</v>
      </c>
      <c r="C984" s="88">
        <v>-13.072416</v>
      </c>
      <c r="N984" s="88">
        <v>27895000000</v>
      </c>
      <c r="O984" s="88">
        <v>-11.669378999999999</v>
      </c>
    </row>
    <row r="985" spans="2:15" x14ac:dyDescent="0.25">
      <c r="B985" s="88">
        <v>28040000000</v>
      </c>
      <c r="C985" s="88">
        <v>-13.460974999999999</v>
      </c>
      <c r="N985" s="88">
        <v>28040000000</v>
      </c>
      <c r="O985" s="88">
        <v>-11.465094000000001</v>
      </c>
    </row>
    <row r="986" spans="2:15" x14ac:dyDescent="0.25">
      <c r="B986" s="88">
        <v>28185000000</v>
      </c>
      <c r="C986" s="88">
        <v>-11.98704</v>
      </c>
      <c r="N986" s="88">
        <v>28185000000</v>
      </c>
      <c r="O986" s="88">
        <v>-12.021409</v>
      </c>
    </row>
    <row r="987" spans="2:15" x14ac:dyDescent="0.25">
      <c r="B987" s="88">
        <v>28330000000</v>
      </c>
      <c r="C987" s="88">
        <v>-14.560102000000001</v>
      </c>
      <c r="N987" s="88">
        <v>28330000000</v>
      </c>
      <c r="O987" s="88">
        <v>-11.249442</v>
      </c>
    </row>
    <row r="988" spans="2:15" x14ac:dyDescent="0.25">
      <c r="B988" s="88">
        <v>28475000000</v>
      </c>
      <c r="C988" s="88">
        <v>-12.533830999999999</v>
      </c>
      <c r="N988" s="88">
        <v>28475000000</v>
      </c>
      <c r="O988" s="88">
        <v>-11.500313999999999</v>
      </c>
    </row>
    <row r="989" spans="2:15" x14ac:dyDescent="0.25">
      <c r="B989" s="88">
        <v>28620000000</v>
      </c>
      <c r="C989" s="88">
        <v>-12.141279000000001</v>
      </c>
      <c r="N989" s="88">
        <v>28620000000</v>
      </c>
      <c r="O989" s="88">
        <v>-11.304169999999999</v>
      </c>
    </row>
    <row r="990" spans="2:15" x14ac:dyDescent="0.25">
      <c r="B990" s="88">
        <v>28765000000</v>
      </c>
      <c r="C990" s="88">
        <v>-13.386689000000001</v>
      </c>
      <c r="N990" s="88">
        <v>28765000000</v>
      </c>
      <c r="O990" s="88">
        <v>-11.358307</v>
      </c>
    </row>
    <row r="991" spans="2:15" x14ac:dyDescent="0.25">
      <c r="B991" s="88">
        <v>28910000000</v>
      </c>
      <c r="C991" s="88">
        <v>-12.172383999999999</v>
      </c>
      <c r="N991" s="88">
        <v>28910000000</v>
      </c>
      <c r="O991" s="88">
        <v>-11.03839</v>
      </c>
    </row>
    <row r="992" spans="2:15" x14ac:dyDescent="0.25">
      <c r="B992" s="88">
        <v>29055000000</v>
      </c>
      <c r="C992" s="88">
        <v>-12.640771000000001</v>
      </c>
      <c r="N992" s="88">
        <v>29055000000</v>
      </c>
      <c r="O992" s="88">
        <v>-11.013394</v>
      </c>
    </row>
    <row r="993" spans="2:15" x14ac:dyDescent="0.25">
      <c r="B993" s="88">
        <v>29200000000</v>
      </c>
      <c r="C993" s="88">
        <v>-11.628802</v>
      </c>
      <c r="N993" s="88">
        <v>29200000000</v>
      </c>
      <c r="O993" s="88">
        <v>-11.224344</v>
      </c>
    </row>
    <row r="994" spans="2:15" x14ac:dyDescent="0.25">
      <c r="B994" s="88">
        <v>29345000000</v>
      </c>
      <c r="C994" s="88">
        <v>-12.545075000000001</v>
      </c>
      <c r="N994" s="88">
        <v>29345000000</v>
      </c>
      <c r="O994" s="88">
        <v>-10.644166999999999</v>
      </c>
    </row>
    <row r="995" spans="2:15" x14ac:dyDescent="0.25">
      <c r="B995" s="88">
        <v>29490000000</v>
      </c>
      <c r="C995" s="88">
        <v>-10.79542</v>
      </c>
      <c r="N995" s="88">
        <v>29490000000</v>
      </c>
      <c r="O995" s="88">
        <v>-11.326560000000001</v>
      </c>
    </row>
    <row r="996" spans="2:15" x14ac:dyDescent="0.25">
      <c r="B996" s="88">
        <v>29635000000</v>
      </c>
      <c r="C996" s="88">
        <v>-12.089188</v>
      </c>
      <c r="N996" s="88">
        <v>29635000000</v>
      </c>
      <c r="O996" s="88">
        <v>-10.877007000000001</v>
      </c>
    </row>
    <row r="997" spans="2:15" x14ac:dyDescent="0.25">
      <c r="B997" s="88">
        <v>29780000000</v>
      </c>
      <c r="C997" s="88">
        <v>-10.684602999999999</v>
      </c>
      <c r="N997" s="88">
        <v>29780000000</v>
      </c>
      <c r="O997" s="88">
        <v>-10.731304</v>
      </c>
    </row>
    <row r="998" spans="2:15" x14ac:dyDescent="0.25">
      <c r="B998" s="88">
        <v>29925000000</v>
      </c>
      <c r="C998" s="88">
        <v>-10.241301</v>
      </c>
      <c r="N998" s="88">
        <v>29925000000</v>
      </c>
      <c r="O998" s="88">
        <v>-11.301582</v>
      </c>
    </row>
    <row r="999" spans="2:15" x14ac:dyDescent="0.25">
      <c r="B999" s="88">
        <v>30070000000</v>
      </c>
      <c r="C999" s="88">
        <v>-11.175131</v>
      </c>
      <c r="N999" s="88">
        <v>30070000000</v>
      </c>
      <c r="O999" s="88">
        <v>-10.665932</v>
      </c>
    </row>
    <row r="1000" spans="2:15" x14ac:dyDescent="0.25">
      <c r="B1000" s="88">
        <v>30215000000</v>
      </c>
      <c r="C1000" s="88">
        <v>-10.252796999999999</v>
      </c>
      <c r="N1000" s="88">
        <v>30215000000</v>
      </c>
      <c r="O1000" s="88">
        <v>-10.869669999999999</v>
      </c>
    </row>
    <row r="1001" spans="2:15" x14ac:dyDescent="0.25">
      <c r="B1001" s="88">
        <v>30360000000</v>
      </c>
      <c r="C1001" s="88">
        <v>-10.367317</v>
      </c>
      <c r="N1001" s="88">
        <v>30360000000</v>
      </c>
      <c r="O1001" s="88">
        <v>-11.251325</v>
      </c>
    </row>
    <row r="1002" spans="2:15" x14ac:dyDescent="0.25">
      <c r="B1002" s="88">
        <v>30505000000</v>
      </c>
      <c r="C1002" s="88">
        <v>-10.415039999999999</v>
      </c>
      <c r="N1002" s="88">
        <v>30505000000</v>
      </c>
      <c r="O1002" s="88">
        <v>-10.796353999999999</v>
      </c>
    </row>
    <row r="1003" spans="2:15" x14ac:dyDescent="0.25">
      <c r="B1003" s="88">
        <v>30650000000</v>
      </c>
      <c r="C1003" s="88">
        <v>-10.653529000000001</v>
      </c>
      <c r="N1003" s="88">
        <v>30650000000</v>
      </c>
      <c r="O1003" s="88">
        <v>-11.249005</v>
      </c>
    </row>
    <row r="1004" spans="2:15" x14ac:dyDescent="0.25">
      <c r="B1004" s="88">
        <v>30795000000</v>
      </c>
      <c r="C1004" s="88">
        <v>-10.571705</v>
      </c>
      <c r="N1004" s="88">
        <v>30795000000</v>
      </c>
      <c r="O1004" s="88">
        <v>-11.508466</v>
      </c>
    </row>
    <row r="1005" spans="2:15" x14ac:dyDescent="0.25">
      <c r="B1005" s="88">
        <v>30940000000</v>
      </c>
      <c r="C1005" s="88">
        <v>-10.92179</v>
      </c>
      <c r="N1005" s="88">
        <v>30940000000</v>
      </c>
      <c r="O1005" s="88">
        <v>-11.142477</v>
      </c>
    </row>
    <row r="1006" spans="2:15" x14ac:dyDescent="0.25">
      <c r="B1006" s="88">
        <v>31085000000</v>
      </c>
      <c r="C1006" s="88">
        <v>-10.834352000000001</v>
      </c>
      <c r="N1006" s="88">
        <v>31085000000</v>
      </c>
      <c r="O1006" s="88">
        <v>-11.265392</v>
      </c>
    </row>
    <row r="1007" spans="2:15" x14ac:dyDescent="0.25">
      <c r="B1007" s="88">
        <v>31230000000</v>
      </c>
      <c r="C1007" s="88">
        <v>-11.169707000000001</v>
      </c>
      <c r="N1007" s="88">
        <v>31230000000</v>
      </c>
      <c r="O1007" s="88">
        <v>-11.397149000000001</v>
      </c>
    </row>
    <row r="1008" spans="2:15" x14ac:dyDescent="0.25">
      <c r="B1008" s="88">
        <v>31375000000</v>
      </c>
      <c r="C1008" s="88">
        <v>-11.614046999999999</v>
      </c>
      <c r="N1008" s="88">
        <v>31375000000</v>
      </c>
      <c r="O1008" s="88">
        <v>-11.461498000000001</v>
      </c>
    </row>
    <row r="1009" spans="2:15" x14ac:dyDescent="0.25">
      <c r="B1009" s="88">
        <v>31520000000</v>
      </c>
      <c r="C1009" s="88">
        <v>-11.540568</v>
      </c>
      <c r="N1009" s="88">
        <v>31520000000</v>
      </c>
      <c r="O1009" s="88">
        <v>-11.374959</v>
      </c>
    </row>
    <row r="1010" spans="2:15" x14ac:dyDescent="0.25">
      <c r="B1010" s="88">
        <v>31665000000</v>
      </c>
      <c r="C1010" s="88">
        <v>-12.077214</v>
      </c>
      <c r="N1010" s="88">
        <v>31665000000</v>
      </c>
      <c r="O1010" s="88">
        <v>-11.981501</v>
      </c>
    </row>
    <row r="1011" spans="2:15" x14ac:dyDescent="0.25">
      <c r="B1011" s="88">
        <v>31810000000</v>
      </c>
      <c r="C1011" s="88">
        <v>-12.069316000000001</v>
      </c>
      <c r="N1011" s="88">
        <v>31810000000</v>
      </c>
      <c r="O1011" s="88">
        <v>-11.862242999999999</v>
      </c>
    </row>
    <row r="1012" spans="2:15" x14ac:dyDescent="0.25">
      <c r="B1012" s="88">
        <v>31955000000</v>
      </c>
      <c r="C1012" s="88">
        <v>-12.294513999999999</v>
      </c>
      <c r="N1012" s="88">
        <v>31955000000</v>
      </c>
      <c r="O1012" s="88">
        <v>-11.8377</v>
      </c>
    </row>
    <row r="1013" spans="2:15" x14ac:dyDescent="0.25">
      <c r="B1013" s="88">
        <v>32100000000</v>
      </c>
      <c r="C1013" s="88">
        <v>-13.363020000000001</v>
      </c>
      <c r="N1013" s="88">
        <v>32100000000</v>
      </c>
      <c r="O1013" s="88">
        <v>-12.913937000000001</v>
      </c>
    </row>
    <row r="1014" spans="2:15" x14ac:dyDescent="0.25">
      <c r="B1014" s="88">
        <v>32245000000</v>
      </c>
      <c r="C1014" s="88">
        <v>-13.040051999999999</v>
      </c>
      <c r="N1014" s="88">
        <v>32245000000</v>
      </c>
      <c r="O1014" s="88">
        <v>-12.262752000000001</v>
      </c>
    </row>
    <row r="1015" spans="2:15" x14ac:dyDescent="0.25">
      <c r="B1015" s="88">
        <v>32390000000</v>
      </c>
      <c r="C1015" s="88">
        <v>-14.225070000000001</v>
      </c>
      <c r="N1015" s="88">
        <v>32390000000</v>
      </c>
      <c r="O1015" s="88">
        <v>-13.323936</v>
      </c>
    </row>
    <row r="1016" spans="2:15" x14ac:dyDescent="0.25">
      <c r="B1016" s="88">
        <v>32535000000</v>
      </c>
      <c r="C1016" s="88">
        <v>-15.230528</v>
      </c>
      <c r="N1016" s="88">
        <v>32535000000</v>
      </c>
      <c r="O1016" s="88">
        <v>-13.803372</v>
      </c>
    </row>
    <row r="1017" spans="2:15" x14ac:dyDescent="0.25">
      <c r="B1017" s="88">
        <v>32680000000</v>
      </c>
      <c r="C1017" s="88">
        <v>-15.325865</v>
      </c>
      <c r="N1017" s="88">
        <v>32680000000</v>
      </c>
      <c r="O1017" s="88">
        <v>-13.921073</v>
      </c>
    </row>
    <row r="1018" spans="2:15" x14ac:dyDescent="0.25">
      <c r="B1018" s="88">
        <v>32825000000</v>
      </c>
      <c r="C1018" s="88">
        <v>-16.949923999999999</v>
      </c>
      <c r="N1018" s="88">
        <v>32825000000</v>
      </c>
      <c r="O1018" s="88">
        <v>-14.901861</v>
      </c>
    </row>
    <row r="1019" spans="2:15" x14ac:dyDescent="0.25">
      <c r="B1019" s="88">
        <v>32970000000</v>
      </c>
      <c r="C1019" s="88">
        <v>-16.561436</v>
      </c>
      <c r="N1019" s="88">
        <v>32970000000</v>
      </c>
      <c r="O1019" s="88">
        <v>-14.436821</v>
      </c>
    </row>
    <row r="1020" spans="2:15" x14ac:dyDescent="0.25">
      <c r="B1020" s="88">
        <v>33115000000</v>
      </c>
      <c r="C1020" s="88">
        <v>-17.645288000000001</v>
      </c>
      <c r="N1020" s="88">
        <v>33115000000</v>
      </c>
      <c r="O1020" s="88">
        <v>-15.152703000000001</v>
      </c>
    </row>
    <row r="1021" spans="2:15" x14ac:dyDescent="0.25">
      <c r="B1021" s="88">
        <v>33260000000</v>
      </c>
      <c r="C1021" s="88">
        <v>-20.850829999999998</v>
      </c>
      <c r="N1021" s="88">
        <v>33260000000</v>
      </c>
      <c r="O1021" s="88">
        <v>-16.888206</v>
      </c>
    </row>
    <row r="1022" spans="2:15" x14ac:dyDescent="0.25">
      <c r="B1022" s="88">
        <v>33405000000</v>
      </c>
      <c r="C1022" s="88">
        <v>-21.086652999999998</v>
      </c>
      <c r="N1022" s="88">
        <v>33405000000</v>
      </c>
      <c r="O1022" s="88">
        <v>-16.712047999999999</v>
      </c>
    </row>
    <row r="1023" spans="2:15" x14ac:dyDescent="0.25">
      <c r="B1023" s="88">
        <v>33550000000</v>
      </c>
      <c r="C1023" s="88">
        <v>-23.614509999999999</v>
      </c>
      <c r="N1023" s="88">
        <v>33550000000</v>
      </c>
      <c r="O1023" s="88">
        <v>-18.224761999999998</v>
      </c>
    </row>
    <row r="1024" spans="2:15" x14ac:dyDescent="0.25">
      <c r="B1024" s="88">
        <v>33695000000</v>
      </c>
      <c r="C1024" s="88">
        <v>-29.470694999999999</v>
      </c>
      <c r="N1024" s="88">
        <v>33695000000</v>
      </c>
      <c r="O1024" s="88">
        <v>-20.891228000000002</v>
      </c>
    </row>
    <row r="1025" spans="2:15" x14ac:dyDescent="0.25">
      <c r="B1025" s="88">
        <v>33840000000</v>
      </c>
      <c r="C1025" s="88">
        <v>-30.274141</v>
      </c>
      <c r="N1025" s="88">
        <v>33840000000</v>
      </c>
      <c r="O1025" s="88">
        <v>-21.157761000000001</v>
      </c>
    </row>
    <row r="1026" spans="2:15" x14ac:dyDescent="0.25">
      <c r="B1026" s="88">
        <v>33985000000</v>
      </c>
      <c r="C1026" s="88">
        <v>-34.402419999999999</v>
      </c>
      <c r="N1026" s="88">
        <v>33985000000</v>
      </c>
      <c r="O1026" s="88">
        <v>-23.368876</v>
      </c>
    </row>
    <row r="1027" spans="2:15" x14ac:dyDescent="0.25">
      <c r="B1027" s="88">
        <v>34130000000</v>
      </c>
      <c r="C1027" s="88">
        <v>-37.777442999999998</v>
      </c>
      <c r="N1027" s="88">
        <v>34130000000</v>
      </c>
      <c r="O1027" s="88">
        <v>-24.572279000000002</v>
      </c>
    </row>
    <row r="1028" spans="2:15" x14ac:dyDescent="0.25">
      <c r="B1028" s="88">
        <v>34275000000</v>
      </c>
      <c r="C1028" s="88">
        <v>-40.088146000000002</v>
      </c>
      <c r="N1028" s="88">
        <v>34275000000</v>
      </c>
      <c r="O1028" s="88">
        <v>-25.332941000000002</v>
      </c>
    </row>
    <row r="1029" spans="2:15" x14ac:dyDescent="0.25">
      <c r="B1029" s="88">
        <v>34420000000</v>
      </c>
      <c r="C1029" s="88">
        <v>-42.642840999999997</v>
      </c>
      <c r="N1029" s="88">
        <v>34420000000</v>
      </c>
      <c r="O1029" s="88">
        <v>-26.233608</v>
      </c>
    </row>
    <row r="1030" spans="2:15" x14ac:dyDescent="0.25">
      <c r="B1030" s="88">
        <v>34565000000</v>
      </c>
      <c r="C1030" s="88">
        <v>-47.795769</v>
      </c>
      <c r="N1030" s="88">
        <v>34565000000</v>
      </c>
      <c r="O1030" s="88">
        <v>-29.077862</v>
      </c>
    </row>
    <row r="1031" spans="2:15" x14ac:dyDescent="0.25">
      <c r="B1031" s="88">
        <v>34710000000</v>
      </c>
      <c r="C1031" s="88">
        <v>-40.838799000000002</v>
      </c>
      <c r="N1031" s="88">
        <v>34710000000</v>
      </c>
      <c r="O1031" s="88">
        <v>-24.389092999999999</v>
      </c>
    </row>
    <row r="1032" spans="2:15" x14ac:dyDescent="0.25">
      <c r="B1032" s="88">
        <v>34855000000</v>
      </c>
      <c r="C1032" s="88">
        <v>-44.207923999999998</v>
      </c>
      <c r="N1032" s="88">
        <v>34855000000</v>
      </c>
      <c r="O1032" s="88">
        <v>-25.355034</v>
      </c>
    </row>
    <row r="1033" spans="2:15" x14ac:dyDescent="0.25">
      <c r="B1033" s="88">
        <v>35000000000</v>
      </c>
      <c r="C1033" s="88">
        <v>-47.311314000000003</v>
      </c>
      <c r="N1033" s="88">
        <v>35000000000</v>
      </c>
      <c r="O1033" s="88">
        <v>-26.392005999999999</v>
      </c>
    </row>
    <row r="1034" spans="2:15" x14ac:dyDescent="0.25">
      <c r="B1034" s="88" t="s">
        <v>21</v>
      </c>
      <c r="N1034" s="88" t="s">
        <v>21</v>
      </c>
    </row>
    <row r="1037" spans="2:15" x14ac:dyDescent="0.25">
      <c r="B1037" s="88" t="s">
        <v>25</v>
      </c>
      <c r="N1037" s="88" t="s">
        <v>25</v>
      </c>
    </row>
    <row r="1038" spans="2:15" x14ac:dyDescent="0.25">
      <c r="B1038" s="88" t="s">
        <v>19</v>
      </c>
      <c r="C1038" s="88" t="s">
        <v>312</v>
      </c>
      <c r="N1038" s="88" t="s">
        <v>19</v>
      </c>
      <c r="O1038" s="88" t="s">
        <v>312</v>
      </c>
    </row>
    <row r="1039" spans="2:15" x14ac:dyDescent="0.25">
      <c r="B1039" s="88">
        <v>6000000000</v>
      </c>
      <c r="C1039" s="88">
        <v>-76.761527999999998</v>
      </c>
      <c r="N1039" s="88">
        <v>6000000000</v>
      </c>
      <c r="O1039" s="88">
        <v>-63.698929</v>
      </c>
    </row>
    <row r="1040" spans="2:15" x14ac:dyDescent="0.25">
      <c r="B1040" s="88">
        <v>6145000000</v>
      </c>
      <c r="C1040" s="88">
        <v>-74.862717000000004</v>
      </c>
      <c r="N1040" s="88">
        <v>6145000000</v>
      </c>
      <c r="O1040" s="88">
        <v>-66.157784000000007</v>
      </c>
    </row>
    <row r="1041" spans="2:15" x14ac:dyDescent="0.25">
      <c r="B1041" s="88">
        <v>6290000000</v>
      </c>
      <c r="C1041" s="88">
        <v>-63.472884999999998</v>
      </c>
      <c r="N1041" s="88">
        <v>6290000000</v>
      </c>
      <c r="O1041" s="88">
        <v>-43.856129000000003</v>
      </c>
    </row>
    <row r="1042" spans="2:15" x14ac:dyDescent="0.25">
      <c r="B1042" s="88">
        <v>6435000000</v>
      </c>
      <c r="C1042" s="88">
        <v>-60.347157000000003</v>
      </c>
      <c r="N1042" s="88">
        <v>6435000000</v>
      </c>
      <c r="O1042" s="88">
        <v>-42.637763999999997</v>
      </c>
    </row>
    <row r="1043" spans="2:15" x14ac:dyDescent="0.25">
      <c r="B1043" s="88">
        <v>6580000000</v>
      </c>
      <c r="C1043" s="88">
        <v>-64.496375999999998</v>
      </c>
      <c r="N1043" s="88">
        <v>6580000000</v>
      </c>
      <c r="O1043" s="88">
        <v>-31.872513000000001</v>
      </c>
    </row>
    <row r="1044" spans="2:15" x14ac:dyDescent="0.25">
      <c r="B1044" s="88">
        <v>6725000000</v>
      </c>
      <c r="C1044" s="88">
        <v>-75.220191999999997</v>
      </c>
      <c r="N1044" s="88">
        <v>6725000000</v>
      </c>
      <c r="O1044" s="88">
        <v>-28.090391</v>
      </c>
    </row>
    <row r="1045" spans="2:15" x14ac:dyDescent="0.25">
      <c r="B1045" s="88">
        <v>6870000000</v>
      </c>
      <c r="C1045" s="88">
        <v>-69.338881999999998</v>
      </c>
      <c r="N1045" s="88">
        <v>6870000000</v>
      </c>
      <c r="O1045" s="88">
        <v>-25.626303</v>
      </c>
    </row>
    <row r="1046" spans="2:15" x14ac:dyDescent="0.25">
      <c r="B1046" s="88">
        <v>7015000000</v>
      </c>
      <c r="C1046" s="88">
        <v>-62.449866999999998</v>
      </c>
      <c r="N1046" s="88">
        <v>7015000000</v>
      </c>
      <c r="O1046" s="88">
        <v>-22.508865</v>
      </c>
    </row>
    <row r="1047" spans="2:15" x14ac:dyDescent="0.25">
      <c r="B1047" s="88">
        <v>7160000000</v>
      </c>
      <c r="C1047" s="88">
        <v>-65.959220999999999</v>
      </c>
      <c r="N1047" s="88">
        <v>7160000000</v>
      </c>
      <c r="O1047" s="88">
        <v>-19.593769000000002</v>
      </c>
    </row>
    <row r="1048" spans="2:15" x14ac:dyDescent="0.25">
      <c r="B1048" s="88">
        <v>7305000000</v>
      </c>
      <c r="C1048" s="88">
        <v>-59.510254000000003</v>
      </c>
      <c r="N1048" s="88">
        <v>7305000000</v>
      </c>
      <c r="O1048" s="88">
        <v>-17.551307999999999</v>
      </c>
    </row>
    <row r="1049" spans="2:15" x14ac:dyDescent="0.25">
      <c r="B1049" s="88">
        <v>7450000000</v>
      </c>
      <c r="C1049" s="88">
        <v>-54.495078999999997</v>
      </c>
      <c r="N1049" s="88">
        <v>7450000000</v>
      </c>
      <c r="O1049" s="88">
        <v>-15.677882</v>
      </c>
    </row>
    <row r="1050" spans="2:15" x14ac:dyDescent="0.25">
      <c r="B1050" s="88">
        <v>7595000000</v>
      </c>
      <c r="C1050" s="88">
        <v>-34.67342</v>
      </c>
      <c r="N1050" s="88">
        <v>7595000000</v>
      </c>
      <c r="O1050" s="88">
        <v>-14.480429000000001</v>
      </c>
    </row>
    <row r="1051" spans="2:15" x14ac:dyDescent="0.25">
      <c r="B1051" s="88">
        <v>7740000000</v>
      </c>
      <c r="C1051" s="88">
        <v>-19.125837000000001</v>
      </c>
      <c r="N1051" s="88">
        <v>7740000000</v>
      </c>
      <c r="O1051" s="88">
        <v>-12.640839</v>
      </c>
    </row>
    <row r="1052" spans="2:15" x14ac:dyDescent="0.25">
      <c r="B1052" s="88">
        <v>7885000000</v>
      </c>
      <c r="C1052" s="88">
        <v>-12.296288000000001</v>
      </c>
      <c r="N1052" s="88">
        <v>7885000000</v>
      </c>
      <c r="O1052" s="88">
        <v>-12.016939000000001</v>
      </c>
    </row>
    <row r="1053" spans="2:15" x14ac:dyDescent="0.25">
      <c r="B1053" s="88">
        <v>8030000000</v>
      </c>
      <c r="C1053" s="88">
        <v>-10.276104999999999</v>
      </c>
      <c r="N1053" s="88">
        <v>8030000000</v>
      </c>
      <c r="O1053" s="88">
        <v>-11.000878999999999</v>
      </c>
    </row>
    <row r="1054" spans="2:15" x14ac:dyDescent="0.25">
      <c r="B1054" s="88">
        <v>8175000000</v>
      </c>
      <c r="C1054" s="88">
        <v>-9.1875380999999994</v>
      </c>
      <c r="N1054" s="88">
        <v>8175000000</v>
      </c>
      <c r="O1054" s="88">
        <v>-10.46814</v>
      </c>
    </row>
    <row r="1055" spans="2:15" x14ac:dyDescent="0.25">
      <c r="B1055" s="88">
        <v>8320000000</v>
      </c>
      <c r="C1055" s="88">
        <v>-8.9179115000000007</v>
      </c>
      <c r="N1055" s="88">
        <v>8320000000</v>
      </c>
      <c r="O1055" s="88">
        <v>-10.003945999999999</v>
      </c>
    </row>
    <row r="1056" spans="2:15" x14ac:dyDescent="0.25">
      <c r="B1056" s="88">
        <v>8465000000</v>
      </c>
      <c r="C1056" s="88">
        <v>-8.4733228999999994</v>
      </c>
      <c r="N1056" s="88">
        <v>8465000000</v>
      </c>
      <c r="O1056" s="88">
        <v>-10.071939</v>
      </c>
    </row>
    <row r="1057" spans="2:15" x14ac:dyDescent="0.25">
      <c r="B1057" s="88">
        <v>8610000000</v>
      </c>
      <c r="C1057" s="88">
        <v>-8.1547041</v>
      </c>
      <c r="N1057" s="88">
        <v>8610000000</v>
      </c>
      <c r="O1057" s="88">
        <v>-9.6493082000000001</v>
      </c>
    </row>
    <row r="1058" spans="2:15" x14ac:dyDescent="0.25">
      <c r="B1058" s="88">
        <v>8755000000</v>
      </c>
      <c r="C1058" s="88">
        <v>-8.0408629999999999</v>
      </c>
      <c r="N1058" s="88">
        <v>8755000000</v>
      </c>
      <c r="O1058" s="88">
        <v>-9.6668158000000002</v>
      </c>
    </row>
    <row r="1059" spans="2:15" x14ac:dyDescent="0.25">
      <c r="B1059" s="88">
        <v>8900000000</v>
      </c>
      <c r="C1059" s="88">
        <v>-7.9751029000000004</v>
      </c>
      <c r="N1059" s="88">
        <v>8900000000</v>
      </c>
      <c r="O1059" s="88">
        <v>-9.6721333999999999</v>
      </c>
    </row>
    <row r="1060" spans="2:15" x14ac:dyDescent="0.25">
      <c r="B1060" s="88">
        <v>9045000000</v>
      </c>
      <c r="C1060" s="88">
        <v>-8.0092659000000008</v>
      </c>
      <c r="N1060" s="88">
        <v>9045000000</v>
      </c>
      <c r="O1060" s="88">
        <v>-9.6662321000000002</v>
      </c>
    </row>
    <row r="1061" spans="2:15" x14ac:dyDescent="0.25">
      <c r="B1061" s="88">
        <v>9190000000</v>
      </c>
      <c r="C1061" s="88">
        <v>-7.9603782000000001</v>
      </c>
      <c r="N1061" s="88">
        <v>9190000000</v>
      </c>
      <c r="O1061" s="88">
        <v>-9.6000204</v>
      </c>
    </row>
    <row r="1062" spans="2:15" x14ac:dyDescent="0.25">
      <c r="B1062" s="88">
        <v>9335000000</v>
      </c>
      <c r="C1062" s="88">
        <v>-8.0151234000000002</v>
      </c>
      <c r="N1062" s="88">
        <v>9335000000</v>
      </c>
      <c r="O1062" s="88">
        <v>-9.4964589999999998</v>
      </c>
    </row>
    <row r="1063" spans="2:15" x14ac:dyDescent="0.25">
      <c r="B1063" s="88">
        <v>9480000000</v>
      </c>
      <c r="C1063" s="88">
        <v>-8.0967379000000008</v>
      </c>
      <c r="N1063" s="88">
        <v>9480000000</v>
      </c>
      <c r="O1063" s="88">
        <v>-9.5916481000000005</v>
      </c>
    </row>
    <row r="1064" spans="2:15" x14ac:dyDescent="0.25">
      <c r="B1064" s="88">
        <v>9625000000</v>
      </c>
      <c r="C1064" s="88">
        <v>-8.2892264999999998</v>
      </c>
      <c r="N1064" s="88">
        <v>9625000000</v>
      </c>
      <c r="O1064" s="88">
        <v>-9.5243939999999991</v>
      </c>
    </row>
    <row r="1065" spans="2:15" x14ac:dyDescent="0.25">
      <c r="B1065" s="88">
        <v>9770000000</v>
      </c>
      <c r="C1065" s="88">
        <v>-8.1700125000000003</v>
      </c>
      <c r="N1065" s="88">
        <v>9770000000</v>
      </c>
      <c r="O1065" s="88">
        <v>-9.5387087000000008</v>
      </c>
    </row>
    <row r="1066" spans="2:15" x14ac:dyDescent="0.25">
      <c r="B1066" s="88">
        <v>9915000000</v>
      </c>
      <c r="C1066" s="88">
        <v>-8.3601712999999993</v>
      </c>
      <c r="N1066" s="88">
        <v>9915000000</v>
      </c>
      <c r="O1066" s="88">
        <v>-9.5373582999999993</v>
      </c>
    </row>
    <row r="1067" spans="2:15" x14ac:dyDescent="0.25">
      <c r="B1067" s="88">
        <v>10060000000</v>
      </c>
      <c r="C1067" s="88">
        <v>-8.4687976999999997</v>
      </c>
      <c r="N1067" s="88">
        <v>10060000000</v>
      </c>
      <c r="O1067" s="88">
        <v>-9.4666157000000002</v>
      </c>
    </row>
    <row r="1068" spans="2:15" x14ac:dyDescent="0.25">
      <c r="B1068" s="88">
        <v>10205000000</v>
      </c>
      <c r="C1068" s="88">
        <v>-8.6437883000000006</v>
      </c>
      <c r="N1068" s="88">
        <v>10205000000</v>
      </c>
      <c r="O1068" s="88">
        <v>-9.4030293999999994</v>
      </c>
    </row>
    <row r="1069" spans="2:15" x14ac:dyDescent="0.25">
      <c r="B1069" s="88">
        <v>10350000000</v>
      </c>
      <c r="C1069" s="88">
        <v>-9.1923846999999999</v>
      </c>
      <c r="N1069" s="88">
        <v>10350000000</v>
      </c>
      <c r="O1069" s="88">
        <v>-9.5245075000000003</v>
      </c>
    </row>
    <row r="1070" spans="2:15" x14ac:dyDescent="0.25">
      <c r="B1070" s="88">
        <v>10495000000</v>
      </c>
      <c r="C1070" s="88">
        <v>-9.0891456999999996</v>
      </c>
      <c r="N1070" s="88">
        <v>10495000000</v>
      </c>
      <c r="O1070" s="88">
        <v>-9.4175730000000009</v>
      </c>
    </row>
    <row r="1071" spans="2:15" x14ac:dyDescent="0.25">
      <c r="B1071" s="88">
        <v>10640000000</v>
      </c>
      <c r="C1071" s="88">
        <v>-9.4330853999999995</v>
      </c>
      <c r="N1071" s="88">
        <v>10640000000</v>
      </c>
      <c r="O1071" s="88">
        <v>-9.6370859000000006</v>
      </c>
    </row>
    <row r="1072" spans="2:15" x14ac:dyDescent="0.25">
      <c r="B1072" s="88">
        <v>10785000000</v>
      </c>
      <c r="C1072" s="88">
        <v>-9.9732237000000001</v>
      </c>
      <c r="N1072" s="88">
        <v>10785000000</v>
      </c>
      <c r="O1072" s="88">
        <v>-9.8152703999999993</v>
      </c>
    </row>
    <row r="1073" spans="2:15" x14ac:dyDescent="0.25">
      <c r="B1073" s="88">
        <v>10930000000</v>
      </c>
      <c r="C1073" s="88">
        <v>-9.8707370999999995</v>
      </c>
      <c r="N1073" s="88">
        <v>10930000000</v>
      </c>
      <c r="O1073" s="88">
        <v>-9.7493686999999998</v>
      </c>
    </row>
    <row r="1074" spans="2:15" x14ac:dyDescent="0.25">
      <c r="B1074" s="88">
        <v>11075000000</v>
      </c>
      <c r="C1074" s="88">
        <v>-10.565082</v>
      </c>
      <c r="N1074" s="88">
        <v>11075000000</v>
      </c>
      <c r="O1074" s="88">
        <v>-9.8671503000000005</v>
      </c>
    </row>
    <row r="1075" spans="2:15" x14ac:dyDescent="0.25">
      <c r="B1075" s="88">
        <v>11220000000</v>
      </c>
      <c r="C1075" s="88">
        <v>-10.986908</v>
      </c>
      <c r="N1075" s="88">
        <v>11220000000</v>
      </c>
      <c r="O1075" s="88">
        <v>-10.107699</v>
      </c>
    </row>
    <row r="1076" spans="2:15" x14ac:dyDescent="0.25">
      <c r="B1076" s="88">
        <v>11365000000</v>
      </c>
      <c r="C1076" s="88">
        <v>-11.548698</v>
      </c>
      <c r="N1076" s="88">
        <v>11365000000</v>
      </c>
      <c r="O1076" s="88">
        <v>-10.204079999999999</v>
      </c>
    </row>
    <row r="1077" spans="2:15" x14ac:dyDescent="0.25">
      <c r="B1077" s="88">
        <v>11510000000</v>
      </c>
      <c r="C1077" s="88">
        <v>-11.085437000000001</v>
      </c>
      <c r="N1077" s="88">
        <v>11510000000</v>
      </c>
      <c r="O1077" s="88">
        <v>-10.155381</v>
      </c>
    </row>
    <row r="1078" spans="2:15" x14ac:dyDescent="0.25">
      <c r="B1078" s="88">
        <v>11655000000</v>
      </c>
      <c r="C1078" s="88">
        <v>-12.258765</v>
      </c>
      <c r="N1078" s="88">
        <v>11655000000</v>
      </c>
      <c r="O1078" s="88">
        <v>-10.960046</v>
      </c>
    </row>
    <row r="1079" spans="2:15" x14ac:dyDescent="0.25">
      <c r="B1079" s="88">
        <v>11800000000</v>
      </c>
      <c r="C1079" s="88">
        <v>-11.893328</v>
      </c>
      <c r="N1079" s="88">
        <v>11800000000</v>
      </c>
      <c r="O1079" s="88">
        <v>-10.577586</v>
      </c>
    </row>
    <row r="1080" spans="2:15" x14ac:dyDescent="0.25">
      <c r="B1080" s="88">
        <v>11945000000</v>
      </c>
      <c r="C1080" s="88">
        <v>-10.883272</v>
      </c>
      <c r="N1080" s="88">
        <v>11945000000</v>
      </c>
      <c r="O1080" s="88">
        <v>-10.689964</v>
      </c>
    </row>
    <row r="1081" spans="2:15" x14ac:dyDescent="0.25">
      <c r="B1081" s="88">
        <v>12090000000</v>
      </c>
      <c r="C1081" s="88">
        <v>-13.191293</v>
      </c>
      <c r="N1081" s="88">
        <v>12090000000</v>
      </c>
      <c r="O1081" s="88">
        <v>-12.123175</v>
      </c>
    </row>
    <row r="1082" spans="2:15" x14ac:dyDescent="0.25">
      <c r="B1082" s="88">
        <v>12235000000</v>
      </c>
      <c r="C1082" s="88">
        <v>-11.543912000000001</v>
      </c>
      <c r="N1082" s="88">
        <v>12235000000</v>
      </c>
      <c r="O1082" s="88">
        <v>-10.46017</v>
      </c>
    </row>
    <row r="1083" spans="2:15" x14ac:dyDescent="0.25">
      <c r="B1083" s="88">
        <v>12380000000</v>
      </c>
      <c r="C1083" s="88">
        <v>-11.342707000000001</v>
      </c>
      <c r="N1083" s="88">
        <v>12380000000</v>
      </c>
      <c r="O1083" s="88">
        <v>-12.393045000000001</v>
      </c>
    </row>
    <row r="1084" spans="2:15" x14ac:dyDescent="0.25">
      <c r="B1084" s="88">
        <v>12525000000</v>
      </c>
      <c r="C1084" s="88">
        <v>-12.913501</v>
      </c>
      <c r="N1084" s="88">
        <v>12525000000</v>
      </c>
      <c r="O1084" s="88">
        <v>-11.4245</v>
      </c>
    </row>
    <row r="1085" spans="2:15" x14ac:dyDescent="0.25">
      <c r="B1085" s="88">
        <v>12670000000</v>
      </c>
      <c r="C1085" s="88">
        <v>-11.845393</v>
      </c>
      <c r="N1085" s="88">
        <v>12670000000</v>
      </c>
      <c r="O1085" s="88">
        <v>-10.680503</v>
      </c>
    </row>
    <row r="1086" spans="2:15" x14ac:dyDescent="0.25">
      <c r="B1086" s="88">
        <v>12815000000</v>
      </c>
      <c r="C1086" s="88">
        <v>-11.764662</v>
      </c>
      <c r="N1086" s="88">
        <v>12815000000</v>
      </c>
      <c r="O1086" s="88">
        <v>-12.607559999999999</v>
      </c>
    </row>
    <row r="1087" spans="2:15" x14ac:dyDescent="0.25">
      <c r="B1087" s="88">
        <v>12960000000</v>
      </c>
      <c r="C1087" s="88">
        <v>-14.043716</v>
      </c>
      <c r="N1087" s="88">
        <v>12960000000</v>
      </c>
      <c r="O1087" s="88">
        <v>-10.725327</v>
      </c>
    </row>
    <row r="1088" spans="2:15" x14ac:dyDescent="0.25">
      <c r="B1088" s="88">
        <v>13105000000</v>
      </c>
      <c r="C1088" s="88">
        <v>-13.091818999999999</v>
      </c>
      <c r="N1088" s="88">
        <v>13105000000</v>
      </c>
      <c r="O1088" s="88">
        <v>-11.253572</v>
      </c>
    </row>
    <row r="1089" spans="2:15" x14ac:dyDescent="0.25">
      <c r="B1089" s="88">
        <v>13250000000</v>
      </c>
      <c r="C1089" s="88">
        <v>-13.834455999999999</v>
      </c>
      <c r="N1089" s="88">
        <v>13250000000</v>
      </c>
      <c r="O1089" s="88">
        <v>-11.629612</v>
      </c>
    </row>
    <row r="1090" spans="2:15" x14ac:dyDescent="0.25">
      <c r="B1090" s="88">
        <v>13395000000</v>
      </c>
      <c r="C1090" s="88">
        <v>-16.682113999999999</v>
      </c>
      <c r="N1090" s="88">
        <v>13395000000</v>
      </c>
      <c r="O1090" s="88">
        <v>-10.782223999999999</v>
      </c>
    </row>
    <row r="1091" spans="2:15" x14ac:dyDescent="0.25">
      <c r="B1091" s="88">
        <v>13540000000</v>
      </c>
      <c r="C1091" s="88">
        <v>-16.373251</v>
      </c>
      <c r="N1091" s="88">
        <v>13540000000</v>
      </c>
      <c r="O1091" s="88">
        <v>-11.384340999999999</v>
      </c>
    </row>
    <row r="1092" spans="2:15" x14ac:dyDescent="0.25">
      <c r="B1092" s="88">
        <v>13685000000</v>
      </c>
      <c r="C1092" s="88">
        <v>-17.044758000000002</v>
      </c>
      <c r="N1092" s="88">
        <v>13685000000</v>
      </c>
      <c r="O1092" s="88">
        <v>-11.697010000000001</v>
      </c>
    </row>
    <row r="1093" spans="2:15" x14ac:dyDescent="0.25">
      <c r="B1093" s="88">
        <v>13830000000</v>
      </c>
      <c r="C1093" s="88">
        <v>-19.128966999999999</v>
      </c>
      <c r="N1093" s="88">
        <v>13830000000</v>
      </c>
      <c r="O1093" s="88">
        <v>-11.500147999999999</v>
      </c>
    </row>
    <row r="1094" spans="2:15" x14ac:dyDescent="0.25">
      <c r="B1094" s="88">
        <v>13975000000</v>
      </c>
      <c r="C1094" s="88">
        <v>-22.858370000000001</v>
      </c>
      <c r="N1094" s="88">
        <v>13975000000</v>
      </c>
      <c r="O1094" s="88">
        <v>-11.361689</v>
      </c>
    </row>
    <row r="1095" spans="2:15" x14ac:dyDescent="0.25">
      <c r="B1095" s="88">
        <v>14120000000</v>
      </c>
      <c r="C1095" s="88">
        <v>-19.046317999999999</v>
      </c>
      <c r="N1095" s="88">
        <v>14120000000</v>
      </c>
      <c r="O1095" s="88">
        <v>-12.877432000000001</v>
      </c>
    </row>
    <row r="1096" spans="2:15" x14ac:dyDescent="0.25">
      <c r="B1096" s="88">
        <v>14265000000</v>
      </c>
      <c r="C1096" s="88">
        <v>-24.810575</v>
      </c>
      <c r="N1096" s="88">
        <v>14265000000</v>
      </c>
      <c r="O1096" s="88">
        <v>-12.389289</v>
      </c>
    </row>
    <row r="1097" spans="2:15" x14ac:dyDescent="0.25">
      <c r="B1097" s="88">
        <v>14410000000</v>
      </c>
      <c r="C1097" s="88">
        <v>-27.776278999999999</v>
      </c>
      <c r="N1097" s="88">
        <v>14410000000</v>
      </c>
      <c r="O1097" s="88">
        <v>-12.183116999999999</v>
      </c>
    </row>
    <row r="1098" spans="2:15" x14ac:dyDescent="0.25">
      <c r="B1098" s="88">
        <v>14555000000</v>
      </c>
      <c r="C1098" s="88">
        <v>-23.574991000000001</v>
      </c>
      <c r="N1098" s="88">
        <v>14555000000</v>
      </c>
      <c r="O1098" s="88">
        <v>-13.664599000000001</v>
      </c>
    </row>
    <row r="1099" spans="2:15" x14ac:dyDescent="0.25">
      <c r="B1099" s="88">
        <v>14700000000</v>
      </c>
      <c r="C1099" s="88">
        <v>-29.964072999999999</v>
      </c>
      <c r="N1099" s="88">
        <v>14700000000</v>
      </c>
      <c r="O1099" s="88">
        <v>-13.151808000000001</v>
      </c>
    </row>
    <row r="1100" spans="2:15" x14ac:dyDescent="0.25">
      <c r="B1100" s="88">
        <v>14845000000</v>
      </c>
      <c r="C1100" s="88">
        <v>-33.334060999999998</v>
      </c>
      <c r="N1100" s="88">
        <v>14845000000</v>
      </c>
      <c r="O1100" s="88">
        <v>-12.618766000000001</v>
      </c>
    </row>
    <row r="1101" spans="2:15" x14ac:dyDescent="0.25">
      <c r="B1101" s="88">
        <v>14990000000</v>
      </c>
      <c r="C1101" s="88">
        <v>-27.720516</v>
      </c>
      <c r="N1101" s="88">
        <v>14990000000</v>
      </c>
      <c r="O1101" s="88">
        <v>-13.790448</v>
      </c>
    </row>
    <row r="1102" spans="2:15" x14ac:dyDescent="0.25">
      <c r="B1102" s="88">
        <v>15135000000</v>
      </c>
      <c r="C1102" s="88">
        <v>-35.899512999999999</v>
      </c>
      <c r="N1102" s="88">
        <v>15135000000</v>
      </c>
      <c r="O1102" s="88">
        <v>-12.856403</v>
      </c>
    </row>
    <row r="1103" spans="2:15" x14ac:dyDescent="0.25">
      <c r="B1103" s="88">
        <v>15280000000</v>
      </c>
      <c r="C1103" s="88">
        <v>-38.568511999999998</v>
      </c>
      <c r="N1103" s="88">
        <v>15280000000</v>
      </c>
      <c r="O1103" s="88">
        <v>-12.607329999999999</v>
      </c>
    </row>
    <row r="1104" spans="2:15" x14ac:dyDescent="0.25">
      <c r="B1104" s="88">
        <v>15425000000</v>
      </c>
      <c r="C1104" s="88">
        <v>-29.172606999999999</v>
      </c>
      <c r="N1104" s="88">
        <v>15425000000</v>
      </c>
      <c r="O1104" s="88">
        <v>-14.128857</v>
      </c>
    </row>
    <row r="1105" spans="2:15" x14ac:dyDescent="0.25">
      <c r="B1105" s="88">
        <v>15570000000</v>
      </c>
      <c r="C1105" s="88">
        <v>-42.276119000000001</v>
      </c>
      <c r="N1105" s="88">
        <v>15570000000</v>
      </c>
      <c r="O1105" s="88">
        <v>-12.777574</v>
      </c>
    </row>
    <row r="1106" spans="2:15" x14ac:dyDescent="0.25">
      <c r="B1106" s="88">
        <v>15715000000</v>
      </c>
      <c r="C1106" s="88">
        <v>-37.488292999999999</v>
      </c>
      <c r="N1106" s="88">
        <v>15715000000</v>
      </c>
      <c r="O1106" s="88">
        <v>-13.180248000000001</v>
      </c>
    </row>
    <row r="1107" spans="2:15" x14ac:dyDescent="0.25">
      <c r="B1107" s="88">
        <v>15860000000</v>
      </c>
      <c r="C1107" s="88">
        <v>-36.773983000000001</v>
      </c>
      <c r="N1107" s="88">
        <v>15860000000</v>
      </c>
      <c r="O1107" s="88">
        <v>-13.669943</v>
      </c>
    </row>
    <row r="1108" spans="2:15" x14ac:dyDescent="0.25">
      <c r="B1108" s="88">
        <v>16005000000</v>
      </c>
      <c r="C1108" s="88">
        <v>-39.721882000000001</v>
      </c>
      <c r="N1108" s="88">
        <v>16005000000</v>
      </c>
      <c r="O1108" s="88">
        <v>-13.492521999999999</v>
      </c>
    </row>
    <row r="1109" spans="2:15" x14ac:dyDescent="0.25">
      <c r="B1109" s="88">
        <v>16150000000</v>
      </c>
      <c r="C1109" s="88">
        <v>-44.833266999999999</v>
      </c>
      <c r="N1109" s="88">
        <v>16150000000</v>
      </c>
      <c r="O1109" s="88">
        <v>-12.842067</v>
      </c>
    </row>
    <row r="1110" spans="2:15" x14ac:dyDescent="0.25">
      <c r="B1110" s="88">
        <v>16295000000</v>
      </c>
      <c r="C1110" s="88">
        <v>-39.919746000000004</v>
      </c>
      <c r="N1110" s="88">
        <v>16295000000</v>
      </c>
      <c r="O1110" s="88">
        <v>-13.432193</v>
      </c>
    </row>
    <row r="1111" spans="2:15" x14ac:dyDescent="0.25">
      <c r="B1111" s="88">
        <v>16440000000</v>
      </c>
      <c r="C1111" s="88">
        <v>-37.740600999999998</v>
      </c>
      <c r="N1111" s="88">
        <v>16440000000</v>
      </c>
      <c r="O1111" s="88">
        <v>-13.809849</v>
      </c>
    </row>
    <row r="1112" spans="2:15" x14ac:dyDescent="0.25">
      <c r="B1112" s="88">
        <v>16585000000</v>
      </c>
      <c r="C1112" s="88">
        <v>-52.636271999999998</v>
      </c>
      <c r="N1112" s="88">
        <v>16585000000</v>
      </c>
      <c r="O1112" s="88">
        <v>-12.321834000000001</v>
      </c>
    </row>
    <row r="1113" spans="2:15" x14ac:dyDescent="0.25">
      <c r="B1113" s="88">
        <v>16730000000</v>
      </c>
      <c r="C1113" s="88">
        <v>-33.912716000000003</v>
      </c>
      <c r="N1113" s="88">
        <v>16730000000</v>
      </c>
      <c r="O1113" s="88">
        <v>-14.238807</v>
      </c>
    </row>
    <row r="1114" spans="2:15" x14ac:dyDescent="0.25">
      <c r="B1114" s="88">
        <v>16875000000</v>
      </c>
      <c r="C1114" s="88">
        <v>-47.991596000000001</v>
      </c>
      <c r="N1114" s="88">
        <v>16875000000</v>
      </c>
      <c r="O1114" s="88">
        <v>-12.919404</v>
      </c>
    </row>
    <row r="1115" spans="2:15" x14ac:dyDescent="0.25">
      <c r="B1115" s="88">
        <v>17020000000</v>
      </c>
      <c r="C1115" s="88">
        <v>-49.397945</v>
      </c>
      <c r="N1115" s="88">
        <v>17020000000</v>
      </c>
      <c r="O1115" s="88">
        <v>-12.661614999999999</v>
      </c>
    </row>
    <row r="1116" spans="2:15" x14ac:dyDescent="0.25">
      <c r="B1116" s="88">
        <v>17165000000</v>
      </c>
      <c r="C1116" s="88">
        <v>-36.583893000000003</v>
      </c>
      <c r="N1116" s="88">
        <v>17165000000</v>
      </c>
      <c r="O1116" s="88">
        <v>-13.879861999999999</v>
      </c>
    </row>
    <row r="1117" spans="2:15" x14ac:dyDescent="0.25">
      <c r="B1117" s="88">
        <v>17310000000</v>
      </c>
      <c r="C1117" s="88">
        <v>-51.464385999999998</v>
      </c>
      <c r="N1117" s="88">
        <v>17310000000</v>
      </c>
      <c r="O1117" s="88">
        <v>-12.660252</v>
      </c>
    </row>
    <row r="1118" spans="2:15" x14ac:dyDescent="0.25">
      <c r="B1118" s="88">
        <v>17455000000</v>
      </c>
      <c r="C1118" s="88">
        <v>-46.387698999999998</v>
      </c>
      <c r="N1118" s="88">
        <v>17455000000</v>
      </c>
      <c r="O1118" s="88">
        <v>-12.75595</v>
      </c>
    </row>
    <row r="1119" spans="2:15" x14ac:dyDescent="0.25">
      <c r="B1119" s="88">
        <v>17600000000</v>
      </c>
      <c r="C1119" s="88">
        <v>-43.704349999999998</v>
      </c>
      <c r="N1119" s="88">
        <v>17600000000</v>
      </c>
      <c r="O1119" s="88">
        <v>-13.564681999999999</v>
      </c>
    </row>
    <row r="1120" spans="2:15" x14ac:dyDescent="0.25">
      <c r="B1120" s="88">
        <v>17745000000</v>
      </c>
      <c r="C1120" s="88">
        <v>-47.984012999999997</v>
      </c>
      <c r="N1120" s="88">
        <v>17745000000</v>
      </c>
      <c r="O1120" s="88">
        <v>-13.017117000000001</v>
      </c>
    </row>
    <row r="1121" spans="2:15" x14ac:dyDescent="0.25">
      <c r="B1121" s="88">
        <v>17890000000</v>
      </c>
      <c r="C1121" s="88">
        <v>-48.794189000000003</v>
      </c>
      <c r="N1121" s="88">
        <v>17890000000</v>
      </c>
      <c r="O1121" s="88">
        <v>-12.677973</v>
      </c>
    </row>
    <row r="1122" spans="2:15" x14ac:dyDescent="0.25">
      <c r="B1122" s="88">
        <v>18035000000</v>
      </c>
      <c r="C1122" s="88">
        <v>-43.913071000000002</v>
      </c>
      <c r="N1122" s="88">
        <v>18035000000</v>
      </c>
      <c r="O1122" s="88">
        <v>-13.500859999999999</v>
      </c>
    </row>
    <row r="1123" spans="2:15" x14ac:dyDescent="0.25">
      <c r="B1123" s="88">
        <v>18180000000</v>
      </c>
      <c r="C1123" s="88">
        <v>-50.704628</v>
      </c>
      <c r="N1123" s="88">
        <v>18180000000</v>
      </c>
      <c r="O1123" s="88">
        <v>-12.336760999999999</v>
      </c>
    </row>
    <row r="1124" spans="2:15" x14ac:dyDescent="0.25">
      <c r="B1124" s="88">
        <v>18325000000</v>
      </c>
      <c r="C1124" s="88">
        <v>-48.483851999999999</v>
      </c>
      <c r="N1124" s="88">
        <v>18325000000</v>
      </c>
      <c r="O1124" s="88">
        <v>-12.959383000000001</v>
      </c>
    </row>
    <row r="1125" spans="2:15" x14ac:dyDescent="0.25">
      <c r="B1125" s="88">
        <v>18470000000</v>
      </c>
      <c r="C1125" s="88">
        <v>-45.966946</v>
      </c>
      <c r="N1125" s="88">
        <v>18470000000</v>
      </c>
      <c r="O1125" s="88">
        <v>-12.984401999999999</v>
      </c>
    </row>
    <row r="1126" spans="2:15" x14ac:dyDescent="0.25">
      <c r="B1126" s="88">
        <v>18615000000</v>
      </c>
      <c r="C1126" s="88">
        <v>-46.995949000000003</v>
      </c>
      <c r="N1126" s="88">
        <v>18615000000</v>
      </c>
      <c r="O1126" s="88">
        <v>-12.928299000000001</v>
      </c>
    </row>
    <row r="1127" spans="2:15" x14ac:dyDescent="0.25">
      <c r="B1127" s="88">
        <v>18760000000</v>
      </c>
      <c r="C1127" s="88">
        <v>-50.055565000000001</v>
      </c>
      <c r="N1127" s="88">
        <v>18760000000</v>
      </c>
      <c r="O1127" s="88">
        <v>-12.472255000000001</v>
      </c>
    </row>
    <row r="1128" spans="2:15" x14ac:dyDescent="0.25">
      <c r="B1128" s="88">
        <v>18905000000</v>
      </c>
      <c r="C1128" s="88">
        <v>-45.747723000000001</v>
      </c>
      <c r="N1128" s="88">
        <v>18905000000</v>
      </c>
      <c r="O1128" s="88">
        <v>-13.016888</v>
      </c>
    </row>
    <row r="1129" spans="2:15" x14ac:dyDescent="0.25">
      <c r="B1129" s="88">
        <v>19050000000</v>
      </c>
      <c r="C1129" s="88">
        <v>-45.605186000000003</v>
      </c>
      <c r="N1129" s="88">
        <v>19050000000</v>
      </c>
      <c r="O1129" s="88">
        <v>-13.025055999999999</v>
      </c>
    </row>
    <row r="1130" spans="2:15" x14ac:dyDescent="0.25">
      <c r="B1130" s="88">
        <v>19195000000</v>
      </c>
      <c r="C1130" s="88">
        <v>-48.015137000000003</v>
      </c>
      <c r="N1130" s="88">
        <v>19195000000</v>
      </c>
      <c r="O1130" s="88">
        <v>-12.220196</v>
      </c>
    </row>
    <row r="1131" spans="2:15" x14ac:dyDescent="0.25">
      <c r="B1131" s="88">
        <v>19340000000</v>
      </c>
      <c r="C1131" s="88">
        <v>-37.140900000000002</v>
      </c>
      <c r="N1131" s="88">
        <v>19340000000</v>
      </c>
      <c r="O1131" s="88">
        <v>-14.301009000000001</v>
      </c>
    </row>
    <row r="1132" spans="2:15" x14ac:dyDescent="0.25">
      <c r="B1132" s="88">
        <v>19485000000</v>
      </c>
      <c r="C1132" s="88">
        <v>-44.794449</v>
      </c>
      <c r="N1132" s="88">
        <v>19485000000</v>
      </c>
      <c r="O1132" s="88">
        <v>-12.837402000000001</v>
      </c>
    </row>
    <row r="1133" spans="2:15" x14ac:dyDescent="0.25">
      <c r="B1133" s="88">
        <v>19630000000</v>
      </c>
      <c r="C1133" s="88">
        <v>-37.715549000000003</v>
      </c>
      <c r="N1133" s="88">
        <v>19630000000</v>
      </c>
      <c r="O1133" s="88">
        <v>-13.842908</v>
      </c>
    </row>
    <row r="1134" spans="2:15" x14ac:dyDescent="0.25">
      <c r="B1134" s="88">
        <v>19775000000</v>
      </c>
      <c r="C1134" s="88">
        <v>-32.465930999999998</v>
      </c>
      <c r="N1134" s="88">
        <v>19775000000</v>
      </c>
      <c r="O1134" s="88">
        <v>-14.830297</v>
      </c>
    </row>
    <row r="1135" spans="2:15" x14ac:dyDescent="0.25">
      <c r="B1135" s="88">
        <v>19920000000</v>
      </c>
      <c r="C1135" s="88">
        <v>-45.015510999999996</v>
      </c>
      <c r="N1135" s="88">
        <v>19920000000</v>
      </c>
      <c r="O1135" s="88">
        <v>-12.658894999999999</v>
      </c>
    </row>
    <row r="1136" spans="2:15" x14ac:dyDescent="0.25">
      <c r="B1136" s="88">
        <v>20065000000</v>
      </c>
      <c r="C1136" s="88">
        <v>-31.724412999999998</v>
      </c>
      <c r="N1136" s="88">
        <v>20065000000</v>
      </c>
      <c r="O1136" s="88">
        <v>-14.927985</v>
      </c>
    </row>
    <row r="1137" spans="2:15" x14ac:dyDescent="0.25">
      <c r="B1137" s="88">
        <v>20210000000</v>
      </c>
      <c r="C1137" s="88">
        <v>-38.203850000000003</v>
      </c>
      <c r="N1137" s="88">
        <v>20210000000</v>
      </c>
      <c r="O1137" s="88">
        <v>-13.755893</v>
      </c>
    </row>
    <row r="1138" spans="2:15" x14ac:dyDescent="0.25">
      <c r="B1138" s="88">
        <v>20355000000</v>
      </c>
      <c r="C1138" s="88">
        <v>-40.496689000000003</v>
      </c>
      <c r="N1138" s="88">
        <v>20355000000</v>
      </c>
      <c r="O1138" s="88">
        <v>-13.691266000000001</v>
      </c>
    </row>
    <row r="1139" spans="2:15" x14ac:dyDescent="0.25">
      <c r="B1139" s="88">
        <v>20500000000</v>
      </c>
      <c r="C1139" s="88">
        <v>-36.796332999999997</v>
      </c>
      <c r="N1139" s="88">
        <v>20500000000</v>
      </c>
      <c r="O1139" s="88">
        <v>-14.704812</v>
      </c>
    </row>
    <row r="1140" spans="2:15" x14ac:dyDescent="0.25">
      <c r="B1140" s="88">
        <v>20645000000</v>
      </c>
      <c r="C1140" s="88">
        <v>-48.200736999999997</v>
      </c>
      <c r="N1140" s="88">
        <v>20645000000</v>
      </c>
      <c r="O1140" s="88">
        <v>-13.336454</v>
      </c>
    </row>
    <row r="1141" spans="2:15" x14ac:dyDescent="0.25">
      <c r="B1141" s="88">
        <v>20790000000</v>
      </c>
      <c r="C1141" s="88">
        <v>-41.757854000000002</v>
      </c>
      <c r="N1141" s="88">
        <v>20790000000</v>
      </c>
      <c r="O1141" s="88">
        <v>-14.034765</v>
      </c>
    </row>
    <row r="1142" spans="2:15" x14ac:dyDescent="0.25">
      <c r="B1142" s="88">
        <v>20935000000</v>
      </c>
      <c r="C1142" s="88">
        <v>-45.186881999999997</v>
      </c>
      <c r="N1142" s="88">
        <v>20935000000</v>
      </c>
      <c r="O1142" s="88">
        <v>-13.650639</v>
      </c>
    </row>
    <row r="1143" spans="2:15" x14ac:dyDescent="0.25">
      <c r="B1143" s="88">
        <v>21080000000</v>
      </c>
      <c r="C1143" s="88">
        <v>-45.970795000000003</v>
      </c>
      <c r="N1143" s="88">
        <v>21080000000</v>
      </c>
      <c r="O1143" s="88">
        <v>-14.373631</v>
      </c>
    </row>
    <row r="1144" spans="2:15" x14ac:dyDescent="0.25">
      <c r="B1144" s="88">
        <v>21225000000</v>
      </c>
      <c r="C1144" s="88">
        <v>-47.738593999999999</v>
      </c>
      <c r="N1144" s="88">
        <v>21225000000</v>
      </c>
      <c r="O1144" s="88">
        <v>-13.795512</v>
      </c>
    </row>
    <row r="1145" spans="2:15" x14ac:dyDescent="0.25">
      <c r="B1145" s="88">
        <v>21370000000</v>
      </c>
      <c r="C1145" s="88">
        <v>-44.637444000000002</v>
      </c>
      <c r="N1145" s="88">
        <v>21370000000</v>
      </c>
      <c r="O1145" s="88">
        <v>-13.985683999999999</v>
      </c>
    </row>
    <row r="1146" spans="2:15" x14ac:dyDescent="0.25">
      <c r="B1146" s="88">
        <v>21515000000</v>
      </c>
      <c r="C1146" s="88">
        <v>-41.900730000000003</v>
      </c>
      <c r="N1146" s="88">
        <v>21515000000</v>
      </c>
      <c r="O1146" s="88">
        <v>-14.295536999999999</v>
      </c>
    </row>
    <row r="1147" spans="2:15" x14ac:dyDescent="0.25">
      <c r="B1147" s="88">
        <v>21660000000</v>
      </c>
      <c r="C1147" s="88">
        <v>-50.656058999999999</v>
      </c>
      <c r="N1147" s="88">
        <v>21660000000</v>
      </c>
      <c r="O1147" s="88">
        <v>-13.084600999999999</v>
      </c>
    </row>
    <row r="1148" spans="2:15" x14ac:dyDescent="0.25">
      <c r="B1148" s="88">
        <v>21805000000</v>
      </c>
      <c r="C1148" s="88">
        <v>-38.844760999999998</v>
      </c>
      <c r="N1148" s="88">
        <v>21805000000</v>
      </c>
      <c r="O1148" s="88">
        <v>-14.911467</v>
      </c>
    </row>
    <row r="1149" spans="2:15" x14ac:dyDescent="0.25">
      <c r="B1149" s="88">
        <v>21950000000</v>
      </c>
      <c r="C1149" s="88">
        <v>-42.109104000000002</v>
      </c>
      <c r="N1149" s="88">
        <v>21950000000</v>
      </c>
      <c r="O1149" s="88">
        <v>-14.362830000000001</v>
      </c>
    </row>
    <row r="1150" spans="2:15" x14ac:dyDescent="0.25">
      <c r="B1150" s="88">
        <v>22095000000</v>
      </c>
      <c r="C1150" s="88">
        <v>-43.926127999999999</v>
      </c>
      <c r="N1150" s="88">
        <v>22095000000</v>
      </c>
      <c r="O1150" s="88">
        <v>-13.893719000000001</v>
      </c>
    </row>
    <row r="1151" spans="2:15" x14ac:dyDescent="0.25">
      <c r="B1151" s="88">
        <v>22240000000</v>
      </c>
      <c r="C1151" s="88">
        <v>-33.485973000000001</v>
      </c>
      <c r="N1151" s="88">
        <v>22240000000</v>
      </c>
      <c r="O1151" s="88">
        <v>-17.159103000000002</v>
      </c>
    </row>
    <row r="1152" spans="2:15" x14ac:dyDescent="0.25">
      <c r="B1152" s="88">
        <v>22385000000</v>
      </c>
      <c r="C1152" s="88">
        <v>-37.900196000000001</v>
      </c>
      <c r="N1152" s="88">
        <v>22385000000</v>
      </c>
      <c r="O1152" s="88">
        <v>-15.872788</v>
      </c>
    </row>
    <row r="1153" spans="2:15" x14ac:dyDescent="0.25">
      <c r="B1153" s="88">
        <v>22530000000</v>
      </c>
      <c r="C1153" s="88">
        <v>-42.842357999999997</v>
      </c>
      <c r="N1153" s="88">
        <v>22530000000</v>
      </c>
      <c r="O1153" s="88">
        <v>-15.391677</v>
      </c>
    </row>
    <row r="1154" spans="2:15" x14ac:dyDescent="0.25">
      <c r="B1154" s="88">
        <v>22675000000</v>
      </c>
      <c r="C1154" s="88">
        <v>-31.695456</v>
      </c>
      <c r="N1154" s="88">
        <v>22675000000</v>
      </c>
      <c r="O1154" s="88">
        <v>-19.991396000000002</v>
      </c>
    </row>
    <row r="1155" spans="2:15" x14ac:dyDescent="0.25">
      <c r="B1155" s="88">
        <v>22820000000</v>
      </c>
      <c r="C1155" s="88">
        <v>-42.936005000000002</v>
      </c>
      <c r="N1155" s="88">
        <v>22820000000</v>
      </c>
      <c r="O1155" s="88">
        <v>-16.137028000000001</v>
      </c>
    </row>
    <row r="1156" spans="2:15" x14ac:dyDescent="0.25">
      <c r="B1156" s="88">
        <v>22965000000</v>
      </c>
      <c r="C1156" s="88">
        <v>-41.071728</v>
      </c>
      <c r="N1156" s="88">
        <v>22965000000</v>
      </c>
      <c r="O1156" s="88">
        <v>-17.617031000000001</v>
      </c>
    </row>
    <row r="1157" spans="2:15" x14ac:dyDescent="0.25">
      <c r="B1157" s="88">
        <v>23110000000</v>
      </c>
      <c r="C1157" s="88">
        <v>-34.223095000000001</v>
      </c>
      <c r="N1157" s="88">
        <v>23110000000</v>
      </c>
      <c r="O1157" s="88">
        <v>-19.067837000000001</v>
      </c>
    </row>
    <row r="1158" spans="2:15" x14ac:dyDescent="0.25">
      <c r="B1158" s="88">
        <v>23255000000</v>
      </c>
      <c r="C1158" s="88">
        <v>-44.206153999999998</v>
      </c>
      <c r="N1158" s="88">
        <v>23255000000</v>
      </c>
      <c r="O1158" s="88">
        <v>-16.055771</v>
      </c>
    </row>
    <row r="1159" spans="2:15" x14ac:dyDescent="0.25">
      <c r="B1159" s="88">
        <v>23400000000</v>
      </c>
      <c r="C1159" s="88">
        <v>-35.014400000000002</v>
      </c>
      <c r="N1159" s="88">
        <v>23400000000</v>
      </c>
      <c r="O1159" s="88">
        <v>-19.900742999999999</v>
      </c>
    </row>
    <row r="1160" spans="2:15" x14ac:dyDescent="0.25">
      <c r="B1160" s="88">
        <v>23545000000</v>
      </c>
      <c r="C1160" s="88">
        <v>-39.517356999999997</v>
      </c>
      <c r="N1160" s="88">
        <v>23545000000</v>
      </c>
      <c r="O1160" s="88">
        <v>-17.053339000000001</v>
      </c>
    </row>
    <row r="1161" spans="2:15" x14ac:dyDescent="0.25">
      <c r="B1161" s="88">
        <v>23690000000</v>
      </c>
      <c r="C1161" s="88">
        <v>-38.365879</v>
      </c>
      <c r="N1161" s="88">
        <v>23690000000</v>
      </c>
      <c r="O1161" s="88">
        <v>-19.393965000000001</v>
      </c>
    </row>
    <row r="1162" spans="2:15" x14ac:dyDescent="0.25">
      <c r="B1162" s="88">
        <v>23835000000</v>
      </c>
      <c r="C1162" s="88">
        <v>-41.552337999999999</v>
      </c>
      <c r="N1162" s="88">
        <v>23835000000</v>
      </c>
      <c r="O1162" s="88">
        <v>-16.656151000000001</v>
      </c>
    </row>
    <row r="1163" spans="2:15" x14ac:dyDescent="0.25">
      <c r="B1163" s="88">
        <v>23980000000</v>
      </c>
      <c r="C1163" s="88">
        <v>-38.805252000000003</v>
      </c>
      <c r="N1163" s="88">
        <v>23980000000</v>
      </c>
      <c r="O1163" s="88">
        <v>-19.431217</v>
      </c>
    </row>
    <row r="1164" spans="2:15" x14ac:dyDescent="0.25">
      <c r="B1164" s="88">
        <v>24125000000</v>
      </c>
      <c r="C1164" s="88">
        <v>-38.850757999999999</v>
      </c>
      <c r="N1164" s="88">
        <v>24125000000</v>
      </c>
      <c r="O1164" s="88">
        <v>-17.151278000000001</v>
      </c>
    </row>
    <row r="1165" spans="2:15" x14ac:dyDescent="0.25">
      <c r="B1165" s="88">
        <v>24270000000</v>
      </c>
      <c r="C1165" s="88">
        <v>-48.699883</v>
      </c>
      <c r="N1165" s="88">
        <v>24270000000</v>
      </c>
      <c r="O1165" s="88">
        <v>-18.306452</v>
      </c>
    </row>
    <row r="1166" spans="2:15" x14ac:dyDescent="0.25">
      <c r="B1166" s="88">
        <v>24415000000</v>
      </c>
      <c r="C1166" s="88">
        <v>-38.196624999999997</v>
      </c>
      <c r="N1166" s="88">
        <v>24415000000</v>
      </c>
      <c r="O1166" s="88">
        <v>-18.363358000000002</v>
      </c>
    </row>
    <row r="1167" spans="2:15" x14ac:dyDescent="0.25">
      <c r="B1167" s="88">
        <v>24560000000</v>
      </c>
      <c r="C1167" s="88">
        <v>-48.597991999999998</v>
      </c>
      <c r="N1167" s="88">
        <v>24560000000</v>
      </c>
      <c r="O1167" s="88">
        <v>-15.384805999999999</v>
      </c>
    </row>
    <row r="1168" spans="2:15" x14ac:dyDescent="0.25">
      <c r="B1168" s="88">
        <v>24705000000</v>
      </c>
      <c r="C1168" s="88">
        <v>-47.829318999999998</v>
      </c>
      <c r="N1168" s="88">
        <v>24705000000</v>
      </c>
      <c r="O1168" s="88">
        <v>-17.954329999999999</v>
      </c>
    </row>
    <row r="1169" spans="2:15" x14ac:dyDescent="0.25">
      <c r="B1169" s="88">
        <v>24850000000</v>
      </c>
      <c r="C1169" s="88">
        <v>-43.994179000000003</v>
      </c>
      <c r="N1169" s="88">
        <v>24850000000</v>
      </c>
      <c r="O1169" s="88">
        <v>-15.487883</v>
      </c>
    </row>
    <row r="1170" spans="2:15" x14ac:dyDescent="0.25">
      <c r="B1170" s="88">
        <v>24995000000</v>
      </c>
      <c r="C1170" s="88">
        <v>-52.279736</v>
      </c>
      <c r="N1170" s="88">
        <v>24995000000</v>
      </c>
      <c r="O1170" s="88">
        <v>-14.734830000000001</v>
      </c>
    </row>
    <row r="1171" spans="2:15" x14ac:dyDescent="0.25">
      <c r="B1171" s="88">
        <v>25140000000</v>
      </c>
      <c r="C1171" s="88">
        <v>-49.856696999999997</v>
      </c>
      <c r="N1171" s="88">
        <v>25140000000</v>
      </c>
      <c r="O1171" s="88">
        <v>-15.466657</v>
      </c>
    </row>
    <row r="1172" spans="2:15" x14ac:dyDescent="0.25">
      <c r="B1172" s="88">
        <v>25285000000</v>
      </c>
      <c r="C1172" s="88">
        <v>-43.305320999999999</v>
      </c>
      <c r="N1172" s="88">
        <v>25285000000</v>
      </c>
      <c r="O1172" s="88">
        <v>-14.803233000000001</v>
      </c>
    </row>
    <row r="1173" spans="2:15" x14ac:dyDescent="0.25">
      <c r="B1173" s="88">
        <v>25430000000</v>
      </c>
      <c r="C1173" s="88">
        <v>-49.913150999999999</v>
      </c>
      <c r="N1173" s="88">
        <v>25430000000</v>
      </c>
      <c r="O1173" s="88">
        <v>-14.242016</v>
      </c>
    </row>
    <row r="1174" spans="2:15" x14ac:dyDescent="0.25">
      <c r="B1174" s="88">
        <v>25575000000</v>
      </c>
      <c r="C1174" s="88">
        <v>-44.377884000000002</v>
      </c>
      <c r="N1174" s="88">
        <v>25575000000</v>
      </c>
      <c r="O1174" s="88">
        <v>-16.686572999999999</v>
      </c>
    </row>
    <row r="1175" spans="2:15" x14ac:dyDescent="0.25">
      <c r="B1175" s="88">
        <v>25720000000</v>
      </c>
      <c r="C1175" s="88">
        <v>-44.735030999999999</v>
      </c>
      <c r="N1175" s="88">
        <v>25720000000</v>
      </c>
      <c r="O1175" s="88">
        <v>-13.733846</v>
      </c>
    </row>
    <row r="1176" spans="2:15" x14ac:dyDescent="0.25">
      <c r="B1176" s="88">
        <v>25865000000</v>
      </c>
      <c r="C1176" s="88">
        <v>-41.067089000000003</v>
      </c>
      <c r="N1176" s="88">
        <v>25865000000</v>
      </c>
      <c r="O1176" s="88">
        <v>-16.487100999999999</v>
      </c>
    </row>
    <row r="1177" spans="2:15" x14ac:dyDescent="0.25">
      <c r="B1177" s="88">
        <v>26010000000</v>
      </c>
      <c r="C1177" s="88">
        <v>-38.726134999999999</v>
      </c>
      <c r="N1177" s="88">
        <v>26010000000</v>
      </c>
      <c r="O1177" s="88">
        <v>-16.307773999999998</v>
      </c>
    </row>
    <row r="1178" spans="2:15" x14ac:dyDescent="0.25">
      <c r="B1178" s="88">
        <v>26155000000</v>
      </c>
      <c r="C1178" s="88">
        <v>-43.570929999999997</v>
      </c>
      <c r="N1178" s="88">
        <v>26155000000</v>
      </c>
      <c r="O1178" s="88">
        <v>-14.914754</v>
      </c>
    </row>
    <row r="1179" spans="2:15" x14ac:dyDescent="0.25">
      <c r="B1179" s="88">
        <v>26300000000</v>
      </c>
      <c r="C1179" s="88">
        <v>-33.745018000000002</v>
      </c>
      <c r="N1179" s="88">
        <v>26300000000</v>
      </c>
      <c r="O1179" s="88">
        <v>-17.573412000000001</v>
      </c>
    </row>
    <row r="1180" spans="2:15" x14ac:dyDescent="0.25">
      <c r="B1180" s="88">
        <v>26445000000</v>
      </c>
      <c r="C1180" s="88">
        <v>-41.450951000000003</v>
      </c>
      <c r="N1180" s="88">
        <v>26445000000</v>
      </c>
      <c r="O1180" s="88">
        <v>-15.661073999999999</v>
      </c>
    </row>
    <row r="1181" spans="2:15" x14ac:dyDescent="0.25">
      <c r="B1181" s="88">
        <v>26590000000</v>
      </c>
      <c r="C1181" s="88">
        <v>-36.801758</v>
      </c>
      <c r="N1181" s="88">
        <v>26590000000</v>
      </c>
      <c r="O1181" s="88">
        <v>-17.767244000000002</v>
      </c>
    </row>
    <row r="1182" spans="2:15" x14ac:dyDescent="0.25">
      <c r="B1182" s="88">
        <v>26735000000</v>
      </c>
      <c r="C1182" s="88">
        <v>-39.119208999999998</v>
      </c>
      <c r="N1182" s="88">
        <v>26735000000</v>
      </c>
      <c r="O1182" s="88">
        <v>-14.634428</v>
      </c>
    </row>
    <row r="1183" spans="2:15" x14ac:dyDescent="0.25">
      <c r="B1183" s="88">
        <v>26880000000</v>
      </c>
      <c r="C1183" s="88">
        <v>-38.426022000000003</v>
      </c>
      <c r="N1183" s="88">
        <v>26880000000</v>
      </c>
      <c r="O1183" s="88">
        <v>-18.832841999999999</v>
      </c>
    </row>
    <row r="1184" spans="2:15" x14ac:dyDescent="0.25">
      <c r="B1184" s="88">
        <v>27025000000</v>
      </c>
      <c r="C1184" s="88">
        <v>-37.557510000000001</v>
      </c>
      <c r="N1184" s="88">
        <v>27025000000</v>
      </c>
      <c r="O1184" s="88">
        <v>-14.887941</v>
      </c>
    </row>
    <row r="1185" spans="2:15" x14ac:dyDescent="0.25">
      <c r="B1185" s="88">
        <v>27170000000</v>
      </c>
      <c r="C1185" s="88">
        <v>-39.460861000000001</v>
      </c>
      <c r="N1185" s="88">
        <v>27170000000</v>
      </c>
      <c r="O1185" s="88">
        <v>-14.95397</v>
      </c>
    </row>
    <row r="1186" spans="2:15" x14ac:dyDescent="0.25">
      <c r="B1186" s="88">
        <v>27315000000</v>
      </c>
      <c r="C1186" s="88">
        <v>-37.529842000000002</v>
      </c>
      <c r="N1186" s="88">
        <v>27315000000</v>
      </c>
      <c r="O1186" s="88">
        <v>-17.661175</v>
      </c>
    </row>
    <row r="1187" spans="2:15" x14ac:dyDescent="0.25">
      <c r="B1187" s="88">
        <v>27460000000</v>
      </c>
      <c r="C1187" s="88">
        <v>-39.165698999999996</v>
      </c>
      <c r="N1187" s="88">
        <v>27460000000</v>
      </c>
      <c r="O1187" s="88">
        <v>-14.222251</v>
      </c>
    </row>
    <row r="1188" spans="2:15" x14ac:dyDescent="0.25">
      <c r="B1188" s="88">
        <v>27605000000</v>
      </c>
      <c r="C1188" s="88">
        <v>-36.807411000000002</v>
      </c>
      <c r="N1188" s="88">
        <v>27605000000</v>
      </c>
      <c r="O1188" s="88">
        <v>-14.917472999999999</v>
      </c>
    </row>
    <row r="1189" spans="2:15" x14ac:dyDescent="0.25">
      <c r="B1189" s="88">
        <v>27750000000</v>
      </c>
      <c r="C1189" s="88">
        <v>-37.502979000000003</v>
      </c>
      <c r="N1189" s="88">
        <v>27750000000</v>
      </c>
      <c r="O1189" s="88">
        <v>-16.620035000000001</v>
      </c>
    </row>
    <row r="1190" spans="2:15" x14ac:dyDescent="0.25">
      <c r="B1190" s="88">
        <v>27895000000</v>
      </c>
      <c r="C1190" s="88">
        <v>-36.831561999999998</v>
      </c>
      <c r="N1190" s="88">
        <v>27895000000</v>
      </c>
      <c r="O1190" s="88">
        <v>-14.993069</v>
      </c>
    </row>
    <row r="1191" spans="2:15" x14ac:dyDescent="0.25">
      <c r="B1191" s="88">
        <v>28040000000</v>
      </c>
      <c r="C1191" s="88">
        <v>-39.005023999999999</v>
      </c>
      <c r="N1191" s="88">
        <v>28040000000</v>
      </c>
      <c r="O1191" s="88">
        <v>-14.606184000000001</v>
      </c>
    </row>
    <row r="1192" spans="2:15" x14ac:dyDescent="0.25">
      <c r="B1192" s="88">
        <v>28185000000</v>
      </c>
      <c r="C1192" s="88">
        <v>-30.423691000000002</v>
      </c>
      <c r="N1192" s="88">
        <v>28185000000</v>
      </c>
      <c r="O1192" s="88">
        <v>-18.699373000000001</v>
      </c>
    </row>
    <row r="1193" spans="2:15" x14ac:dyDescent="0.25">
      <c r="B1193" s="88">
        <v>28330000000</v>
      </c>
      <c r="C1193" s="88">
        <v>-42.075169000000002</v>
      </c>
      <c r="N1193" s="88">
        <v>28330000000</v>
      </c>
      <c r="O1193" s="88">
        <v>-15.12086</v>
      </c>
    </row>
    <row r="1194" spans="2:15" x14ac:dyDescent="0.25">
      <c r="B1194" s="88">
        <v>28475000000</v>
      </c>
      <c r="C1194" s="88">
        <v>-34.445247999999999</v>
      </c>
      <c r="N1194" s="88">
        <v>28475000000</v>
      </c>
      <c r="O1194" s="88">
        <v>-17.100777000000001</v>
      </c>
    </row>
    <row r="1195" spans="2:15" x14ac:dyDescent="0.25">
      <c r="B1195" s="88">
        <v>28620000000</v>
      </c>
      <c r="C1195" s="88">
        <v>-31.930137999999999</v>
      </c>
      <c r="N1195" s="88">
        <v>28620000000</v>
      </c>
      <c r="O1195" s="88">
        <v>-16.722581999999999</v>
      </c>
    </row>
    <row r="1196" spans="2:15" x14ac:dyDescent="0.25">
      <c r="B1196" s="88">
        <v>28765000000</v>
      </c>
      <c r="C1196" s="88">
        <v>-38.319775</v>
      </c>
      <c r="N1196" s="88">
        <v>28765000000</v>
      </c>
      <c r="O1196" s="88">
        <v>-18.566154000000001</v>
      </c>
    </row>
    <row r="1197" spans="2:15" x14ac:dyDescent="0.25">
      <c r="B1197" s="88">
        <v>28910000000</v>
      </c>
      <c r="C1197" s="88">
        <v>-32.281601000000002</v>
      </c>
      <c r="N1197" s="88">
        <v>28910000000</v>
      </c>
      <c r="O1197" s="88">
        <v>-16.683523000000001</v>
      </c>
    </row>
    <row r="1198" spans="2:15" x14ac:dyDescent="0.25">
      <c r="B1198" s="88">
        <v>29055000000</v>
      </c>
      <c r="C1198" s="88">
        <v>-35.199741000000003</v>
      </c>
      <c r="N1198" s="88">
        <v>29055000000</v>
      </c>
      <c r="O1198" s="88">
        <v>-17.284718000000002</v>
      </c>
    </row>
    <row r="1199" spans="2:15" x14ac:dyDescent="0.25">
      <c r="B1199" s="88">
        <v>29200000000</v>
      </c>
      <c r="C1199" s="88">
        <v>-29.397653999999999</v>
      </c>
      <c r="N1199" s="88">
        <v>29200000000</v>
      </c>
      <c r="O1199" s="88">
        <v>-19.728003999999999</v>
      </c>
    </row>
    <row r="1200" spans="2:15" x14ac:dyDescent="0.25">
      <c r="B1200" s="88">
        <v>29345000000</v>
      </c>
      <c r="C1200" s="88">
        <v>-35.272098999999997</v>
      </c>
      <c r="N1200" s="88">
        <v>29345000000</v>
      </c>
      <c r="O1200" s="88">
        <v>-14.307607000000001</v>
      </c>
    </row>
    <row r="1201" spans="2:15" x14ac:dyDescent="0.25">
      <c r="B1201" s="88">
        <v>29490000000</v>
      </c>
      <c r="C1201" s="88">
        <v>-22.777909999999999</v>
      </c>
      <c r="N1201" s="88">
        <v>29490000000</v>
      </c>
      <c r="O1201" s="88">
        <v>-21.482084</v>
      </c>
    </row>
    <row r="1202" spans="2:15" x14ac:dyDescent="0.25">
      <c r="B1202" s="88">
        <v>29635000000</v>
      </c>
      <c r="C1202" s="88">
        <v>-32.93018</v>
      </c>
      <c r="N1202" s="88">
        <v>29635000000</v>
      </c>
      <c r="O1202" s="88">
        <v>-16.618476999999999</v>
      </c>
    </row>
    <row r="1203" spans="2:15" x14ac:dyDescent="0.25">
      <c r="B1203" s="88">
        <v>29780000000</v>
      </c>
      <c r="C1203" s="88">
        <v>-24.396452</v>
      </c>
      <c r="N1203" s="88">
        <v>29780000000</v>
      </c>
      <c r="O1203" s="88">
        <v>-15.193218999999999</v>
      </c>
    </row>
    <row r="1204" spans="2:15" x14ac:dyDescent="0.25">
      <c r="B1204" s="88">
        <v>29925000000</v>
      </c>
      <c r="C1204" s="88">
        <v>-21.132002</v>
      </c>
      <c r="N1204" s="88">
        <v>29925000000</v>
      </c>
      <c r="O1204" s="88">
        <v>-22.567803999999999</v>
      </c>
    </row>
    <row r="1205" spans="2:15" x14ac:dyDescent="0.25">
      <c r="B1205" s="88">
        <v>30070000000</v>
      </c>
      <c r="C1205" s="88">
        <v>-28.143736000000001</v>
      </c>
      <c r="N1205" s="88">
        <v>30070000000</v>
      </c>
      <c r="O1205" s="88">
        <v>-16.081047000000002</v>
      </c>
    </row>
    <row r="1206" spans="2:15" x14ac:dyDescent="0.25">
      <c r="B1206" s="88">
        <v>30215000000</v>
      </c>
      <c r="C1206" s="88">
        <v>-21.194603000000001</v>
      </c>
      <c r="N1206" s="88">
        <v>30215000000</v>
      </c>
      <c r="O1206" s="88">
        <v>-17.692779999999999</v>
      </c>
    </row>
    <row r="1207" spans="2:15" x14ac:dyDescent="0.25">
      <c r="B1207" s="88">
        <v>30360000000</v>
      </c>
      <c r="C1207" s="88">
        <v>-22.964220000000001</v>
      </c>
      <c r="N1207" s="88">
        <v>30360000000</v>
      </c>
      <c r="O1207" s="88">
        <v>-22.163737999999999</v>
      </c>
    </row>
    <row r="1208" spans="2:15" x14ac:dyDescent="0.25">
      <c r="B1208" s="88">
        <v>30505000000</v>
      </c>
      <c r="C1208" s="88">
        <v>-23.023865000000001</v>
      </c>
      <c r="N1208" s="88">
        <v>30505000000</v>
      </c>
      <c r="O1208" s="88">
        <v>-17.251094999999999</v>
      </c>
    </row>
    <row r="1209" spans="2:15" x14ac:dyDescent="0.25">
      <c r="B1209" s="88">
        <v>30650000000</v>
      </c>
      <c r="C1209" s="88">
        <v>-24.632432999999999</v>
      </c>
      <c r="N1209" s="88">
        <v>30650000000</v>
      </c>
      <c r="O1209" s="88">
        <v>-21.056163999999999</v>
      </c>
    </row>
    <row r="1210" spans="2:15" x14ac:dyDescent="0.25">
      <c r="B1210" s="88">
        <v>30795000000</v>
      </c>
      <c r="C1210" s="88">
        <v>-23.456675000000001</v>
      </c>
      <c r="N1210" s="88">
        <v>30795000000</v>
      </c>
      <c r="O1210" s="88">
        <v>-22.705010999999999</v>
      </c>
    </row>
    <row r="1211" spans="2:15" x14ac:dyDescent="0.25">
      <c r="B1211" s="88">
        <v>30940000000</v>
      </c>
      <c r="C1211" s="88">
        <v>-26.787362999999999</v>
      </c>
      <c r="N1211" s="88">
        <v>30940000000</v>
      </c>
      <c r="O1211" s="88">
        <v>-19.847935</v>
      </c>
    </row>
    <row r="1212" spans="2:15" x14ac:dyDescent="0.25">
      <c r="B1212" s="88">
        <v>31085000000</v>
      </c>
      <c r="C1212" s="88">
        <v>-24.76417</v>
      </c>
      <c r="N1212" s="88">
        <v>31085000000</v>
      </c>
      <c r="O1212" s="88">
        <v>-21.613195000000001</v>
      </c>
    </row>
    <row r="1213" spans="2:15" x14ac:dyDescent="0.25">
      <c r="B1213" s="88">
        <v>31230000000</v>
      </c>
      <c r="C1213" s="88">
        <v>-25.905795999999999</v>
      </c>
      <c r="N1213" s="88">
        <v>31230000000</v>
      </c>
      <c r="O1213" s="88">
        <v>-22.375343000000001</v>
      </c>
    </row>
    <row r="1214" spans="2:15" x14ac:dyDescent="0.25">
      <c r="B1214" s="88">
        <v>31375000000</v>
      </c>
      <c r="C1214" s="88">
        <v>-27.534561</v>
      </c>
      <c r="N1214" s="88">
        <v>31375000000</v>
      </c>
      <c r="O1214" s="88">
        <v>-22.896158</v>
      </c>
    </row>
    <row r="1215" spans="2:15" x14ac:dyDescent="0.25">
      <c r="B1215" s="88">
        <v>31520000000</v>
      </c>
      <c r="C1215" s="88">
        <v>-25.715676999999999</v>
      </c>
      <c r="N1215" s="88">
        <v>31520000000</v>
      </c>
      <c r="O1215" s="88">
        <v>-21.480153999999999</v>
      </c>
    </row>
    <row r="1216" spans="2:15" x14ac:dyDescent="0.25">
      <c r="B1216" s="88">
        <v>31665000000</v>
      </c>
      <c r="C1216" s="88">
        <v>-29.384505999999998</v>
      </c>
      <c r="N1216" s="88">
        <v>31665000000</v>
      </c>
      <c r="O1216" s="88">
        <v>-26.585502999999999</v>
      </c>
    </row>
    <row r="1217" spans="2:15" x14ac:dyDescent="0.25">
      <c r="B1217" s="88">
        <v>31810000000</v>
      </c>
      <c r="C1217" s="88">
        <v>-28.548410000000001</v>
      </c>
      <c r="N1217" s="88">
        <v>31810000000</v>
      </c>
      <c r="O1217" s="88">
        <v>-25.36908</v>
      </c>
    </row>
    <row r="1218" spans="2:15" x14ac:dyDescent="0.25">
      <c r="B1218" s="88">
        <v>31955000000</v>
      </c>
      <c r="C1218" s="88">
        <v>-29.582083000000001</v>
      </c>
      <c r="N1218" s="88">
        <v>31955000000</v>
      </c>
      <c r="O1218" s="88">
        <v>-25.867263999999999</v>
      </c>
    </row>
    <row r="1219" spans="2:15" x14ac:dyDescent="0.25">
      <c r="B1219" s="88">
        <v>32100000000</v>
      </c>
      <c r="C1219" s="88">
        <v>-33.561717999999999</v>
      </c>
      <c r="N1219" s="88">
        <v>32100000000</v>
      </c>
      <c r="O1219" s="88">
        <v>-31.641241000000001</v>
      </c>
    </row>
    <row r="1220" spans="2:15" x14ac:dyDescent="0.25">
      <c r="B1220" s="88">
        <v>32245000000</v>
      </c>
      <c r="C1220" s="88">
        <v>-32.741993000000001</v>
      </c>
      <c r="N1220" s="88">
        <v>32245000000</v>
      </c>
      <c r="O1220" s="88">
        <v>-28.773914000000001</v>
      </c>
    </row>
    <row r="1221" spans="2:15" x14ac:dyDescent="0.25">
      <c r="B1221" s="88">
        <v>32390000000</v>
      </c>
      <c r="C1221" s="88">
        <v>-36.775703</v>
      </c>
      <c r="N1221" s="88">
        <v>32390000000</v>
      </c>
      <c r="O1221" s="88">
        <v>-33.399185000000003</v>
      </c>
    </row>
    <row r="1222" spans="2:15" x14ac:dyDescent="0.25">
      <c r="B1222" s="88">
        <v>32535000000</v>
      </c>
      <c r="C1222" s="88">
        <v>-38.890555999999997</v>
      </c>
      <c r="N1222" s="88">
        <v>32535000000</v>
      </c>
      <c r="O1222" s="88">
        <v>-34.598331000000002</v>
      </c>
    </row>
    <row r="1223" spans="2:15" x14ac:dyDescent="0.25">
      <c r="B1223" s="88">
        <v>32680000000</v>
      </c>
      <c r="C1223" s="88">
        <v>-40.013404999999999</v>
      </c>
      <c r="N1223" s="88">
        <v>32680000000</v>
      </c>
      <c r="O1223" s="88">
        <v>-35.066448000000001</v>
      </c>
    </row>
    <row r="1224" spans="2:15" x14ac:dyDescent="0.25">
      <c r="B1224" s="88">
        <v>32825000000</v>
      </c>
      <c r="C1224" s="88">
        <v>-44.593505999999998</v>
      </c>
      <c r="N1224" s="88">
        <v>32825000000</v>
      </c>
      <c r="O1224" s="88">
        <v>-37.971237000000002</v>
      </c>
    </row>
    <row r="1225" spans="2:15" x14ac:dyDescent="0.25">
      <c r="B1225" s="88">
        <v>32970000000</v>
      </c>
      <c r="C1225" s="88">
        <v>-43.186126999999999</v>
      </c>
      <c r="N1225" s="88">
        <v>32970000000</v>
      </c>
      <c r="O1225" s="88">
        <v>-35.975436999999999</v>
      </c>
    </row>
    <row r="1226" spans="2:15" x14ac:dyDescent="0.25">
      <c r="B1226" s="88">
        <v>33115000000</v>
      </c>
      <c r="C1226" s="88">
        <v>-43.980232000000001</v>
      </c>
      <c r="N1226" s="88">
        <v>33115000000</v>
      </c>
      <c r="O1226" s="88">
        <v>-38.041533999999999</v>
      </c>
    </row>
    <row r="1227" spans="2:15" x14ac:dyDescent="0.25">
      <c r="B1227" s="88">
        <v>33260000000</v>
      </c>
      <c r="C1227" s="88">
        <v>-50.242558000000002</v>
      </c>
      <c r="N1227" s="88">
        <v>33260000000</v>
      </c>
      <c r="O1227" s="88">
        <v>-42.954697000000003</v>
      </c>
    </row>
    <row r="1228" spans="2:15" x14ac:dyDescent="0.25">
      <c r="B1228" s="88">
        <v>33405000000</v>
      </c>
      <c r="C1228" s="88">
        <v>-48.872143000000001</v>
      </c>
      <c r="N1228" s="88">
        <v>33405000000</v>
      </c>
      <c r="O1228" s="88">
        <v>-41.255104000000003</v>
      </c>
    </row>
    <row r="1229" spans="2:15" x14ac:dyDescent="0.25">
      <c r="B1229" s="88">
        <v>33550000000</v>
      </c>
      <c r="C1229" s="88">
        <v>-54.432560000000002</v>
      </c>
      <c r="N1229" s="88">
        <v>33550000000</v>
      </c>
      <c r="O1229" s="88">
        <v>-45.679268</v>
      </c>
    </row>
    <row r="1230" spans="2:15" x14ac:dyDescent="0.25">
      <c r="B1230" s="88">
        <v>33695000000</v>
      </c>
      <c r="C1230" s="88">
        <v>-60.130566000000002</v>
      </c>
      <c r="N1230" s="88">
        <v>33695000000</v>
      </c>
      <c r="O1230" s="88">
        <v>-49.945621000000003</v>
      </c>
    </row>
    <row r="1231" spans="2:15" x14ac:dyDescent="0.25">
      <c r="B1231" s="88">
        <v>33840000000</v>
      </c>
      <c r="C1231" s="88">
        <v>-62.528458000000001</v>
      </c>
      <c r="N1231" s="88">
        <v>33840000000</v>
      </c>
      <c r="O1231" s="88">
        <v>-50.606791999999999</v>
      </c>
    </row>
    <row r="1232" spans="2:15" x14ac:dyDescent="0.25">
      <c r="B1232" s="88">
        <v>33985000000</v>
      </c>
      <c r="C1232" s="88">
        <v>-69.486403999999993</v>
      </c>
      <c r="N1232" s="88">
        <v>33985000000</v>
      </c>
      <c r="O1232" s="88">
        <v>-53.438580000000002</v>
      </c>
    </row>
    <row r="1233" spans="2:15" x14ac:dyDescent="0.25">
      <c r="B1233" s="88">
        <v>34130000000</v>
      </c>
      <c r="C1233" s="88">
        <v>-61.848976</v>
      </c>
      <c r="N1233" s="88">
        <v>34130000000</v>
      </c>
      <c r="O1233" s="88">
        <v>-55.266936999999999</v>
      </c>
    </row>
    <row r="1234" spans="2:15" x14ac:dyDescent="0.25">
      <c r="B1234" s="88">
        <v>34275000000</v>
      </c>
      <c r="C1234" s="88">
        <v>-59.326369999999997</v>
      </c>
      <c r="N1234" s="88">
        <v>34275000000</v>
      </c>
      <c r="O1234" s="88">
        <v>-57.361721000000003</v>
      </c>
    </row>
    <row r="1235" spans="2:15" x14ac:dyDescent="0.25">
      <c r="B1235" s="88">
        <v>34420000000</v>
      </c>
      <c r="C1235" s="88">
        <v>-78.248619000000005</v>
      </c>
      <c r="N1235" s="88">
        <v>34420000000</v>
      </c>
      <c r="O1235" s="88">
        <v>-53.103904999999997</v>
      </c>
    </row>
    <row r="1236" spans="2:15" x14ac:dyDescent="0.25">
      <c r="B1236" s="88">
        <v>34565000000</v>
      </c>
      <c r="C1236" s="88">
        <v>-66.820762999999999</v>
      </c>
      <c r="N1236" s="88">
        <v>34565000000</v>
      </c>
      <c r="O1236" s="88">
        <v>-68.323081999999999</v>
      </c>
    </row>
    <row r="1237" spans="2:15" x14ac:dyDescent="0.25">
      <c r="B1237" s="88">
        <v>34710000000</v>
      </c>
      <c r="C1237" s="88">
        <v>-64.062492000000006</v>
      </c>
      <c r="N1237" s="88">
        <v>34710000000</v>
      </c>
      <c r="O1237" s="88">
        <v>-55.483913000000001</v>
      </c>
    </row>
    <row r="1238" spans="2:15" x14ac:dyDescent="0.25">
      <c r="B1238" s="88">
        <v>34855000000</v>
      </c>
      <c r="C1238" s="88">
        <v>-64.053344999999993</v>
      </c>
      <c r="N1238" s="88">
        <v>34855000000</v>
      </c>
      <c r="O1238" s="88">
        <v>-55.286414999999998</v>
      </c>
    </row>
    <row r="1239" spans="2:15" x14ac:dyDescent="0.25">
      <c r="B1239" s="88">
        <v>35000000000</v>
      </c>
      <c r="C1239" s="88">
        <v>-60.372611999999997</v>
      </c>
      <c r="N1239" s="88">
        <v>35000000000</v>
      </c>
      <c r="O1239" s="88">
        <v>-60.419913999999999</v>
      </c>
    </row>
    <row r="1240" spans="2:15" x14ac:dyDescent="0.25">
      <c r="B1240" s="88" t="s">
        <v>21</v>
      </c>
      <c r="N1240" s="88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28"/>
  <sheetViews>
    <sheetView workbookViewId="0">
      <selection activeCell="N1" sqref="N1:O828"/>
    </sheetView>
  </sheetViews>
  <sheetFormatPr defaultRowHeight="15" x14ac:dyDescent="0.25"/>
  <cols>
    <col min="1" max="1" width="13.7109375" style="40" customWidth="1"/>
    <col min="2" max="3" width="9.140625" style="88"/>
    <col min="4" max="4" width="3" style="19" customWidth="1"/>
    <col min="5" max="5" width="10.7109375" style="5" customWidth="1"/>
    <col min="6" max="7" width="10.7109375" style="87" customWidth="1"/>
    <col min="8" max="8" width="10.7109375" style="5" customWidth="1"/>
    <col min="9" max="9" width="10.7109375" style="87" customWidth="1"/>
    <col min="10" max="10" width="10.7109375" style="5" customWidth="1"/>
    <col min="11" max="12" width="10.7109375" style="87" customWidth="1"/>
    <col min="13" max="13" width="13.7109375" style="40" customWidth="1"/>
    <col min="14" max="15" width="9.140625" style="88"/>
    <col min="16" max="16" width="2" style="19" customWidth="1"/>
    <col min="17" max="17" width="10.7109375" style="5" customWidth="1"/>
    <col min="18" max="19" width="10.7109375" style="87" customWidth="1"/>
    <col min="20" max="20" width="10.7109375" style="5" customWidth="1"/>
    <col min="21" max="21" width="10.7109375" style="87" customWidth="1"/>
    <col min="22" max="22" width="10.7109375" style="5" customWidth="1"/>
    <col min="23" max="24" width="10.7109375" style="87" customWidth="1"/>
    <col min="25" max="25" width="2" style="19" customWidth="1"/>
    <col min="26" max="16384" width="9.140625" style="3"/>
  </cols>
  <sheetData>
    <row r="1" spans="1:25" x14ac:dyDescent="0.25">
      <c r="B1" s="88" t="s">
        <v>95</v>
      </c>
      <c r="E1" s="5" t="s">
        <v>1</v>
      </c>
      <c r="I1" s="31" t="s">
        <v>16</v>
      </c>
      <c r="N1" s="88" t="s">
        <v>95</v>
      </c>
      <c r="Q1" s="5" t="s">
        <v>1</v>
      </c>
      <c r="U1" s="31" t="s">
        <v>17</v>
      </c>
    </row>
    <row r="2" spans="1:25" x14ac:dyDescent="0.25">
      <c r="A2" s="39" t="s">
        <v>106</v>
      </c>
      <c r="B2" s="88" t="s">
        <v>256</v>
      </c>
      <c r="C2" s="88" t="s">
        <v>289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265</v>
      </c>
      <c r="L2" s="70" t="s">
        <v>229</v>
      </c>
      <c r="M2" s="39" t="s">
        <v>107</v>
      </c>
      <c r="N2" s="88" t="s">
        <v>256</v>
      </c>
      <c r="O2" s="88" t="s">
        <v>289</v>
      </c>
      <c r="R2" s="70" t="s">
        <v>254</v>
      </c>
      <c r="S2" s="70" t="s">
        <v>244</v>
      </c>
      <c r="T2" s="70" t="s">
        <v>232</v>
      </c>
      <c r="U2" s="70" t="s">
        <v>245</v>
      </c>
      <c r="V2" s="70" t="s">
        <v>246</v>
      </c>
      <c r="W2" s="70" t="s">
        <v>265</v>
      </c>
      <c r="X2" s="70" t="s">
        <v>229</v>
      </c>
      <c r="Y2" s="70" t="s">
        <v>229</v>
      </c>
    </row>
    <row r="3" spans="1:25" x14ac:dyDescent="0.25">
      <c r="B3" s="88" t="s">
        <v>268</v>
      </c>
      <c r="C3" s="88" t="s">
        <v>306</v>
      </c>
      <c r="F3" s="44" t="str">
        <f>C8</f>
        <v>+17dBm CL Log Mag(dB)</v>
      </c>
      <c r="G3" s="44" t="str">
        <f>C214</f>
        <v>+15dBm Log Mag(dB)</v>
      </c>
      <c r="H3" s="44" t="str">
        <f>C420</f>
        <v>+13dBm Log Mag(dB)</v>
      </c>
      <c r="I3" s="44" t="str">
        <f>C626</f>
        <v>+11dBm Log Mag(dB)</v>
      </c>
      <c r="J3" s="44">
        <f>C832</f>
        <v>0</v>
      </c>
      <c r="K3" s="44">
        <f>C1038</f>
        <v>0</v>
      </c>
      <c r="L3" s="44">
        <f>C1244</f>
        <v>0</v>
      </c>
      <c r="N3" s="88" t="s">
        <v>268</v>
      </c>
      <c r="O3" s="88" t="s">
        <v>306</v>
      </c>
      <c r="R3" s="44" t="str">
        <f>O8</f>
        <v>+17dBm CL Log Mag(dB)</v>
      </c>
      <c r="S3" s="44" t="str">
        <f>O214</f>
        <v>+15dBm Log Mag(dB)</v>
      </c>
      <c r="T3" s="44" t="str">
        <f>O420</f>
        <v>+13dBm Log Mag(dB)</v>
      </c>
      <c r="U3" s="44" t="str">
        <f>O626</f>
        <v>+11dBm Log Mag(dB)</v>
      </c>
      <c r="V3" s="44">
        <f>O832</f>
        <v>0</v>
      </c>
      <c r="W3" s="44">
        <f>O1038</f>
        <v>0</v>
      </c>
      <c r="X3" s="44">
        <f>O1244</f>
        <v>0</v>
      </c>
    </row>
    <row r="4" spans="1:25" x14ac:dyDescent="0.25">
      <c r="B4" s="88" t="s">
        <v>98</v>
      </c>
      <c r="G4" s="13">
        <f>AVERAGE(G20:G200)</f>
        <v>-7.9961757718232054</v>
      </c>
      <c r="H4" s="87"/>
      <c r="J4" s="87"/>
      <c r="N4" s="88" t="s">
        <v>98</v>
      </c>
      <c r="S4" s="13">
        <f>AVERAGE(S20:S200)</f>
        <v>-9.0268455044198905</v>
      </c>
      <c r="T4" s="87"/>
      <c r="V4" s="87"/>
    </row>
    <row r="5" spans="1:25" x14ac:dyDescent="0.25">
      <c r="D5" s="20"/>
      <c r="E5" s="87">
        <f t="shared" ref="E5:E68" si="0">B9/1000000000</f>
        <v>6</v>
      </c>
      <c r="F5" s="87">
        <f t="shared" ref="F5:F68" si="1">C9</f>
        <v>-15.1793</v>
      </c>
      <c r="G5" s="44">
        <f t="shared" ref="G5:G68" si="2">C215</f>
        <v>-16.574193999999999</v>
      </c>
      <c r="H5" s="44">
        <f t="shared" ref="H5:H68" si="3">C421</f>
        <v>-17.550239999999999</v>
      </c>
      <c r="I5" s="44">
        <f t="shared" ref="I5:I68" si="4">C627</f>
        <v>-18.555644999999998</v>
      </c>
      <c r="J5" s="44">
        <f t="shared" ref="J5:J68" si="5">C833</f>
        <v>0</v>
      </c>
      <c r="K5" s="44">
        <f t="shared" ref="K5:K68" si="6">C1039</f>
        <v>0</v>
      </c>
      <c r="L5" s="44">
        <f>C1245</f>
        <v>0</v>
      </c>
      <c r="P5" s="20"/>
      <c r="Q5" s="87">
        <f>N9/1000000000</f>
        <v>6</v>
      </c>
      <c r="R5" s="87">
        <f>O9</f>
        <v>-22.547630000000002</v>
      </c>
      <c r="S5" s="44">
        <f>O215</f>
        <v>-23.653763000000001</v>
      </c>
      <c r="T5" s="44">
        <f>O421</f>
        <v>-24.669861000000001</v>
      </c>
      <c r="U5" s="44">
        <f>O627</f>
        <v>-25.763051999999998</v>
      </c>
      <c r="V5" s="44">
        <f>O833</f>
        <v>0</v>
      </c>
      <c r="W5" s="44">
        <f>O1039</f>
        <v>0</v>
      </c>
      <c r="X5" s="44">
        <f>O1245</f>
        <v>0</v>
      </c>
      <c r="Y5" s="20"/>
    </row>
    <row r="6" spans="1:25" x14ac:dyDescent="0.25">
      <c r="D6" s="20"/>
      <c r="E6" s="87">
        <f t="shared" si="0"/>
        <v>6.1449999999999996</v>
      </c>
      <c r="F6" s="87">
        <f t="shared" si="1"/>
        <v>-14.586558999999999</v>
      </c>
      <c r="G6" s="44">
        <f t="shared" si="2"/>
        <v>-15.684423000000001</v>
      </c>
      <c r="H6" s="44">
        <f t="shared" si="3"/>
        <v>-16.557372999999998</v>
      </c>
      <c r="I6" s="44">
        <f t="shared" si="4"/>
        <v>-17.452822000000001</v>
      </c>
      <c r="J6" s="44">
        <f t="shared" si="5"/>
        <v>0</v>
      </c>
      <c r="K6" s="44">
        <f t="shared" si="6"/>
        <v>0</v>
      </c>
      <c r="L6" s="44">
        <f t="shared" ref="L6:L69" si="7">C1246</f>
        <v>0</v>
      </c>
      <c r="P6" s="20"/>
      <c r="Q6" s="87">
        <f t="shared" ref="Q6:Q69" si="8">N10/1000000000</f>
        <v>6.1449999999999996</v>
      </c>
      <c r="R6" s="87">
        <f t="shared" ref="R6:R69" si="9">O10</f>
        <v>-21.783390000000001</v>
      </c>
      <c r="S6" s="44">
        <f t="shared" ref="S6:S69" si="10">O216</f>
        <v>-22.647362000000001</v>
      </c>
      <c r="T6" s="44">
        <f t="shared" ref="T6:T69" si="11">O422</f>
        <v>-23.617241</v>
      </c>
      <c r="U6" s="44">
        <f t="shared" ref="U6:U69" si="12">O628</f>
        <v>-24.685644</v>
      </c>
      <c r="V6" s="44">
        <f t="shared" ref="V6:V69" si="13">O834</f>
        <v>0</v>
      </c>
      <c r="W6" s="44">
        <f t="shared" ref="W6:W69" si="14">O1040</f>
        <v>0</v>
      </c>
      <c r="X6" s="44">
        <f t="shared" ref="X6:X69" si="15">O1246</f>
        <v>0</v>
      </c>
      <c r="Y6" s="20"/>
    </row>
    <row r="7" spans="1:25" x14ac:dyDescent="0.25">
      <c r="B7" s="88" t="s">
        <v>99</v>
      </c>
      <c r="D7" s="20"/>
      <c r="E7" s="87">
        <f t="shared" si="0"/>
        <v>6.29</v>
      </c>
      <c r="F7" s="87">
        <f t="shared" si="1"/>
        <v>-13.606987</v>
      </c>
      <c r="G7" s="44">
        <f t="shared" si="2"/>
        <v>-14.540049</v>
      </c>
      <c r="H7" s="44">
        <f t="shared" si="3"/>
        <v>-15.248578999999999</v>
      </c>
      <c r="I7" s="44">
        <f t="shared" si="4"/>
        <v>-15.976953999999999</v>
      </c>
      <c r="J7" s="44">
        <f t="shared" si="5"/>
        <v>0</v>
      </c>
      <c r="K7" s="44">
        <f t="shared" si="6"/>
        <v>0</v>
      </c>
      <c r="L7" s="44">
        <f t="shared" si="7"/>
        <v>0</v>
      </c>
      <c r="N7" s="88" t="s">
        <v>99</v>
      </c>
      <c r="P7" s="20"/>
      <c r="Q7" s="87">
        <f t="shared" si="8"/>
        <v>6.29</v>
      </c>
      <c r="R7" s="87">
        <f t="shared" si="9"/>
        <v>-20.737652000000001</v>
      </c>
      <c r="S7" s="44">
        <f t="shared" si="10"/>
        <v>-21.370166999999999</v>
      </c>
      <c r="T7" s="44">
        <f t="shared" si="11"/>
        <v>-22.300733999999999</v>
      </c>
      <c r="U7" s="44">
        <f t="shared" si="12"/>
        <v>-23.302515</v>
      </c>
      <c r="V7" s="44">
        <f t="shared" si="13"/>
        <v>0</v>
      </c>
      <c r="W7" s="44">
        <f t="shared" si="14"/>
        <v>0</v>
      </c>
      <c r="X7" s="44">
        <f t="shared" si="15"/>
        <v>0</v>
      </c>
      <c r="Y7" s="20"/>
    </row>
    <row r="8" spans="1:25" x14ac:dyDescent="0.25">
      <c r="B8" s="88" t="s">
        <v>19</v>
      </c>
      <c r="C8" s="88" t="s">
        <v>281</v>
      </c>
      <c r="D8" s="20"/>
      <c r="E8" s="87">
        <f t="shared" si="0"/>
        <v>6.4349999999999996</v>
      </c>
      <c r="F8" s="87">
        <f t="shared" si="1"/>
        <v>-12.465961</v>
      </c>
      <c r="G8" s="44">
        <f t="shared" si="2"/>
        <v>-13.020573000000001</v>
      </c>
      <c r="H8" s="44">
        <f t="shared" si="3"/>
        <v>-13.652590999999999</v>
      </c>
      <c r="I8" s="44">
        <f t="shared" si="4"/>
        <v>-14.321769</v>
      </c>
      <c r="J8" s="44">
        <f t="shared" si="5"/>
        <v>0</v>
      </c>
      <c r="K8" s="44">
        <f t="shared" si="6"/>
        <v>0</v>
      </c>
      <c r="L8" s="44">
        <f t="shared" si="7"/>
        <v>0</v>
      </c>
      <c r="N8" s="88" t="s">
        <v>19</v>
      </c>
      <c r="O8" s="88" t="s">
        <v>281</v>
      </c>
      <c r="P8" s="20"/>
      <c r="Q8" s="87">
        <f t="shared" si="8"/>
        <v>6.4349999999999996</v>
      </c>
      <c r="R8" s="87">
        <f t="shared" si="9"/>
        <v>-19.466591000000001</v>
      </c>
      <c r="S8" s="44">
        <f t="shared" si="10"/>
        <v>-20.018063000000001</v>
      </c>
      <c r="T8" s="44">
        <f t="shared" si="11"/>
        <v>-20.873034000000001</v>
      </c>
      <c r="U8" s="44">
        <f t="shared" si="12"/>
        <v>-21.793614999999999</v>
      </c>
      <c r="V8" s="44">
        <f t="shared" si="13"/>
        <v>0</v>
      </c>
      <c r="W8" s="44">
        <f t="shared" si="14"/>
        <v>0</v>
      </c>
      <c r="X8" s="44">
        <f t="shared" si="15"/>
        <v>0</v>
      </c>
      <c r="Y8" s="20"/>
    </row>
    <row r="9" spans="1:25" x14ac:dyDescent="0.25">
      <c r="B9" s="88">
        <v>6000000000</v>
      </c>
      <c r="C9" s="88">
        <v>-15.1793</v>
      </c>
      <c r="D9" s="20"/>
      <c r="E9" s="87">
        <f t="shared" si="0"/>
        <v>6.58</v>
      </c>
      <c r="F9" s="87">
        <f t="shared" si="1"/>
        <v>-11.224048</v>
      </c>
      <c r="G9" s="44">
        <f t="shared" si="2"/>
        <v>-11.824503</v>
      </c>
      <c r="H9" s="44">
        <f t="shared" si="3"/>
        <v>-12.375608</v>
      </c>
      <c r="I9" s="44">
        <f t="shared" si="4"/>
        <v>-12.970940000000001</v>
      </c>
      <c r="J9" s="44">
        <f t="shared" si="5"/>
        <v>0</v>
      </c>
      <c r="K9" s="44">
        <f t="shared" si="6"/>
        <v>0</v>
      </c>
      <c r="L9" s="44">
        <f t="shared" si="7"/>
        <v>0</v>
      </c>
      <c r="N9" s="88">
        <v>6000000000</v>
      </c>
      <c r="O9" s="88">
        <v>-22.547630000000002</v>
      </c>
      <c r="P9" s="20"/>
      <c r="Q9" s="87">
        <f t="shared" si="8"/>
        <v>6.58</v>
      </c>
      <c r="R9" s="87">
        <f t="shared" si="9"/>
        <v>-18.251412999999999</v>
      </c>
      <c r="S9" s="44">
        <f t="shared" si="10"/>
        <v>-18.850254</v>
      </c>
      <c r="T9" s="44">
        <f t="shared" si="11"/>
        <v>-19.646851999999999</v>
      </c>
      <c r="U9" s="44">
        <f t="shared" si="12"/>
        <v>-20.459833</v>
      </c>
      <c r="V9" s="44">
        <f t="shared" si="13"/>
        <v>0</v>
      </c>
      <c r="W9" s="44">
        <f t="shared" si="14"/>
        <v>0</v>
      </c>
      <c r="X9" s="44">
        <f t="shared" si="15"/>
        <v>0</v>
      </c>
      <c r="Y9" s="20"/>
    </row>
    <row r="10" spans="1:25" x14ac:dyDescent="0.25">
      <c r="B10" s="88">
        <v>6145000000</v>
      </c>
      <c r="C10" s="88">
        <v>-14.586558999999999</v>
      </c>
      <c r="D10" s="20"/>
      <c r="E10" s="87">
        <f t="shared" si="0"/>
        <v>6.7249999999999996</v>
      </c>
      <c r="F10" s="87">
        <f t="shared" si="1"/>
        <v>-10.218821999999999</v>
      </c>
      <c r="G10" s="44">
        <f t="shared" si="2"/>
        <v>-10.471228</v>
      </c>
      <c r="H10" s="44">
        <f t="shared" si="3"/>
        <v>-10.988340000000001</v>
      </c>
      <c r="I10" s="44">
        <f t="shared" si="4"/>
        <v>-11.548638</v>
      </c>
      <c r="J10" s="44">
        <f t="shared" si="5"/>
        <v>0</v>
      </c>
      <c r="K10" s="44">
        <f t="shared" si="6"/>
        <v>0</v>
      </c>
      <c r="L10" s="44">
        <f t="shared" si="7"/>
        <v>0</v>
      </c>
      <c r="N10" s="88">
        <v>6145000000</v>
      </c>
      <c r="O10" s="88">
        <v>-21.783390000000001</v>
      </c>
      <c r="P10" s="20"/>
      <c r="Q10" s="87">
        <f t="shared" si="8"/>
        <v>6.7249999999999996</v>
      </c>
      <c r="R10" s="87">
        <f t="shared" si="9"/>
        <v>-17.151693000000002</v>
      </c>
      <c r="S10" s="44">
        <f t="shared" si="10"/>
        <v>-17.60895</v>
      </c>
      <c r="T10" s="44">
        <f t="shared" si="11"/>
        <v>-18.300768000000001</v>
      </c>
      <c r="U10" s="44">
        <f t="shared" si="12"/>
        <v>-19.010947999999999</v>
      </c>
      <c r="V10" s="44">
        <f t="shared" si="13"/>
        <v>0</v>
      </c>
      <c r="W10" s="44">
        <f t="shared" si="14"/>
        <v>0</v>
      </c>
      <c r="X10" s="44">
        <f t="shared" si="15"/>
        <v>0</v>
      </c>
      <c r="Y10" s="20"/>
    </row>
    <row r="11" spans="1:25" x14ac:dyDescent="0.25">
      <c r="B11" s="88">
        <v>6290000000</v>
      </c>
      <c r="C11" s="88">
        <v>-13.606987</v>
      </c>
      <c r="D11" s="20"/>
      <c r="E11" s="87">
        <f t="shared" si="0"/>
        <v>6.87</v>
      </c>
      <c r="F11" s="87">
        <f t="shared" si="1"/>
        <v>-9.1854849000000005</v>
      </c>
      <c r="G11" s="44">
        <f t="shared" si="2"/>
        <v>-9.5518608</v>
      </c>
      <c r="H11" s="44">
        <f t="shared" si="3"/>
        <v>-10.01318</v>
      </c>
      <c r="I11" s="44">
        <f t="shared" si="4"/>
        <v>-10.52355</v>
      </c>
      <c r="J11" s="44">
        <f t="shared" si="5"/>
        <v>0</v>
      </c>
      <c r="K11" s="44">
        <f t="shared" si="6"/>
        <v>0</v>
      </c>
      <c r="L11" s="44">
        <f t="shared" si="7"/>
        <v>0</v>
      </c>
      <c r="N11" s="88">
        <v>6290000000</v>
      </c>
      <c r="O11" s="88">
        <v>-20.737652000000001</v>
      </c>
      <c r="P11" s="20"/>
      <c r="Q11" s="87">
        <f t="shared" si="8"/>
        <v>6.87</v>
      </c>
      <c r="R11" s="87">
        <f t="shared" si="9"/>
        <v>-16.057589</v>
      </c>
      <c r="S11" s="44">
        <f t="shared" si="10"/>
        <v>-16.477986999999999</v>
      </c>
      <c r="T11" s="44">
        <f t="shared" si="11"/>
        <v>-17.088474000000001</v>
      </c>
      <c r="U11" s="44">
        <f t="shared" si="12"/>
        <v>-17.720188</v>
      </c>
      <c r="V11" s="44">
        <f t="shared" si="13"/>
        <v>0</v>
      </c>
      <c r="W11" s="44">
        <f t="shared" si="14"/>
        <v>0</v>
      </c>
      <c r="X11" s="44">
        <f t="shared" si="15"/>
        <v>0</v>
      </c>
      <c r="Y11" s="20"/>
    </row>
    <row r="12" spans="1:25" x14ac:dyDescent="0.25">
      <c r="B12" s="88">
        <v>6435000000</v>
      </c>
      <c r="C12" s="88">
        <v>-12.465961</v>
      </c>
      <c r="D12" s="20"/>
      <c r="E12" s="87">
        <f t="shared" si="0"/>
        <v>7.0149999999999997</v>
      </c>
      <c r="F12" s="87">
        <f t="shared" si="1"/>
        <v>-8.4062795999999995</v>
      </c>
      <c r="G12" s="44">
        <f t="shared" si="2"/>
        <v>-8.6889009000000001</v>
      </c>
      <c r="H12" s="44">
        <f t="shared" si="3"/>
        <v>-9.0981311999999992</v>
      </c>
      <c r="I12" s="44">
        <f t="shared" si="4"/>
        <v>-9.570138</v>
      </c>
      <c r="J12" s="44">
        <f t="shared" si="5"/>
        <v>0</v>
      </c>
      <c r="K12" s="44">
        <f t="shared" si="6"/>
        <v>0</v>
      </c>
      <c r="L12" s="44">
        <f t="shared" si="7"/>
        <v>0</v>
      </c>
      <c r="N12" s="88">
        <v>6435000000</v>
      </c>
      <c r="O12" s="88">
        <v>-19.466591000000001</v>
      </c>
      <c r="P12" s="20"/>
      <c r="Q12" s="87">
        <f t="shared" si="8"/>
        <v>7.0149999999999997</v>
      </c>
      <c r="R12" s="87">
        <f t="shared" si="9"/>
        <v>-15.038648</v>
      </c>
      <c r="S12" s="44">
        <f t="shared" si="10"/>
        <v>-15.471867</v>
      </c>
      <c r="T12" s="44">
        <f t="shared" si="11"/>
        <v>-16.013812999999999</v>
      </c>
      <c r="U12" s="44">
        <f t="shared" si="12"/>
        <v>-16.574394000000002</v>
      </c>
      <c r="V12" s="44">
        <f t="shared" si="13"/>
        <v>0</v>
      </c>
      <c r="W12" s="44">
        <f t="shared" si="14"/>
        <v>0</v>
      </c>
      <c r="X12" s="44">
        <f t="shared" si="15"/>
        <v>0</v>
      </c>
      <c r="Y12" s="20"/>
    </row>
    <row r="13" spans="1:25" x14ac:dyDescent="0.25">
      <c r="B13" s="88">
        <v>6580000000</v>
      </c>
      <c r="C13" s="88">
        <v>-11.224048</v>
      </c>
      <c r="D13" s="20"/>
      <c r="E13" s="87">
        <f t="shared" si="0"/>
        <v>7.16</v>
      </c>
      <c r="F13" s="87">
        <f t="shared" si="1"/>
        <v>-7.7448791999999997</v>
      </c>
      <c r="G13" s="44">
        <f t="shared" si="2"/>
        <v>-7.9909534000000004</v>
      </c>
      <c r="H13" s="44">
        <f t="shared" si="3"/>
        <v>-8.3480243999999999</v>
      </c>
      <c r="I13" s="44">
        <f t="shared" si="4"/>
        <v>-8.7793244999999995</v>
      </c>
      <c r="J13" s="44">
        <f t="shared" si="5"/>
        <v>0</v>
      </c>
      <c r="K13" s="44">
        <f t="shared" si="6"/>
        <v>0</v>
      </c>
      <c r="L13" s="44">
        <f t="shared" si="7"/>
        <v>0</v>
      </c>
      <c r="N13" s="88">
        <v>6580000000</v>
      </c>
      <c r="O13" s="88">
        <v>-18.251412999999999</v>
      </c>
      <c r="P13" s="20"/>
      <c r="Q13" s="87">
        <f t="shared" si="8"/>
        <v>7.16</v>
      </c>
      <c r="R13" s="87">
        <f t="shared" si="9"/>
        <v>-14.098488</v>
      </c>
      <c r="S13" s="44">
        <f t="shared" si="10"/>
        <v>-14.440887999999999</v>
      </c>
      <c r="T13" s="44">
        <f t="shared" si="11"/>
        <v>-14.931839999999999</v>
      </c>
      <c r="U13" s="44">
        <f t="shared" si="12"/>
        <v>-15.443403</v>
      </c>
      <c r="V13" s="44">
        <f t="shared" si="13"/>
        <v>0</v>
      </c>
      <c r="W13" s="44">
        <f t="shared" si="14"/>
        <v>0</v>
      </c>
      <c r="X13" s="44">
        <f t="shared" si="15"/>
        <v>0</v>
      </c>
      <c r="Y13" s="20"/>
    </row>
    <row r="14" spans="1:25" x14ac:dyDescent="0.25">
      <c r="B14" s="88">
        <v>6725000000</v>
      </c>
      <c r="C14" s="88">
        <v>-10.218821999999999</v>
      </c>
      <c r="D14" s="20"/>
      <c r="E14" s="87">
        <f t="shared" si="0"/>
        <v>7.3049999999999997</v>
      </c>
      <c r="F14" s="87">
        <f t="shared" si="1"/>
        <v>-7.2272366999999997</v>
      </c>
      <c r="G14" s="44">
        <f t="shared" si="2"/>
        <v>-7.4181885999999997</v>
      </c>
      <c r="H14" s="44">
        <f t="shared" si="3"/>
        <v>-7.7191466999999996</v>
      </c>
      <c r="I14" s="44">
        <f t="shared" si="4"/>
        <v>-8.0916289999999993</v>
      </c>
      <c r="J14" s="44">
        <f t="shared" si="5"/>
        <v>0</v>
      </c>
      <c r="K14" s="44">
        <f t="shared" si="6"/>
        <v>0</v>
      </c>
      <c r="L14" s="44">
        <f t="shared" si="7"/>
        <v>0</v>
      </c>
      <c r="N14" s="88">
        <v>6725000000</v>
      </c>
      <c r="O14" s="88">
        <v>-17.151693000000002</v>
      </c>
      <c r="P14" s="20"/>
      <c r="Q14" s="87">
        <f t="shared" si="8"/>
        <v>7.3049999999999997</v>
      </c>
      <c r="R14" s="87">
        <f t="shared" si="9"/>
        <v>-13.199875</v>
      </c>
      <c r="S14" s="44">
        <f t="shared" si="10"/>
        <v>-13.537608000000001</v>
      </c>
      <c r="T14" s="44">
        <f t="shared" si="11"/>
        <v>-13.973770999999999</v>
      </c>
      <c r="U14" s="44">
        <f t="shared" si="12"/>
        <v>-14.429106000000001</v>
      </c>
      <c r="V14" s="44">
        <f t="shared" si="13"/>
        <v>0</v>
      </c>
      <c r="W14" s="44">
        <f t="shared" si="14"/>
        <v>0</v>
      </c>
      <c r="X14" s="44">
        <f t="shared" si="15"/>
        <v>0</v>
      </c>
      <c r="Y14" s="20"/>
    </row>
    <row r="15" spans="1:25" x14ac:dyDescent="0.25">
      <c r="B15" s="88">
        <v>6870000000</v>
      </c>
      <c r="C15" s="88">
        <v>-9.1854849000000005</v>
      </c>
      <c r="D15" s="20"/>
      <c r="E15" s="87">
        <f t="shared" si="0"/>
        <v>7.45</v>
      </c>
      <c r="F15" s="87">
        <f t="shared" si="1"/>
        <v>-6.8078526999999998</v>
      </c>
      <c r="G15" s="44">
        <f t="shared" si="2"/>
        <v>-6.9135723000000002</v>
      </c>
      <c r="H15" s="44">
        <f t="shared" si="3"/>
        <v>-7.1638618000000003</v>
      </c>
      <c r="I15" s="44">
        <f t="shared" si="4"/>
        <v>-7.4757581000000002</v>
      </c>
      <c r="J15" s="44">
        <f t="shared" si="5"/>
        <v>0</v>
      </c>
      <c r="K15" s="44">
        <f t="shared" si="6"/>
        <v>0</v>
      </c>
      <c r="L15" s="44">
        <f t="shared" si="7"/>
        <v>0</v>
      </c>
      <c r="N15" s="88">
        <v>6870000000</v>
      </c>
      <c r="O15" s="88">
        <v>-16.057589</v>
      </c>
      <c r="P15" s="20"/>
      <c r="Q15" s="87">
        <f t="shared" si="8"/>
        <v>7.45</v>
      </c>
      <c r="R15" s="87">
        <f t="shared" si="9"/>
        <v>-12.393204000000001</v>
      </c>
      <c r="S15" s="44">
        <f t="shared" si="10"/>
        <v>-12.620623999999999</v>
      </c>
      <c r="T15" s="44">
        <f t="shared" si="11"/>
        <v>-12.988538</v>
      </c>
      <c r="U15" s="44">
        <f t="shared" si="12"/>
        <v>-13.389409000000001</v>
      </c>
      <c r="V15" s="44">
        <f t="shared" si="13"/>
        <v>0</v>
      </c>
      <c r="W15" s="44">
        <f t="shared" si="14"/>
        <v>0</v>
      </c>
      <c r="X15" s="44">
        <f t="shared" si="15"/>
        <v>0</v>
      </c>
      <c r="Y15" s="20"/>
    </row>
    <row r="16" spans="1:25" x14ac:dyDescent="0.25">
      <c r="B16" s="88">
        <v>7015000000</v>
      </c>
      <c r="C16" s="88">
        <v>-8.4062795999999995</v>
      </c>
      <c r="D16" s="20"/>
      <c r="E16" s="87">
        <f t="shared" si="0"/>
        <v>7.5949999999999998</v>
      </c>
      <c r="F16" s="87">
        <f t="shared" si="1"/>
        <v>-6.4865469999999998</v>
      </c>
      <c r="G16" s="44">
        <f t="shared" si="2"/>
        <v>-6.6217674999999998</v>
      </c>
      <c r="H16" s="44">
        <f t="shared" si="3"/>
        <v>-6.8301071999999996</v>
      </c>
      <c r="I16" s="44">
        <f t="shared" si="4"/>
        <v>-7.1097821999999997</v>
      </c>
      <c r="J16" s="44">
        <f t="shared" si="5"/>
        <v>0</v>
      </c>
      <c r="K16" s="44">
        <f t="shared" si="6"/>
        <v>0</v>
      </c>
      <c r="L16" s="44">
        <f t="shared" si="7"/>
        <v>0</v>
      </c>
      <c r="N16" s="88">
        <v>7015000000</v>
      </c>
      <c r="O16" s="88">
        <v>-15.038648</v>
      </c>
      <c r="P16" s="20"/>
      <c r="Q16" s="87">
        <f t="shared" si="8"/>
        <v>7.5949999999999998</v>
      </c>
      <c r="R16" s="87">
        <f t="shared" si="9"/>
        <v>-11.637515</v>
      </c>
      <c r="S16" s="44">
        <f t="shared" si="10"/>
        <v>-11.857333000000001</v>
      </c>
      <c r="T16" s="44">
        <f t="shared" si="11"/>
        <v>-12.159808999999999</v>
      </c>
      <c r="U16" s="44">
        <f t="shared" si="12"/>
        <v>-12.509372000000001</v>
      </c>
      <c r="V16" s="44">
        <f t="shared" si="13"/>
        <v>0</v>
      </c>
      <c r="W16" s="44">
        <f t="shared" si="14"/>
        <v>0</v>
      </c>
      <c r="X16" s="44">
        <f t="shared" si="15"/>
        <v>0</v>
      </c>
      <c r="Y16" s="20"/>
    </row>
    <row r="17" spans="2:25" x14ac:dyDescent="0.25">
      <c r="B17" s="88">
        <v>7160000000</v>
      </c>
      <c r="C17" s="88">
        <v>-7.7448791999999997</v>
      </c>
      <c r="D17" s="20"/>
      <c r="E17" s="87">
        <f t="shared" si="0"/>
        <v>7.74</v>
      </c>
      <c r="F17" s="87">
        <f t="shared" si="1"/>
        <v>-6.2868079999999997</v>
      </c>
      <c r="G17" s="44">
        <f t="shared" si="2"/>
        <v>-6.3462075999999996</v>
      </c>
      <c r="H17" s="44">
        <f t="shared" si="3"/>
        <v>-6.5168575999999998</v>
      </c>
      <c r="I17" s="44">
        <f t="shared" si="4"/>
        <v>-6.7632928000000003</v>
      </c>
      <c r="J17" s="44">
        <f t="shared" si="5"/>
        <v>0</v>
      </c>
      <c r="K17" s="44">
        <f t="shared" si="6"/>
        <v>0</v>
      </c>
      <c r="L17" s="44">
        <f t="shared" si="7"/>
        <v>0</v>
      </c>
      <c r="N17" s="88">
        <v>7160000000</v>
      </c>
      <c r="O17" s="88">
        <v>-14.098488</v>
      </c>
      <c r="P17" s="20"/>
      <c r="Q17" s="87">
        <f t="shared" si="8"/>
        <v>7.74</v>
      </c>
      <c r="R17" s="87">
        <f t="shared" si="9"/>
        <v>-10.991091000000001</v>
      </c>
      <c r="S17" s="44">
        <f t="shared" si="10"/>
        <v>-11.129391999999999</v>
      </c>
      <c r="T17" s="44">
        <f t="shared" si="11"/>
        <v>-11.363676</v>
      </c>
      <c r="U17" s="44">
        <f t="shared" si="12"/>
        <v>-11.653831</v>
      </c>
      <c r="V17" s="44">
        <f t="shared" si="13"/>
        <v>0</v>
      </c>
      <c r="W17" s="44">
        <f t="shared" si="14"/>
        <v>0</v>
      </c>
      <c r="X17" s="44">
        <f t="shared" si="15"/>
        <v>0</v>
      </c>
      <c r="Y17" s="20"/>
    </row>
    <row r="18" spans="2:25" x14ac:dyDescent="0.25">
      <c r="B18" s="88">
        <v>7305000000</v>
      </c>
      <c r="C18" s="88">
        <v>-7.2272366999999997</v>
      </c>
      <c r="D18" s="20"/>
      <c r="E18" s="87">
        <f t="shared" si="0"/>
        <v>7.8849999999999998</v>
      </c>
      <c r="F18" s="87">
        <f t="shared" si="1"/>
        <v>-6.1115183999999996</v>
      </c>
      <c r="G18" s="44">
        <f t="shared" si="2"/>
        <v>-6.2254471999999996</v>
      </c>
      <c r="H18" s="44">
        <f t="shared" si="3"/>
        <v>-6.3856931000000001</v>
      </c>
      <c r="I18" s="44">
        <f t="shared" si="4"/>
        <v>-6.6340446000000002</v>
      </c>
      <c r="J18" s="44">
        <f t="shared" si="5"/>
        <v>0</v>
      </c>
      <c r="K18" s="44">
        <f t="shared" si="6"/>
        <v>0</v>
      </c>
      <c r="L18" s="44">
        <f t="shared" si="7"/>
        <v>0</v>
      </c>
      <c r="N18" s="88">
        <v>7305000000</v>
      </c>
      <c r="O18" s="88">
        <v>-13.199875</v>
      </c>
      <c r="P18" s="20"/>
      <c r="Q18" s="87">
        <f t="shared" si="8"/>
        <v>7.8849999999999998</v>
      </c>
      <c r="R18" s="87">
        <f t="shared" si="9"/>
        <v>-10.409802000000001</v>
      </c>
      <c r="S18" s="44">
        <f t="shared" si="10"/>
        <v>-10.516816</v>
      </c>
      <c r="T18" s="44">
        <f t="shared" si="11"/>
        <v>-10.699804</v>
      </c>
      <c r="U18" s="44">
        <f t="shared" si="12"/>
        <v>-10.938583</v>
      </c>
      <c r="V18" s="44">
        <f t="shared" si="13"/>
        <v>0</v>
      </c>
      <c r="W18" s="44">
        <f t="shared" si="14"/>
        <v>0</v>
      </c>
      <c r="X18" s="44">
        <f t="shared" si="15"/>
        <v>0</v>
      </c>
      <c r="Y18" s="20"/>
    </row>
    <row r="19" spans="2:25" x14ac:dyDescent="0.25">
      <c r="B19" s="88">
        <v>7450000000</v>
      </c>
      <c r="C19" s="88">
        <v>-6.8078526999999998</v>
      </c>
      <c r="D19" s="20"/>
      <c r="E19" s="87">
        <f t="shared" si="0"/>
        <v>8.0299999999999994</v>
      </c>
      <c r="F19" s="87">
        <f t="shared" si="1"/>
        <v>-6.0510029999999997</v>
      </c>
      <c r="G19" s="44">
        <f t="shared" si="2"/>
        <v>-6.1020836999999997</v>
      </c>
      <c r="H19" s="44">
        <f t="shared" si="3"/>
        <v>-6.2503656999999997</v>
      </c>
      <c r="I19" s="44">
        <f t="shared" si="4"/>
        <v>-6.4806061000000001</v>
      </c>
      <c r="J19" s="44">
        <f t="shared" si="5"/>
        <v>0</v>
      </c>
      <c r="K19" s="44">
        <f t="shared" si="6"/>
        <v>0</v>
      </c>
      <c r="L19" s="44">
        <f t="shared" si="7"/>
        <v>0</v>
      </c>
      <c r="N19" s="88">
        <v>7450000000</v>
      </c>
      <c r="O19" s="88">
        <v>-12.393204000000001</v>
      </c>
      <c r="P19" s="20"/>
      <c r="Q19" s="87">
        <f t="shared" si="8"/>
        <v>8.0299999999999994</v>
      </c>
      <c r="R19" s="87">
        <f t="shared" si="9"/>
        <v>-9.9303893999999993</v>
      </c>
      <c r="S19" s="44">
        <f t="shared" si="10"/>
        <v>-9.9706144000000005</v>
      </c>
      <c r="T19" s="44">
        <f t="shared" si="11"/>
        <v>-10.105408000000001</v>
      </c>
      <c r="U19" s="44">
        <f t="shared" si="12"/>
        <v>-10.283747999999999</v>
      </c>
      <c r="V19" s="44">
        <f t="shared" si="13"/>
        <v>0</v>
      </c>
      <c r="W19" s="44">
        <f t="shared" si="14"/>
        <v>0</v>
      </c>
      <c r="X19" s="44">
        <f t="shared" si="15"/>
        <v>0</v>
      </c>
      <c r="Y19" s="20"/>
    </row>
    <row r="20" spans="2:25" x14ac:dyDescent="0.25">
      <c r="B20" s="88">
        <v>7595000000</v>
      </c>
      <c r="C20" s="88">
        <v>-6.4865469999999998</v>
      </c>
      <c r="D20" s="20"/>
      <c r="E20" s="87">
        <f t="shared" si="0"/>
        <v>8.1750000000000007</v>
      </c>
      <c r="F20" s="87">
        <f t="shared" si="1"/>
        <v>-6.0178203999999997</v>
      </c>
      <c r="G20" s="44">
        <f t="shared" si="2"/>
        <v>-6.0909180999999997</v>
      </c>
      <c r="H20" s="44">
        <f t="shared" si="3"/>
        <v>-6.2337546000000001</v>
      </c>
      <c r="I20" s="44">
        <f t="shared" si="4"/>
        <v>-6.4551229000000001</v>
      </c>
      <c r="J20" s="44">
        <f t="shared" si="5"/>
        <v>0</v>
      </c>
      <c r="K20" s="44">
        <f t="shared" si="6"/>
        <v>0</v>
      </c>
      <c r="L20" s="44">
        <f t="shared" si="7"/>
        <v>0</v>
      </c>
      <c r="N20" s="88">
        <v>7595000000</v>
      </c>
      <c r="O20" s="88">
        <v>-11.637515</v>
      </c>
      <c r="P20" s="20"/>
      <c r="Q20" s="87">
        <f t="shared" si="8"/>
        <v>8.1750000000000007</v>
      </c>
      <c r="R20" s="87">
        <f t="shared" si="9"/>
        <v>-9.5404482000000002</v>
      </c>
      <c r="S20" s="44">
        <f t="shared" si="10"/>
        <v>-9.5448302999999992</v>
      </c>
      <c r="T20" s="44">
        <f t="shared" si="11"/>
        <v>-9.6414957000000001</v>
      </c>
      <c r="U20" s="44">
        <f t="shared" si="12"/>
        <v>-9.7776957000000007</v>
      </c>
      <c r="V20" s="44">
        <f t="shared" si="13"/>
        <v>0</v>
      </c>
      <c r="W20" s="44">
        <f t="shared" si="14"/>
        <v>0</v>
      </c>
      <c r="X20" s="44">
        <f t="shared" si="15"/>
        <v>0</v>
      </c>
      <c r="Y20" s="20"/>
    </row>
    <row r="21" spans="2:25" x14ac:dyDescent="0.25">
      <c r="B21" s="88">
        <v>7740000000</v>
      </c>
      <c r="C21" s="88">
        <v>-6.2868079999999997</v>
      </c>
      <c r="D21" s="20"/>
      <c r="E21" s="87">
        <f t="shared" si="0"/>
        <v>8.32</v>
      </c>
      <c r="F21" s="87">
        <f t="shared" si="1"/>
        <v>-6.0179672000000002</v>
      </c>
      <c r="G21" s="44">
        <f t="shared" si="2"/>
        <v>-6.1001754000000004</v>
      </c>
      <c r="H21" s="44">
        <f t="shared" si="3"/>
        <v>-6.2178072999999996</v>
      </c>
      <c r="I21" s="44">
        <f t="shared" si="4"/>
        <v>-6.4016742999999998</v>
      </c>
      <c r="J21" s="44">
        <f t="shared" si="5"/>
        <v>0</v>
      </c>
      <c r="K21" s="44">
        <f t="shared" si="6"/>
        <v>0</v>
      </c>
      <c r="L21" s="44">
        <f t="shared" si="7"/>
        <v>0</v>
      </c>
      <c r="N21" s="88">
        <v>7740000000</v>
      </c>
      <c r="O21" s="88">
        <v>-10.991091000000001</v>
      </c>
      <c r="P21" s="20"/>
      <c r="Q21" s="87">
        <f t="shared" si="8"/>
        <v>8.32</v>
      </c>
      <c r="R21" s="87">
        <f t="shared" si="9"/>
        <v>-9.2359761999999996</v>
      </c>
      <c r="S21" s="44">
        <f t="shared" si="10"/>
        <v>-9.2332257999999996</v>
      </c>
      <c r="T21" s="44">
        <f t="shared" si="11"/>
        <v>-9.2950201000000003</v>
      </c>
      <c r="U21" s="44">
        <f t="shared" si="12"/>
        <v>-9.3837366000000006</v>
      </c>
      <c r="V21" s="44">
        <f t="shared" si="13"/>
        <v>0</v>
      </c>
      <c r="W21" s="44">
        <f t="shared" si="14"/>
        <v>0</v>
      </c>
      <c r="X21" s="44">
        <f t="shared" si="15"/>
        <v>0</v>
      </c>
      <c r="Y21" s="20"/>
    </row>
    <row r="22" spans="2:25" x14ac:dyDescent="0.25">
      <c r="B22" s="88">
        <v>7885000000</v>
      </c>
      <c r="C22" s="88">
        <v>-6.1115183999999996</v>
      </c>
      <c r="D22" s="20"/>
      <c r="E22" s="87">
        <f t="shared" si="0"/>
        <v>8.4649999999999999</v>
      </c>
      <c r="F22" s="87">
        <f t="shared" si="1"/>
        <v>-6.0074395999999997</v>
      </c>
      <c r="G22" s="44">
        <f t="shared" si="2"/>
        <v>-6.1278768000000001</v>
      </c>
      <c r="H22" s="44">
        <f t="shared" si="3"/>
        <v>-6.2212962999999997</v>
      </c>
      <c r="I22" s="44">
        <f t="shared" si="4"/>
        <v>-6.3825764999999999</v>
      </c>
      <c r="J22" s="44">
        <f t="shared" si="5"/>
        <v>0</v>
      </c>
      <c r="K22" s="44">
        <f t="shared" si="6"/>
        <v>0</v>
      </c>
      <c r="L22" s="44">
        <f t="shared" si="7"/>
        <v>0</v>
      </c>
      <c r="N22" s="88">
        <v>7885000000</v>
      </c>
      <c r="O22" s="88">
        <v>-10.409802000000001</v>
      </c>
      <c r="P22" s="20"/>
      <c r="Q22" s="87">
        <f t="shared" si="8"/>
        <v>8.4649999999999999</v>
      </c>
      <c r="R22" s="87">
        <f t="shared" si="9"/>
        <v>-9.0173348999999998</v>
      </c>
      <c r="S22" s="44">
        <f t="shared" si="10"/>
        <v>-9.0055838000000001</v>
      </c>
      <c r="T22" s="44">
        <f t="shared" si="11"/>
        <v>-9.0368700000000004</v>
      </c>
      <c r="U22" s="44">
        <f t="shared" si="12"/>
        <v>-9.0902262</v>
      </c>
      <c r="V22" s="44">
        <f t="shared" si="13"/>
        <v>0</v>
      </c>
      <c r="W22" s="44">
        <f t="shared" si="14"/>
        <v>0</v>
      </c>
      <c r="X22" s="44">
        <f t="shared" si="15"/>
        <v>0</v>
      </c>
      <c r="Y22" s="20"/>
    </row>
    <row r="23" spans="2:25" x14ac:dyDescent="0.25">
      <c r="B23" s="88">
        <v>8030000000</v>
      </c>
      <c r="C23" s="88">
        <v>-6.0510029999999997</v>
      </c>
      <c r="D23" s="20"/>
      <c r="E23" s="87">
        <f t="shared" si="0"/>
        <v>8.61</v>
      </c>
      <c r="F23" s="87">
        <f t="shared" si="1"/>
        <v>-6.0266175000000004</v>
      </c>
      <c r="G23" s="44">
        <f t="shared" si="2"/>
        <v>-6.0745272999999997</v>
      </c>
      <c r="H23" s="44">
        <f t="shared" si="3"/>
        <v>-6.1489533999999999</v>
      </c>
      <c r="I23" s="44">
        <f t="shared" si="4"/>
        <v>-6.3002596000000004</v>
      </c>
      <c r="J23" s="44">
        <f t="shared" si="5"/>
        <v>0</v>
      </c>
      <c r="K23" s="44">
        <f t="shared" si="6"/>
        <v>0</v>
      </c>
      <c r="L23" s="44">
        <f t="shared" si="7"/>
        <v>0</v>
      </c>
      <c r="N23" s="88">
        <v>8030000000</v>
      </c>
      <c r="O23" s="88">
        <v>-9.9303893999999993</v>
      </c>
      <c r="P23" s="20"/>
      <c r="Q23" s="87">
        <f t="shared" si="8"/>
        <v>8.61</v>
      </c>
      <c r="R23" s="87">
        <f t="shared" si="9"/>
        <v>-8.8593644999999999</v>
      </c>
      <c r="S23" s="44">
        <f t="shared" si="10"/>
        <v>-8.8542500000000004</v>
      </c>
      <c r="T23" s="44">
        <f t="shared" si="11"/>
        <v>-8.8646603000000006</v>
      </c>
      <c r="U23" s="44">
        <f t="shared" si="12"/>
        <v>-8.8796119999999998</v>
      </c>
      <c r="V23" s="44">
        <f t="shared" si="13"/>
        <v>0</v>
      </c>
      <c r="W23" s="44">
        <f t="shared" si="14"/>
        <v>0</v>
      </c>
      <c r="X23" s="44">
        <f t="shared" si="15"/>
        <v>0</v>
      </c>
      <c r="Y23" s="20"/>
    </row>
    <row r="24" spans="2:25" x14ac:dyDescent="0.25">
      <c r="B24" s="88">
        <v>8175000000</v>
      </c>
      <c r="C24" s="88">
        <v>-6.0178203999999997</v>
      </c>
      <c r="D24" s="20"/>
      <c r="E24" s="87">
        <f t="shared" si="0"/>
        <v>8.7550000000000008</v>
      </c>
      <c r="F24" s="87">
        <f t="shared" si="1"/>
        <v>-6.0389371000000001</v>
      </c>
      <c r="G24" s="44">
        <f t="shared" si="2"/>
        <v>-6.0371379999999997</v>
      </c>
      <c r="H24" s="44">
        <f t="shared" si="3"/>
        <v>-6.1059108000000002</v>
      </c>
      <c r="I24" s="44">
        <f t="shared" si="4"/>
        <v>-6.2773966999999997</v>
      </c>
      <c r="J24" s="44">
        <f t="shared" si="5"/>
        <v>0</v>
      </c>
      <c r="K24" s="44">
        <f t="shared" si="6"/>
        <v>0</v>
      </c>
      <c r="L24" s="44">
        <f t="shared" si="7"/>
        <v>0</v>
      </c>
      <c r="N24" s="88">
        <v>8175000000</v>
      </c>
      <c r="O24" s="88">
        <v>-9.5404482000000002</v>
      </c>
      <c r="P24" s="20"/>
      <c r="Q24" s="87">
        <f t="shared" si="8"/>
        <v>8.7550000000000008</v>
      </c>
      <c r="R24" s="87">
        <f t="shared" si="9"/>
        <v>-8.7652874000000001</v>
      </c>
      <c r="S24" s="44">
        <f t="shared" si="10"/>
        <v>-8.7251691999999998</v>
      </c>
      <c r="T24" s="44">
        <f t="shared" si="11"/>
        <v>-8.7056608000000004</v>
      </c>
      <c r="U24" s="44">
        <f t="shared" si="12"/>
        <v>-8.6883183000000006</v>
      </c>
      <c r="V24" s="44">
        <f t="shared" si="13"/>
        <v>0</v>
      </c>
      <c r="W24" s="44">
        <f t="shared" si="14"/>
        <v>0</v>
      </c>
      <c r="X24" s="44">
        <f t="shared" si="15"/>
        <v>0</v>
      </c>
      <c r="Y24" s="20"/>
    </row>
    <row r="25" spans="2:25" x14ac:dyDescent="0.25">
      <c r="B25" s="88">
        <v>8320000000</v>
      </c>
      <c r="C25" s="88">
        <v>-6.0179672000000002</v>
      </c>
      <c r="D25" s="20"/>
      <c r="E25" s="87">
        <f t="shared" si="0"/>
        <v>8.9</v>
      </c>
      <c r="F25" s="87">
        <f t="shared" si="1"/>
        <v>-6.0534644000000002</v>
      </c>
      <c r="G25" s="44">
        <f t="shared" si="2"/>
        <v>-6.0504661000000004</v>
      </c>
      <c r="H25" s="44">
        <f t="shared" si="3"/>
        <v>-6.1193379999999999</v>
      </c>
      <c r="I25" s="44">
        <f t="shared" si="4"/>
        <v>-6.3059640000000003</v>
      </c>
      <c r="J25" s="44">
        <f t="shared" si="5"/>
        <v>0</v>
      </c>
      <c r="K25" s="44">
        <f t="shared" si="6"/>
        <v>0</v>
      </c>
      <c r="L25" s="44">
        <f t="shared" si="7"/>
        <v>0</v>
      </c>
      <c r="N25" s="88">
        <v>8320000000</v>
      </c>
      <c r="O25" s="88">
        <v>-9.2359761999999996</v>
      </c>
      <c r="P25" s="20"/>
      <c r="Q25" s="87">
        <f t="shared" si="8"/>
        <v>8.9</v>
      </c>
      <c r="R25" s="87">
        <f t="shared" si="9"/>
        <v>-8.6997528000000006</v>
      </c>
      <c r="S25" s="44">
        <f t="shared" si="10"/>
        <v>-8.6743735999999991</v>
      </c>
      <c r="T25" s="44">
        <f t="shared" si="11"/>
        <v>-8.6388750000000005</v>
      </c>
      <c r="U25" s="44">
        <f t="shared" si="12"/>
        <v>-8.5976429000000003</v>
      </c>
      <c r="V25" s="44">
        <f t="shared" si="13"/>
        <v>0</v>
      </c>
      <c r="W25" s="44">
        <f t="shared" si="14"/>
        <v>0</v>
      </c>
      <c r="X25" s="44">
        <f t="shared" si="15"/>
        <v>0</v>
      </c>
      <c r="Y25" s="20"/>
    </row>
    <row r="26" spans="2:25" x14ac:dyDescent="0.25">
      <c r="B26" s="88">
        <v>8465000000</v>
      </c>
      <c r="C26" s="88">
        <v>-6.0074395999999997</v>
      </c>
      <c r="D26" s="20"/>
      <c r="E26" s="87">
        <f t="shared" si="0"/>
        <v>9.0449999999999999</v>
      </c>
      <c r="F26" s="87">
        <f t="shared" si="1"/>
        <v>-6.1047010000000004</v>
      </c>
      <c r="G26" s="44">
        <f t="shared" si="2"/>
        <v>-6.1254758999999996</v>
      </c>
      <c r="H26" s="44">
        <f t="shared" si="3"/>
        <v>-6.2042283999999999</v>
      </c>
      <c r="I26" s="44">
        <f t="shared" si="4"/>
        <v>-6.4193958999999996</v>
      </c>
      <c r="J26" s="44">
        <f t="shared" si="5"/>
        <v>0</v>
      </c>
      <c r="K26" s="44">
        <f t="shared" si="6"/>
        <v>0</v>
      </c>
      <c r="L26" s="44">
        <f t="shared" si="7"/>
        <v>0</v>
      </c>
      <c r="N26" s="88">
        <v>8465000000</v>
      </c>
      <c r="O26" s="88">
        <v>-9.0173348999999998</v>
      </c>
      <c r="P26" s="20"/>
      <c r="Q26" s="87">
        <f t="shared" si="8"/>
        <v>9.0449999999999999</v>
      </c>
      <c r="R26" s="87">
        <f t="shared" si="9"/>
        <v>-8.6789807999999997</v>
      </c>
      <c r="S26" s="44">
        <f t="shared" si="10"/>
        <v>-8.6115723000000006</v>
      </c>
      <c r="T26" s="44">
        <f t="shared" si="11"/>
        <v>-8.5353326999999997</v>
      </c>
      <c r="U26" s="44">
        <f t="shared" si="12"/>
        <v>-8.4631491000000008</v>
      </c>
      <c r="V26" s="44">
        <f t="shared" si="13"/>
        <v>0</v>
      </c>
      <c r="W26" s="44">
        <f t="shared" si="14"/>
        <v>0</v>
      </c>
      <c r="X26" s="44">
        <f t="shared" si="15"/>
        <v>0</v>
      </c>
      <c r="Y26" s="20"/>
    </row>
    <row r="27" spans="2:25" x14ac:dyDescent="0.25">
      <c r="B27" s="88">
        <v>8610000000</v>
      </c>
      <c r="C27" s="88">
        <v>-6.0266175000000004</v>
      </c>
      <c r="D27" s="20"/>
      <c r="E27" s="87">
        <f t="shared" si="0"/>
        <v>9.19</v>
      </c>
      <c r="F27" s="87">
        <f t="shared" si="1"/>
        <v>-6.2025566000000003</v>
      </c>
      <c r="G27" s="44">
        <f t="shared" si="2"/>
        <v>-6.2290315999999999</v>
      </c>
      <c r="H27" s="44">
        <f t="shared" si="3"/>
        <v>-6.3078589000000003</v>
      </c>
      <c r="I27" s="44">
        <f t="shared" si="4"/>
        <v>-6.5274134000000004</v>
      </c>
      <c r="J27" s="44">
        <f t="shared" si="5"/>
        <v>0</v>
      </c>
      <c r="K27" s="44">
        <f t="shared" si="6"/>
        <v>0</v>
      </c>
      <c r="L27" s="44">
        <f t="shared" si="7"/>
        <v>0</v>
      </c>
      <c r="N27" s="88">
        <v>8610000000</v>
      </c>
      <c r="O27" s="88">
        <v>-8.8593644999999999</v>
      </c>
      <c r="P27" s="20"/>
      <c r="Q27" s="87">
        <f t="shared" si="8"/>
        <v>9.19</v>
      </c>
      <c r="R27" s="87">
        <f t="shared" si="9"/>
        <v>-8.6626101000000002</v>
      </c>
      <c r="S27" s="44">
        <f t="shared" si="10"/>
        <v>-8.6163483000000003</v>
      </c>
      <c r="T27" s="44">
        <f t="shared" si="11"/>
        <v>-8.5177487999999997</v>
      </c>
      <c r="U27" s="44">
        <f t="shared" si="12"/>
        <v>-8.4326658000000005</v>
      </c>
      <c r="V27" s="44">
        <f t="shared" si="13"/>
        <v>0</v>
      </c>
      <c r="W27" s="44">
        <f t="shared" si="14"/>
        <v>0</v>
      </c>
      <c r="X27" s="44">
        <f t="shared" si="15"/>
        <v>0</v>
      </c>
      <c r="Y27" s="20"/>
    </row>
    <row r="28" spans="2:25" x14ac:dyDescent="0.25">
      <c r="B28" s="88">
        <v>8755000000</v>
      </c>
      <c r="C28" s="88">
        <v>-6.0389371000000001</v>
      </c>
      <c r="D28" s="20"/>
      <c r="E28" s="87">
        <f t="shared" si="0"/>
        <v>9.3350000000000009</v>
      </c>
      <c r="F28" s="87">
        <f t="shared" si="1"/>
        <v>-6.3264728000000003</v>
      </c>
      <c r="G28" s="44">
        <f t="shared" si="2"/>
        <v>-6.3291773999999998</v>
      </c>
      <c r="H28" s="44">
        <f t="shared" si="3"/>
        <v>-6.3968153000000001</v>
      </c>
      <c r="I28" s="44">
        <f t="shared" si="4"/>
        <v>-6.6157222000000004</v>
      </c>
      <c r="J28" s="44">
        <f t="shared" si="5"/>
        <v>0</v>
      </c>
      <c r="K28" s="44">
        <f t="shared" si="6"/>
        <v>0</v>
      </c>
      <c r="L28" s="44">
        <f t="shared" si="7"/>
        <v>0</v>
      </c>
      <c r="N28" s="88">
        <v>8755000000</v>
      </c>
      <c r="O28" s="88">
        <v>-8.7652874000000001</v>
      </c>
      <c r="P28" s="20"/>
      <c r="Q28" s="87">
        <f t="shared" si="8"/>
        <v>9.3350000000000009</v>
      </c>
      <c r="R28" s="87">
        <f t="shared" si="9"/>
        <v>-8.6791848999999992</v>
      </c>
      <c r="S28" s="44">
        <f t="shared" si="10"/>
        <v>-8.5824555999999994</v>
      </c>
      <c r="T28" s="44">
        <f t="shared" si="11"/>
        <v>-8.4598274</v>
      </c>
      <c r="U28" s="44">
        <f t="shared" si="12"/>
        <v>-8.3720999000000003</v>
      </c>
      <c r="V28" s="44">
        <f t="shared" si="13"/>
        <v>0</v>
      </c>
      <c r="W28" s="44">
        <f t="shared" si="14"/>
        <v>0</v>
      </c>
      <c r="X28" s="44">
        <f t="shared" si="15"/>
        <v>0</v>
      </c>
      <c r="Y28" s="20"/>
    </row>
    <row r="29" spans="2:25" x14ac:dyDescent="0.25">
      <c r="B29" s="88">
        <v>8900000000</v>
      </c>
      <c r="C29" s="88">
        <v>-6.0534644000000002</v>
      </c>
      <c r="D29" s="20"/>
      <c r="E29" s="87">
        <f t="shared" si="0"/>
        <v>9.48</v>
      </c>
      <c r="F29" s="87">
        <f t="shared" si="1"/>
        <v>-6.4612021000000004</v>
      </c>
      <c r="G29" s="44">
        <f t="shared" si="2"/>
        <v>-6.4677892000000003</v>
      </c>
      <c r="H29" s="44">
        <f t="shared" si="3"/>
        <v>-6.5249476</v>
      </c>
      <c r="I29" s="44">
        <f t="shared" si="4"/>
        <v>-6.7329129999999999</v>
      </c>
      <c r="J29" s="44">
        <f t="shared" si="5"/>
        <v>0</v>
      </c>
      <c r="K29" s="44">
        <f t="shared" si="6"/>
        <v>0</v>
      </c>
      <c r="L29" s="44">
        <f t="shared" si="7"/>
        <v>0</v>
      </c>
      <c r="N29" s="88">
        <v>8900000000</v>
      </c>
      <c r="O29" s="88">
        <v>-8.6997528000000006</v>
      </c>
      <c r="P29" s="20"/>
      <c r="Q29" s="87">
        <f t="shared" si="8"/>
        <v>9.48</v>
      </c>
      <c r="R29" s="87">
        <f t="shared" si="9"/>
        <v>-8.6860113000000005</v>
      </c>
      <c r="S29" s="44">
        <f t="shared" si="10"/>
        <v>-8.6083850999999996</v>
      </c>
      <c r="T29" s="44">
        <f t="shared" si="11"/>
        <v>-8.4829159000000001</v>
      </c>
      <c r="U29" s="44">
        <f t="shared" si="12"/>
        <v>-8.4053229999999992</v>
      </c>
      <c r="V29" s="44">
        <f t="shared" si="13"/>
        <v>0</v>
      </c>
      <c r="W29" s="44">
        <f t="shared" si="14"/>
        <v>0</v>
      </c>
      <c r="X29" s="44">
        <f t="shared" si="15"/>
        <v>0</v>
      </c>
      <c r="Y29" s="20"/>
    </row>
    <row r="30" spans="2:25" x14ac:dyDescent="0.25">
      <c r="B30" s="88">
        <v>9045000000</v>
      </c>
      <c r="C30" s="88">
        <v>-6.1047010000000004</v>
      </c>
      <c r="D30" s="20"/>
      <c r="E30" s="87">
        <f t="shared" si="0"/>
        <v>9.625</v>
      </c>
      <c r="F30" s="87">
        <f t="shared" si="1"/>
        <v>-6.6082143999999996</v>
      </c>
      <c r="G30" s="44">
        <f t="shared" si="2"/>
        <v>-6.5984696999999999</v>
      </c>
      <c r="H30" s="44">
        <f t="shared" si="3"/>
        <v>-6.6350407999999996</v>
      </c>
      <c r="I30" s="44">
        <f t="shared" si="4"/>
        <v>-6.8206610999999997</v>
      </c>
      <c r="J30" s="44">
        <f t="shared" si="5"/>
        <v>0</v>
      </c>
      <c r="K30" s="44">
        <f t="shared" si="6"/>
        <v>0</v>
      </c>
      <c r="L30" s="44">
        <f t="shared" si="7"/>
        <v>0</v>
      </c>
      <c r="N30" s="88">
        <v>9045000000</v>
      </c>
      <c r="O30" s="88">
        <v>-8.6789807999999997</v>
      </c>
      <c r="P30" s="20"/>
      <c r="Q30" s="87">
        <f t="shared" si="8"/>
        <v>9.625</v>
      </c>
      <c r="R30" s="87">
        <f t="shared" si="9"/>
        <v>-8.7090797000000002</v>
      </c>
      <c r="S30" s="44">
        <f t="shared" si="10"/>
        <v>-8.5857220000000005</v>
      </c>
      <c r="T30" s="44">
        <f t="shared" si="11"/>
        <v>-8.4621983000000007</v>
      </c>
      <c r="U30" s="44">
        <f t="shared" si="12"/>
        <v>-8.4054804000000001</v>
      </c>
      <c r="V30" s="44">
        <f t="shared" si="13"/>
        <v>0</v>
      </c>
      <c r="W30" s="44">
        <f t="shared" si="14"/>
        <v>0</v>
      </c>
      <c r="X30" s="44">
        <f t="shared" si="15"/>
        <v>0</v>
      </c>
      <c r="Y30" s="20"/>
    </row>
    <row r="31" spans="2:25" x14ac:dyDescent="0.25">
      <c r="B31" s="88">
        <v>9190000000</v>
      </c>
      <c r="C31" s="88">
        <v>-6.2025566000000003</v>
      </c>
      <c r="D31" s="20"/>
      <c r="E31" s="87">
        <f t="shared" si="0"/>
        <v>9.77</v>
      </c>
      <c r="F31" s="87">
        <f t="shared" si="1"/>
        <v>-6.7276416000000001</v>
      </c>
      <c r="G31" s="44">
        <f t="shared" si="2"/>
        <v>-6.7321400999999996</v>
      </c>
      <c r="H31" s="44">
        <f t="shared" si="3"/>
        <v>-6.7595048000000002</v>
      </c>
      <c r="I31" s="44">
        <f t="shared" si="4"/>
        <v>-6.9593524999999996</v>
      </c>
      <c r="J31" s="44">
        <f t="shared" si="5"/>
        <v>0</v>
      </c>
      <c r="K31" s="44">
        <f t="shared" si="6"/>
        <v>0</v>
      </c>
      <c r="L31" s="44">
        <f t="shared" si="7"/>
        <v>0</v>
      </c>
      <c r="N31" s="88">
        <v>9190000000</v>
      </c>
      <c r="O31" s="88">
        <v>-8.6626101000000002</v>
      </c>
      <c r="P31" s="20"/>
      <c r="Q31" s="87">
        <f t="shared" si="8"/>
        <v>9.77</v>
      </c>
      <c r="R31" s="87">
        <f t="shared" si="9"/>
        <v>-8.7133675000000004</v>
      </c>
      <c r="S31" s="44">
        <f t="shared" si="10"/>
        <v>-8.6061478000000005</v>
      </c>
      <c r="T31" s="44">
        <f t="shared" si="11"/>
        <v>-8.4738349999999993</v>
      </c>
      <c r="U31" s="44">
        <f t="shared" si="12"/>
        <v>-8.4191341000000008</v>
      </c>
      <c r="V31" s="44">
        <f t="shared" si="13"/>
        <v>0</v>
      </c>
      <c r="W31" s="44">
        <f t="shared" si="14"/>
        <v>0</v>
      </c>
      <c r="X31" s="44">
        <f t="shared" si="15"/>
        <v>0</v>
      </c>
      <c r="Y31" s="20"/>
    </row>
    <row r="32" spans="2:25" x14ac:dyDescent="0.25">
      <c r="B32" s="88">
        <v>9335000000</v>
      </c>
      <c r="C32" s="88">
        <v>-6.3264728000000003</v>
      </c>
      <c r="D32" s="20"/>
      <c r="E32" s="87">
        <f t="shared" si="0"/>
        <v>9.9149999999999991</v>
      </c>
      <c r="F32" s="87">
        <f t="shared" si="1"/>
        <v>-6.8264246000000002</v>
      </c>
      <c r="G32" s="44">
        <f t="shared" si="2"/>
        <v>-6.8118005000000004</v>
      </c>
      <c r="H32" s="44">
        <f t="shared" si="3"/>
        <v>-6.8233212999999999</v>
      </c>
      <c r="I32" s="44">
        <f t="shared" si="4"/>
        <v>-7.0262627999999996</v>
      </c>
      <c r="J32" s="44">
        <f t="shared" si="5"/>
        <v>0</v>
      </c>
      <c r="K32" s="44">
        <f t="shared" si="6"/>
        <v>0</v>
      </c>
      <c r="L32" s="44">
        <f t="shared" si="7"/>
        <v>0</v>
      </c>
      <c r="N32" s="88">
        <v>9335000000</v>
      </c>
      <c r="O32" s="88">
        <v>-8.6791848999999992</v>
      </c>
      <c r="P32" s="20"/>
      <c r="Q32" s="87">
        <f t="shared" si="8"/>
        <v>9.9149999999999991</v>
      </c>
      <c r="R32" s="87">
        <f t="shared" si="9"/>
        <v>-8.7134751999999995</v>
      </c>
      <c r="S32" s="44">
        <f t="shared" si="10"/>
        <v>-8.5848054999999999</v>
      </c>
      <c r="T32" s="44">
        <f t="shared" si="11"/>
        <v>-8.4516430000000007</v>
      </c>
      <c r="U32" s="44">
        <f t="shared" si="12"/>
        <v>-8.4092503000000001</v>
      </c>
      <c r="V32" s="44">
        <f t="shared" si="13"/>
        <v>0</v>
      </c>
      <c r="W32" s="44">
        <f t="shared" si="14"/>
        <v>0</v>
      </c>
      <c r="X32" s="44">
        <f t="shared" si="15"/>
        <v>0</v>
      </c>
      <c r="Y32" s="20"/>
    </row>
    <row r="33" spans="2:25" x14ac:dyDescent="0.25">
      <c r="B33" s="88">
        <v>9480000000</v>
      </c>
      <c r="C33" s="88">
        <v>-6.4612021000000004</v>
      </c>
      <c r="D33" s="20"/>
      <c r="E33" s="87">
        <f t="shared" si="0"/>
        <v>10.06</v>
      </c>
      <c r="F33" s="87">
        <f t="shared" si="1"/>
        <v>-6.9106464000000001</v>
      </c>
      <c r="G33" s="44">
        <f t="shared" si="2"/>
        <v>-6.8633337000000001</v>
      </c>
      <c r="H33" s="44">
        <f t="shared" si="3"/>
        <v>-6.9005789999999996</v>
      </c>
      <c r="I33" s="44">
        <f t="shared" si="4"/>
        <v>-7.1645250000000003</v>
      </c>
      <c r="J33" s="44">
        <f t="shared" si="5"/>
        <v>0</v>
      </c>
      <c r="K33" s="44">
        <f t="shared" si="6"/>
        <v>0</v>
      </c>
      <c r="L33" s="44">
        <f t="shared" si="7"/>
        <v>0</v>
      </c>
      <c r="N33" s="88">
        <v>9480000000</v>
      </c>
      <c r="O33" s="88">
        <v>-8.6860113000000005</v>
      </c>
      <c r="P33" s="20"/>
      <c r="Q33" s="87">
        <f t="shared" si="8"/>
        <v>10.06</v>
      </c>
      <c r="R33" s="87">
        <f t="shared" si="9"/>
        <v>-8.6837578000000004</v>
      </c>
      <c r="S33" s="44">
        <f t="shared" si="10"/>
        <v>-8.5622024999999997</v>
      </c>
      <c r="T33" s="44">
        <f t="shared" si="11"/>
        <v>-8.4303942000000003</v>
      </c>
      <c r="U33" s="44">
        <f t="shared" si="12"/>
        <v>-8.4171771999999994</v>
      </c>
      <c r="V33" s="44">
        <f t="shared" si="13"/>
        <v>0</v>
      </c>
      <c r="W33" s="44">
        <f t="shared" si="14"/>
        <v>0</v>
      </c>
      <c r="X33" s="44">
        <f t="shared" si="15"/>
        <v>0</v>
      </c>
      <c r="Y33" s="20"/>
    </row>
    <row r="34" spans="2:25" x14ac:dyDescent="0.25">
      <c r="B34" s="88">
        <v>9625000000</v>
      </c>
      <c r="C34" s="88">
        <v>-6.6082143999999996</v>
      </c>
      <c r="D34" s="20"/>
      <c r="E34" s="87">
        <f t="shared" si="0"/>
        <v>10.205</v>
      </c>
      <c r="F34" s="87">
        <f t="shared" si="1"/>
        <v>-6.9701595000000003</v>
      </c>
      <c r="G34" s="44">
        <f t="shared" si="2"/>
        <v>-6.9203973000000003</v>
      </c>
      <c r="H34" s="44">
        <f t="shared" si="3"/>
        <v>-6.9717020999999999</v>
      </c>
      <c r="I34" s="44">
        <f t="shared" si="4"/>
        <v>-7.2644444000000004</v>
      </c>
      <c r="J34" s="44">
        <f t="shared" si="5"/>
        <v>0</v>
      </c>
      <c r="K34" s="44">
        <f t="shared" si="6"/>
        <v>0</v>
      </c>
      <c r="L34" s="44">
        <f t="shared" si="7"/>
        <v>0</v>
      </c>
      <c r="N34" s="88">
        <v>9625000000</v>
      </c>
      <c r="O34" s="88">
        <v>-8.7090797000000002</v>
      </c>
      <c r="P34" s="20"/>
      <c r="Q34" s="87">
        <f t="shared" si="8"/>
        <v>10.205</v>
      </c>
      <c r="R34" s="87">
        <f t="shared" si="9"/>
        <v>-8.6549510999999999</v>
      </c>
      <c r="S34" s="44">
        <f t="shared" si="10"/>
        <v>-8.5001984000000004</v>
      </c>
      <c r="T34" s="44">
        <f t="shared" si="11"/>
        <v>-8.3844366000000008</v>
      </c>
      <c r="U34" s="44">
        <f t="shared" si="12"/>
        <v>-8.4027443000000002</v>
      </c>
      <c r="V34" s="44">
        <f t="shared" si="13"/>
        <v>0</v>
      </c>
      <c r="W34" s="44">
        <f t="shared" si="14"/>
        <v>0</v>
      </c>
      <c r="X34" s="44">
        <f t="shared" si="15"/>
        <v>0</v>
      </c>
      <c r="Y34" s="20"/>
    </row>
    <row r="35" spans="2:25" x14ac:dyDescent="0.25">
      <c r="B35" s="88">
        <v>9770000000</v>
      </c>
      <c r="C35" s="88">
        <v>-6.7276416000000001</v>
      </c>
      <c r="D35" s="20"/>
      <c r="E35" s="87">
        <f t="shared" si="0"/>
        <v>10.35</v>
      </c>
      <c r="F35" s="87">
        <f t="shared" si="1"/>
        <v>-7.0213270000000003</v>
      </c>
      <c r="G35" s="44">
        <f t="shared" si="2"/>
        <v>-6.9772305000000001</v>
      </c>
      <c r="H35" s="44">
        <f t="shared" si="3"/>
        <v>-7.0438910000000003</v>
      </c>
      <c r="I35" s="44">
        <f t="shared" si="4"/>
        <v>-7.3611627000000004</v>
      </c>
      <c r="J35" s="44">
        <f t="shared" si="5"/>
        <v>0</v>
      </c>
      <c r="K35" s="44">
        <f t="shared" si="6"/>
        <v>0</v>
      </c>
      <c r="L35" s="44">
        <f t="shared" si="7"/>
        <v>0</v>
      </c>
      <c r="N35" s="88">
        <v>9770000000</v>
      </c>
      <c r="O35" s="88">
        <v>-8.7133675000000004</v>
      </c>
      <c r="P35" s="20"/>
      <c r="Q35" s="87">
        <f t="shared" si="8"/>
        <v>10.35</v>
      </c>
      <c r="R35" s="87">
        <f t="shared" si="9"/>
        <v>-8.5832844000000001</v>
      </c>
      <c r="S35" s="44">
        <f t="shared" si="10"/>
        <v>-8.4471302000000001</v>
      </c>
      <c r="T35" s="44">
        <f t="shared" si="11"/>
        <v>-8.3550673</v>
      </c>
      <c r="U35" s="44">
        <f t="shared" si="12"/>
        <v>-8.4053011000000009</v>
      </c>
      <c r="V35" s="44">
        <f t="shared" si="13"/>
        <v>0</v>
      </c>
      <c r="W35" s="44">
        <f t="shared" si="14"/>
        <v>0</v>
      </c>
      <c r="X35" s="44">
        <f t="shared" si="15"/>
        <v>0</v>
      </c>
      <c r="Y35" s="20"/>
    </row>
    <row r="36" spans="2:25" x14ac:dyDescent="0.25">
      <c r="B36" s="88">
        <v>9915000000</v>
      </c>
      <c r="C36" s="88">
        <v>-6.8264246000000002</v>
      </c>
      <c r="D36" s="20"/>
      <c r="E36" s="87">
        <f t="shared" si="0"/>
        <v>10.494999999999999</v>
      </c>
      <c r="F36" s="87">
        <f t="shared" si="1"/>
        <v>-7.0536899999999996</v>
      </c>
      <c r="G36" s="44">
        <f t="shared" si="2"/>
        <v>-7.0429091000000001</v>
      </c>
      <c r="H36" s="44">
        <f t="shared" si="3"/>
        <v>-7.0929378999999999</v>
      </c>
      <c r="I36" s="44">
        <f t="shared" si="4"/>
        <v>-7.4025334999999997</v>
      </c>
      <c r="J36" s="44">
        <f t="shared" si="5"/>
        <v>0</v>
      </c>
      <c r="K36" s="44">
        <f t="shared" si="6"/>
        <v>0</v>
      </c>
      <c r="L36" s="44">
        <f t="shared" si="7"/>
        <v>0</v>
      </c>
      <c r="N36" s="88">
        <v>9915000000</v>
      </c>
      <c r="O36" s="88">
        <v>-8.7134751999999995</v>
      </c>
      <c r="P36" s="20"/>
      <c r="Q36" s="87">
        <f t="shared" si="8"/>
        <v>10.494999999999999</v>
      </c>
      <c r="R36" s="87">
        <f t="shared" si="9"/>
        <v>-8.5069646999999993</v>
      </c>
      <c r="S36" s="44">
        <f t="shared" si="10"/>
        <v>-8.3700275000000008</v>
      </c>
      <c r="T36" s="44">
        <f t="shared" si="11"/>
        <v>-8.3043680000000002</v>
      </c>
      <c r="U36" s="44">
        <f t="shared" si="12"/>
        <v>-8.3916283000000007</v>
      </c>
      <c r="V36" s="44">
        <f t="shared" si="13"/>
        <v>0</v>
      </c>
      <c r="W36" s="44">
        <f t="shared" si="14"/>
        <v>0</v>
      </c>
      <c r="X36" s="44">
        <f t="shared" si="15"/>
        <v>0</v>
      </c>
      <c r="Y36" s="20"/>
    </row>
    <row r="37" spans="2:25" x14ac:dyDescent="0.25">
      <c r="B37" s="88">
        <v>10060000000</v>
      </c>
      <c r="C37" s="88">
        <v>-6.9106464000000001</v>
      </c>
      <c r="D37" s="20"/>
      <c r="E37" s="87">
        <f t="shared" si="0"/>
        <v>10.64</v>
      </c>
      <c r="F37" s="87">
        <f t="shared" si="1"/>
        <v>-7.0649804999999999</v>
      </c>
      <c r="G37" s="44">
        <f t="shared" si="2"/>
        <v>-7.0512867000000004</v>
      </c>
      <c r="H37" s="44">
        <f t="shared" si="3"/>
        <v>-7.1160831</v>
      </c>
      <c r="I37" s="44">
        <f t="shared" si="4"/>
        <v>-7.4478315999999998</v>
      </c>
      <c r="J37" s="44">
        <f t="shared" si="5"/>
        <v>0</v>
      </c>
      <c r="K37" s="44">
        <f t="shared" si="6"/>
        <v>0</v>
      </c>
      <c r="L37" s="44">
        <f t="shared" si="7"/>
        <v>0</v>
      </c>
      <c r="N37" s="88">
        <v>10060000000</v>
      </c>
      <c r="O37" s="88">
        <v>-8.6837578000000004</v>
      </c>
      <c r="P37" s="20"/>
      <c r="Q37" s="87">
        <f t="shared" si="8"/>
        <v>10.64</v>
      </c>
      <c r="R37" s="87">
        <f t="shared" si="9"/>
        <v>-8.4135752000000004</v>
      </c>
      <c r="S37" s="44">
        <f t="shared" si="10"/>
        <v>-8.297739</v>
      </c>
      <c r="T37" s="44">
        <f t="shared" si="11"/>
        <v>-8.2485894999999996</v>
      </c>
      <c r="U37" s="44">
        <f t="shared" si="12"/>
        <v>-8.3549088999999999</v>
      </c>
      <c r="V37" s="44">
        <f t="shared" si="13"/>
        <v>0</v>
      </c>
      <c r="W37" s="44">
        <f t="shared" si="14"/>
        <v>0</v>
      </c>
      <c r="X37" s="44">
        <f t="shared" si="15"/>
        <v>0</v>
      </c>
      <c r="Y37" s="20"/>
    </row>
    <row r="38" spans="2:25" x14ac:dyDescent="0.25">
      <c r="B38" s="88">
        <v>10205000000</v>
      </c>
      <c r="C38" s="88">
        <v>-6.9701595000000003</v>
      </c>
      <c r="D38" s="20"/>
      <c r="E38" s="87">
        <f t="shared" si="0"/>
        <v>10.785</v>
      </c>
      <c r="F38" s="87">
        <f t="shared" si="1"/>
        <v>-7.0288567999999998</v>
      </c>
      <c r="G38" s="44">
        <f t="shared" si="2"/>
        <v>-7.0283480000000003</v>
      </c>
      <c r="H38" s="44">
        <f t="shared" si="3"/>
        <v>-7.1047248999999999</v>
      </c>
      <c r="I38" s="44">
        <f t="shared" si="4"/>
        <v>-7.4709358000000003</v>
      </c>
      <c r="J38" s="44">
        <f t="shared" si="5"/>
        <v>0</v>
      </c>
      <c r="K38" s="44">
        <f t="shared" si="6"/>
        <v>0</v>
      </c>
      <c r="L38" s="44">
        <f t="shared" si="7"/>
        <v>0</v>
      </c>
      <c r="N38" s="88">
        <v>10205000000</v>
      </c>
      <c r="O38" s="88">
        <v>-8.6549510999999999</v>
      </c>
      <c r="P38" s="20"/>
      <c r="Q38" s="87">
        <f t="shared" si="8"/>
        <v>10.785</v>
      </c>
      <c r="R38" s="87">
        <f t="shared" si="9"/>
        <v>-8.3207091999999996</v>
      </c>
      <c r="S38" s="44">
        <f t="shared" si="10"/>
        <v>-8.1906280999999996</v>
      </c>
      <c r="T38" s="44">
        <f t="shared" si="11"/>
        <v>-8.1577453999999996</v>
      </c>
      <c r="U38" s="44">
        <f t="shared" si="12"/>
        <v>-8.3094301000000002</v>
      </c>
      <c r="V38" s="44">
        <f t="shared" si="13"/>
        <v>0</v>
      </c>
      <c r="W38" s="44">
        <f t="shared" si="14"/>
        <v>0</v>
      </c>
      <c r="X38" s="44">
        <f t="shared" si="15"/>
        <v>0</v>
      </c>
      <c r="Y38" s="20"/>
    </row>
    <row r="39" spans="2:25" x14ac:dyDescent="0.25">
      <c r="B39" s="88">
        <v>10350000000</v>
      </c>
      <c r="C39" s="88">
        <v>-7.0213270000000003</v>
      </c>
      <c r="D39" s="20"/>
      <c r="E39" s="87">
        <f t="shared" si="0"/>
        <v>10.93</v>
      </c>
      <c r="F39" s="87">
        <f t="shared" si="1"/>
        <v>-6.9514027</v>
      </c>
      <c r="G39" s="44">
        <f t="shared" si="2"/>
        <v>-6.9425974000000004</v>
      </c>
      <c r="H39" s="44">
        <f t="shared" si="3"/>
        <v>-7.0519214000000003</v>
      </c>
      <c r="I39" s="44">
        <f t="shared" si="4"/>
        <v>-7.4937696000000003</v>
      </c>
      <c r="J39" s="44">
        <f t="shared" si="5"/>
        <v>0</v>
      </c>
      <c r="K39" s="44">
        <f t="shared" si="6"/>
        <v>0</v>
      </c>
      <c r="L39" s="44">
        <f t="shared" si="7"/>
        <v>0</v>
      </c>
      <c r="N39" s="88">
        <v>10350000000</v>
      </c>
      <c r="O39" s="88">
        <v>-8.5832844000000001</v>
      </c>
      <c r="P39" s="20"/>
      <c r="Q39" s="87">
        <f t="shared" si="8"/>
        <v>10.93</v>
      </c>
      <c r="R39" s="87">
        <f t="shared" si="9"/>
        <v>-8.2038907999999999</v>
      </c>
      <c r="S39" s="44">
        <f t="shared" si="10"/>
        <v>-8.1087790000000002</v>
      </c>
      <c r="T39" s="44">
        <f t="shared" si="11"/>
        <v>-8.0826588000000008</v>
      </c>
      <c r="U39" s="44">
        <f t="shared" si="12"/>
        <v>-8.2528609999999993</v>
      </c>
      <c r="V39" s="44">
        <f t="shared" si="13"/>
        <v>0</v>
      </c>
      <c r="W39" s="44">
        <f t="shared" si="14"/>
        <v>0</v>
      </c>
      <c r="X39" s="44">
        <f t="shared" si="15"/>
        <v>0</v>
      </c>
      <c r="Y39" s="20"/>
    </row>
    <row r="40" spans="2:25" x14ac:dyDescent="0.25">
      <c r="B40" s="88">
        <v>10495000000</v>
      </c>
      <c r="C40" s="88">
        <v>-7.0536899999999996</v>
      </c>
      <c r="D40" s="20"/>
      <c r="E40" s="87">
        <f t="shared" si="0"/>
        <v>11.074999999999999</v>
      </c>
      <c r="F40" s="87">
        <f t="shared" si="1"/>
        <v>-6.8462981999999997</v>
      </c>
      <c r="G40" s="44">
        <f t="shared" si="2"/>
        <v>-6.8305620999999999</v>
      </c>
      <c r="H40" s="44">
        <f t="shared" si="3"/>
        <v>-6.9790554</v>
      </c>
      <c r="I40" s="44">
        <f t="shared" si="4"/>
        <v>-7.4934006000000002</v>
      </c>
      <c r="J40" s="44">
        <f t="shared" si="5"/>
        <v>0</v>
      </c>
      <c r="K40" s="44">
        <f t="shared" si="6"/>
        <v>0</v>
      </c>
      <c r="L40" s="44">
        <f t="shared" si="7"/>
        <v>0</v>
      </c>
      <c r="N40" s="88">
        <v>10495000000</v>
      </c>
      <c r="O40" s="88">
        <v>-8.5069646999999993</v>
      </c>
      <c r="P40" s="20"/>
      <c r="Q40" s="87">
        <f t="shared" si="8"/>
        <v>11.074999999999999</v>
      </c>
      <c r="R40" s="87">
        <f t="shared" si="9"/>
        <v>-8.1016206999999998</v>
      </c>
      <c r="S40" s="44">
        <f t="shared" si="10"/>
        <v>-7.9971532999999999</v>
      </c>
      <c r="T40" s="44">
        <f t="shared" si="11"/>
        <v>-7.9897242000000004</v>
      </c>
      <c r="U40" s="44">
        <f t="shared" si="12"/>
        <v>-8.2233315000000005</v>
      </c>
      <c r="V40" s="44">
        <f t="shared" si="13"/>
        <v>0</v>
      </c>
      <c r="W40" s="44">
        <f t="shared" si="14"/>
        <v>0</v>
      </c>
      <c r="X40" s="44">
        <f t="shared" si="15"/>
        <v>0</v>
      </c>
      <c r="Y40" s="20"/>
    </row>
    <row r="41" spans="2:25" x14ac:dyDescent="0.25">
      <c r="B41" s="88">
        <v>10640000000</v>
      </c>
      <c r="C41" s="88">
        <v>-7.0649804999999999</v>
      </c>
      <c r="D41" s="20"/>
      <c r="E41" s="87">
        <f t="shared" si="0"/>
        <v>11.22</v>
      </c>
      <c r="F41" s="87">
        <f t="shared" si="1"/>
        <v>-6.7566328000000002</v>
      </c>
      <c r="G41" s="44">
        <f t="shared" si="2"/>
        <v>-6.7356132999999998</v>
      </c>
      <c r="H41" s="44">
        <f t="shared" si="3"/>
        <v>-6.9334283000000001</v>
      </c>
      <c r="I41" s="44">
        <f t="shared" si="4"/>
        <v>-7.5170779000000003</v>
      </c>
      <c r="J41" s="44">
        <f t="shared" si="5"/>
        <v>0</v>
      </c>
      <c r="K41" s="44">
        <f t="shared" si="6"/>
        <v>0</v>
      </c>
      <c r="L41" s="44">
        <f t="shared" si="7"/>
        <v>0</v>
      </c>
      <c r="N41" s="88">
        <v>10640000000</v>
      </c>
      <c r="O41" s="88">
        <v>-8.4135752000000004</v>
      </c>
      <c r="P41" s="20"/>
      <c r="Q41" s="87">
        <f t="shared" si="8"/>
        <v>11.22</v>
      </c>
      <c r="R41" s="87">
        <f t="shared" si="9"/>
        <v>-7.9877868000000003</v>
      </c>
      <c r="S41" s="44">
        <f t="shared" si="10"/>
        <v>-7.9037212999999999</v>
      </c>
      <c r="T41" s="44">
        <f t="shared" si="11"/>
        <v>-7.9048642999999998</v>
      </c>
      <c r="U41" s="44">
        <f t="shared" si="12"/>
        <v>-8.1833486999999998</v>
      </c>
      <c r="V41" s="44">
        <f t="shared" si="13"/>
        <v>0</v>
      </c>
      <c r="W41" s="44">
        <f t="shared" si="14"/>
        <v>0</v>
      </c>
      <c r="X41" s="44">
        <f t="shared" si="15"/>
        <v>0</v>
      </c>
      <c r="Y41" s="20"/>
    </row>
    <row r="42" spans="2:25" x14ac:dyDescent="0.25">
      <c r="B42" s="88">
        <v>10785000000</v>
      </c>
      <c r="C42" s="88">
        <v>-7.0288567999999998</v>
      </c>
      <c r="D42" s="20"/>
      <c r="E42" s="87">
        <f t="shared" si="0"/>
        <v>11.365</v>
      </c>
      <c r="F42" s="87">
        <f t="shared" si="1"/>
        <v>-6.6667513999999999</v>
      </c>
      <c r="G42" s="44">
        <f t="shared" si="2"/>
        <v>-6.6924915</v>
      </c>
      <c r="H42" s="44">
        <f t="shared" si="3"/>
        <v>-6.9373392999999997</v>
      </c>
      <c r="I42" s="44">
        <f t="shared" si="4"/>
        <v>-7.5741649000000004</v>
      </c>
      <c r="J42" s="44">
        <f t="shared" si="5"/>
        <v>0</v>
      </c>
      <c r="K42" s="44">
        <f t="shared" si="6"/>
        <v>0</v>
      </c>
      <c r="L42" s="44">
        <f t="shared" si="7"/>
        <v>0</v>
      </c>
      <c r="N42" s="88">
        <v>10785000000</v>
      </c>
      <c r="O42" s="88">
        <v>-8.3207091999999996</v>
      </c>
      <c r="P42" s="20"/>
      <c r="Q42" s="87">
        <f t="shared" si="8"/>
        <v>11.365</v>
      </c>
      <c r="R42" s="87">
        <f t="shared" si="9"/>
        <v>-7.8749218000000001</v>
      </c>
      <c r="S42" s="44">
        <f t="shared" si="10"/>
        <v>-7.7911577000000003</v>
      </c>
      <c r="T42" s="44">
        <f t="shared" si="11"/>
        <v>-7.8022947</v>
      </c>
      <c r="U42" s="44">
        <f t="shared" si="12"/>
        <v>-8.1316890999999991</v>
      </c>
      <c r="V42" s="44">
        <f t="shared" si="13"/>
        <v>0</v>
      </c>
      <c r="W42" s="44">
        <f t="shared" si="14"/>
        <v>0</v>
      </c>
      <c r="X42" s="44">
        <f t="shared" si="15"/>
        <v>0</v>
      </c>
      <c r="Y42" s="20"/>
    </row>
    <row r="43" spans="2:25" x14ac:dyDescent="0.25">
      <c r="B43" s="88">
        <v>10930000000</v>
      </c>
      <c r="C43" s="88">
        <v>-6.9514027</v>
      </c>
      <c r="D43" s="20"/>
      <c r="E43" s="87">
        <f t="shared" si="0"/>
        <v>11.51</v>
      </c>
      <c r="F43" s="87">
        <f t="shared" si="1"/>
        <v>-6.6034459999999999</v>
      </c>
      <c r="G43" s="44">
        <f t="shared" si="2"/>
        <v>-6.6670889999999998</v>
      </c>
      <c r="H43" s="44">
        <f t="shared" si="3"/>
        <v>-6.9332875999999999</v>
      </c>
      <c r="I43" s="44">
        <f t="shared" si="4"/>
        <v>-7.5907134999999997</v>
      </c>
      <c r="J43" s="44">
        <f t="shared" si="5"/>
        <v>0</v>
      </c>
      <c r="K43" s="44">
        <f t="shared" si="6"/>
        <v>0</v>
      </c>
      <c r="L43" s="44">
        <f t="shared" si="7"/>
        <v>0</v>
      </c>
      <c r="N43" s="88">
        <v>10930000000</v>
      </c>
      <c r="O43" s="88">
        <v>-8.2038907999999999</v>
      </c>
      <c r="P43" s="20"/>
      <c r="Q43" s="87">
        <f t="shared" si="8"/>
        <v>11.51</v>
      </c>
      <c r="R43" s="87">
        <f t="shared" si="9"/>
        <v>-7.7634572999999998</v>
      </c>
      <c r="S43" s="44">
        <f t="shared" si="10"/>
        <v>-7.6780929999999996</v>
      </c>
      <c r="T43" s="44">
        <f t="shared" si="11"/>
        <v>-7.7041249000000001</v>
      </c>
      <c r="U43" s="44">
        <f t="shared" si="12"/>
        <v>-8.0877313999999991</v>
      </c>
      <c r="V43" s="44">
        <f t="shared" si="13"/>
        <v>0</v>
      </c>
      <c r="W43" s="44">
        <f t="shared" si="14"/>
        <v>0</v>
      </c>
      <c r="X43" s="44">
        <f t="shared" si="15"/>
        <v>0</v>
      </c>
      <c r="Y43" s="20"/>
    </row>
    <row r="44" spans="2:25" x14ac:dyDescent="0.25">
      <c r="B44" s="88">
        <v>11075000000</v>
      </c>
      <c r="C44" s="88">
        <v>-6.8462981999999997</v>
      </c>
      <c r="D44" s="20"/>
      <c r="E44" s="87">
        <f t="shared" si="0"/>
        <v>11.654999999999999</v>
      </c>
      <c r="F44" s="87">
        <f t="shared" si="1"/>
        <v>-6.5661367999999998</v>
      </c>
      <c r="G44" s="44">
        <f t="shared" si="2"/>
        <v>-6.6615476999999998</v>
      </c>
      <c r="H44" s="44">
        <f t="shared" si="3"/>
        <v>-6.9522171000000004</v>
      </c>
      <c r="I44" s="44">
        <f t="shared" si="4"/>
        <v>-7.6498255999999998</v>
      </c>
      <c r="J44" s="44">
        <f t="shared" si="5"/>
        <v>0</v>
      </c>
      <c r="K44" s="44">
        <f t="shared" si="6"/>
        <v>0</v>
      </c>
      <c r="L44" s="44">
        <f t="shared" si="7"/>
        <v>0</v>
      </c>
      <c r="N44" s="88">
        <v>11075000000</v>
      </c>
      <c r="O44" s="88">
        <v>-8.1016206999999998</v>
      </c>
      <c r="P44" s="20"/>
      <c r="Q44" s="87">
        <f t="shared" si="8"/>
        <v>11.654999999999999</v>
      </c>
      <c r="R44" s="87">
        <f t="shared" si="9"/>
        <v>-7.6585660000000004</v>
      </c>
      <c r="S44" s="44">
        <f t="shared" si="10"/>
        <v>-7.5646234000000003</v>
      </c>
      <c r="T44" s="44">
        <f t="shared" si="11"/>
        <v>-7.6281470999999996</v>
      </c>
      <c r="U44" s="44">
        <f t="shared" si="12"/>
        <v>-8.0720872999999997</v>
      </c>
      <c r="V44" s="44">
        <f t="shared" si="13"/>
        <v>0</v>
      </c>
      <c r="W44" s="44">
        <f t="shared" si="14"/>
        <v>0</v>
      </c>
      <c r="X44" s="44">
        <f t="shared" si="15"/>
        <v>0</v>
      </c>
      <c r="Y44" s="20"/>
    </row>
    <row r="45" spans="2:25" x14ac:dyDescent="0.25">
      <c r="B45" s="88">
        <v>11220000000</v>
      </c>
      <c r="C45" s="88">
        <v>-6.7566328000000002</v>
      </c>
      <c r="D45" s="20"/>
      <c r="E45" s="87">
        <f t="shared" si="0"/>
        <v>11.8</v>
      </c>
      <c r="F45" s="87">
        <f t="shared" si="1"/>
        <v>-6.5429206000000004</v>
      </c>
      <c r="G45" s="44">
        <f t="shared" si="2"/>
        <v>-6.6384553999999998</v>
      </c>
      <c r="H45" s="44">
        <f t="shared" si="3"/>
        <v>-6.9502300999999997</v>
      </c>
      <c r="I45" s="44">
        <f t="shared" si="4"/>
        <v>-7.6865625</v>
      </c>
      <c r="J45" s="44">
        <f t="shared" si="5"/>
        <v>0</v>
      </c>
      <c r="K45" s="44">
        <f t="shared" si="6"/>
        <v>0</v>
      </c>
      <c r="L45" s="44">
        <f t="shared" si="7"/>
        <v>0</v>
      </c>
      <c r="N45" s="88">
        <v>11220000000</v>
      </c>
      <c r="O45" s="88">
        <v>-7.9877868000000003</v>
      </c>
      <c r="P45" s="20"/>
      <c r="Q45" s="87">
        <f t="shared" si="8"/>
        <v>11.8</v>
      </c>
      <c r="R45" s="87">
        <f t="shared" si="9"/>
        <v>-7.5438108000000001</v>
      </c>
      <c r="S45" s="44">
        <f t="shared" si="10"/>
        <v>-7.4626222000000002</v>
      </c>
      <c r="T45" s="44">
        <f t="shared" si="11"/>
        <v>-7.5758466999999996</v>
      </c>
      <c r="U45" s="44">
        <f t="shared" si="12"/>
        <v>-8.0577698000000009</v>
      </c>
      <c r="V45" s="44">
        <f t="shared" si="13"/>
        <v>0</v>
      </c>
      <c r="W45" s="44">
        <f t="shared" si="14"/>
        <v>0</v>
      </c>
      <c r="X45" s="44">
        <f t="shared" si="15"/>
        <v>0</v>
      </c>
      <c r="Y45" s="20"/>
    </row>
    <row r="46" spans="2:25" x14ac:dyDescent="0.25">
      <c r="B46" s="88">
        <v>11365000000</v>
      </c>
      <c r="C46" s="88">
        <v>-6.6667513999999999</v>
      </c>
      <c r="D46" s="20"/>
      <c r="E46" s="87">
        <f t="shared" si="0"/>
        <v>11.945</v>
      </c>
      <c r="F46" s="87">
        <f t="shared" si="1"/>
        <v>-6.5124291999999997</v>
      </c>
      <c r="G46" s="44">
        <f t="shared" si="2"/>
        <v>-6.6504750000000001</v>
      </c>
      <c r="H46" s="44">
        <f t="shared" si="3"/>
        <v>-6.9947834000000002</v>
      </c>
      <c r="I46" s="44">
        <f t="shared" si="4"/>
        <v>-7.8110657000000003</v>
      </c>
      <c r="J46" s="44">
        <f t="shared" si="5"/>
        <v>0</v>
      </c>
      <c r="K46" s="44">
        <f t="shared" si="6"/>
        <v>0</v>
      </c>
      <c r="L46" s="44">
        <f t="shared" si="7"/>
        <v>0</v>
      </c>
      <c r="N46" s="88">
        <v>11365000000</v>
      </c>
      <c r="O46" s="88">
        <v>-7.8749218000000001</v>
      </c>
      <c r="P46" s="20"/>
      <c r="Q46" s="87">
        <f t="shared" si="8"/>
        <v>11.945</v>
      </c>
      <c r="R46" s="87">
        <f t="shared" si="9"/>
        <v>-7.453856</v>
      </c>
      <c r="S46" s="44">
        <f t="shared" si="10"/>
        <v>-7.3838800999999998</v>
      </c>
      <c r="T46" s="44">
        <f t="shared" si="11"/>
        <v>-7.5547389999999996</v>
      </c>
      <c r="U46" s="44">
        <f t="shared" si="12"/>
        <v>-8.0497303000000002</v>
      </c>
      <c r="V46" s="44">
        <f t="shared" si="13"/>
        <v>0</v>
      </c>
      <c r="W46" s="44">
        <f t="shared" si="14"/>
        <v>0</v>
      </c>
      <c r="X46" s="44">
        <f t="shared" si="15"/>
        <v>0</v>
      </c>
      <c r="Y46" s="20"/>
    </row>
    <row r="47" spans="2:25" x14ac:dyDescent="0.25">
      <c r="B47" s="88">
        <v>11510000000</v>
      </c>
      <c r="C47" s="88">
        <v>-6.6034459999999999</v>
      </c>
      <c r="D47" s="20"/>
      <c r="E47" s="87">
        <f t="shared" si="0"/>
        <v>12.09</v>
      </c>
      <c r="F47" s="87">
        <f t="shared" si="1"/>
        <v>-6.4969187000000002</v>
      </c>
      <c r="G47" s="44">
        <f t="shared" si="2"/>
        <v>-6.6480036</v>
      </c>
      <c r="H47" s="44">
        <f t="shared" si="3"/>
        <v>-7.0122185000000004</v>
      </c>
      <c r="I47" s="44">
        <f t="shared" si="4"/>
        <v>-7.8734102000000004</v>
      </c>
      <c r="J47" s="44">
        <f t="shared" si="5"/>
        <v>0</v>
      </c>
      <c r="K47" s="44">
        <f t="shared" si="6"/>
        <v>0</v>
      </c>
      <c r="L47" s="44">
        <f t="shared" si="7"/>
        <v>0</v>
      </c>
      <c r="N47" s="88">
        <v>11510000000</v>
      </c>
      <c r="O47" s="88">
        <v>-7.7634572999999998</v>
      </c>
      <c r="P47" s="20"/>
      <c r="Q47" s="87">
        <f t="shared" si="8"/>
        <v>12.09</v>
      </c>
      <c r="R47" s="87">
        <f t="shared" si="9"/>
        <v>-7.3873886999999998</v>
      </c>
      <c r="S47" s="44">
        <f t="shared" si="10"/>
        <v>-7.3442683000000004</v>
      </c>
      <c r="T47" s="44">
        <f t="shared" si="11"/>
        <v>-7.5548362999999998</v>
      </c>
      <c r="U47" s="44">
        <f t="shared" si="12"/>
        <v>-8.0382528000000004</v>
      </c>
      <c r="V47" s="44">
        <f t="shared" si="13"/>
        <v>0</v>
      </c>
      <c r="W47" s="44">
        <f t="shared" si="14"/>
        <v>0</v>
      </c>
      <c r="X47" s="44">
        <f t="shared" si="15"/>
        <v>0</v>
      </c>
      <c r="Y47" s="20"/>
    </row>
    <row r="48" spans="2:25" x14ac:dyDescent="0.25">
      <c r="B48" s="88">
        <v>11655000000</v>
      </c>
      <c r="C48" s="88">
        <v>-6.5661367999999998</v>
      </c>
      <c r="D48" s="20"/>
      <c r="E48" s="87">
        <f t="shared" si="0"/>
        <v>12.234999999999999</v>
      </c>
      <c r="F48" s="87">
        <f t="shared" si="1"/>
        <v>-6.4834385000000001</v>
      </c>
      <c r="G48" s="44">
        <f t="shared" si="2"/>
        <v>-6.6440992000000003</v>
      </c>
      <c r="H48" s="44">
        <f t="shared" si="3"/>
        <v>-7.021204</v>
      </c>
      <c r="I48" s="44">
        <f t="shared" si="4"/>
        <v>-7.9014578000000002</v>
      </c>
      <c r="J48" s="44">
        <f t="shared" si="5"/>
        <v>0</v>
      </c>
      <c r="K48" s="44">
        <f t="shared" si="6"/>
        <v>0</v>
      </c>
      <c r="L48" s="44">
        <f t="shared" si="7"/>
        <v>0</v>
      </c>
      <c r="N48" s="88">
        <v>11655000000</v>
      </c>
      <c r="O48" s="88">
        <v>-7.6585660000000004</v>
      </c>
      <c r="P48" s="20"/>
      <c r="Q48" s="87">
        <f t="shared" si="8"/>
        <v>12.234999999999999</v>
      </c>
      <c r="R48" s="87">
        <f t="shared" si="9"/>
        <v>-7.3432573999999997</v>
      </c>
      <c r="S48" s="44">
        <f t="shared" si="10"/>
        <v>-7.3472710000000001</v>
      </c>
      <c r="T48" s="44">
        <f t="shared" si="11"/>
        <v>-7.5900059000000004</v>
      </c>
      <c r="U48" s="44">
        <f t="shared" si="12"/>
        <v>-8.0649508999999995</v>
      </c>
      <c r="V48" s="44">
        <f t="shared" si="13"/>
        <v>0</v>
      </c>
      <c r="W48" s="44">
        <f t="shared" si="14"/>
        <v>0</v>
      </c>
      <c r="X48" s="44">
        <f t="shared" si="15"/>
        <v>0</v>
      </c>
      <c r="Y48" s="20"/>
    </row>
    <row r="49" spans="2:25" x14ac:dyDescent="0.25">
      <c r="B49" s="88">
        <v>11800000000</v>
      </c>
      <c r="C49" s="88">
        <v>-6.5429206000000004</v>
      </c>
      <c r="D49" s="20"/>
      <c r="E49" s="87">
        <f t="shared" si="0"/>
        <v>12.38</v>
      </c>
      <c r="F49" s="87">
        <f t="shared" si="1"/>
        <v>-6.4945984000000001</v>
      </c>
      <c r="G49" s="44">
        <f t="shared" si="2"/>
        <v>-6.6371869999999999</v>
      </c>
      <c r="H49" s="44">
        <f t="shared" si="3"/>
        <v>-7.0257801999999998</v>
      </c>
      <c r="I49" s="44">
        <f t="shared" si="4"/>
        <v>-7.9134115999999999</v>
      </c>
      <c r="J49" s="44">
        <f t="shared" si="5"/>
        <v>0</v>
      </c>
      <c r="K49" s="44">
        <f t="shared" si="6"/>
        <v>0</v>
      </c>
      <c r="L49" s="44">
        <f t="shared" si="7"/>
        <v>0</v>
      </c>
      <c r="N49" s="88">
        <v>11800000000</v>
      </c>
      <c r="O49" s="88">
        <v>-7.5438108000000001</v>
      </c>
      <c r="P49" s="20"/>
      <c r="Q49" s="87">
        <f t="shared" si="8"/>
        <v>12.38</v>
      </c>
      <c r="R49" s="87">
        <f t="shared" si="9"/>
        <v>-7.3265900999999998</v>
      </c>
      <c r="S49" s="44">
        <f t="shared" si="10"/>
        <v>-7.3952869999999997</v>
      </c>
      <c r="T49" s="44">
        <f t="shared" si="11"/>
        <v>-7.6470146000000003</v>
      </c>
      <c r="U49" s="44">
        <f t="shared" si="12"/>
        <v>-8.1017627999999995</v>
      </c>
      <c r="V49" s="44">
        <f t="shared" si="13"/>
        <v>0</v>
      </c>
      <c r="W49" s="44">
        <f t="shared" si="14"/>
        <v>0</v>
      </c>
      <c r="X49" s="44">
        <f t="shared" si="15"/>
        <v>0</v>
      </c>
      <c r="Y49" s="20"/>
    </row>
    <row r="50" spans="2:25" x14ac:dyDescent="0.25">
      <c r="B50" s="88">
        <v>11945000000</v>
      </c>
      <c r="C50" s="88">
        <v>-6.5124291999999997</v>
      </c>
      <c r="D50" s="20"/>
      <c r="E50" s="87">
        <f t="shared" si="0"/>
        <v>12.525</v>
      </c>
      <c r="F50" s="87">
        <f t="shared" si="1"/>
        <v>-6.5209346000000004</v>
      </c>
      <c r="G50" s="44">
        <f t="shared" si="2"/>
        <v>-6.6724572000000002</v>
      </c>
      <c r="H50" s="44">
        <f t="shared" si="3"/>
        <v>-7.0880299000000004</v>
      </c>
      <c r="I50" s="44">
        <f t="shared" si="4"/>
        <v>-8.0060328999999992</v>
      </c>
      <c r="J50" s="44">
        <f t="shared" si="5"/>
        <v>0</v>
      </c>
      <c r="K50" s="44">
        <f t="shared" si="6"/>
        <v>0</v>
      </c>
      <c r="L50" s="44">
        <f t="shared" si="7"/>
        <v>0</v>
      </c>
      <c r="N50" s="88">
        <v>11945000000</v>
      </c>
      <c r="O50" s="88">
        <v>-7.453856</v>
      </c>
      <c r="P50" s="20"/>
      <c r="Q50" s="87">
        <f t="shared" si="8"/>
        <v>12.525</v>
      </c>
      <c r="R50" s="87">
        <f t="shared" si="9"/>
        <v>-7.3581738000000003</v>
      </c>
      <c r="S50" s="44">
        <f t="shared" si="10"/>
        <v>-7.4346433000000003</v>
      </c>
      <c r="T50" s="44">
        <f t="shared" si="11"/>
        <v>-7.6795821000000002</v>
      </c>
      <c r="U50" s="44">
        <f t="shared" si="12"/>
        <v>-8.1166306000000006</v>
      </c>
      <c r="V50" s="44">
        <f t="shared" si="13"/>
        <v>0</v>
      </c>
      <c r="W50" s="44">
        <f t="shared" si="14"/>
        <v>0</v>
      </c>
      <c r="X50" s="44">
        <f t="shared" si="15"/>
        <v>0</v>
      </c>
      <c r="Y50" s="20"/>
    </row>
    <row r="51" spans="2:25" x14ac:dyDescent="0.25">
      <c r="B51" s="88">
        <v>12090000000</v>
      </c>
      <c r="C51" s="88">
        <v>-6.4969187000000002</v>
      </c>
      <c r="D51" s="20"/>
      <c r="E51" s="87">
        <f t="shared" si="0"/>
        <v>12.67</v>
      </c>
      <c r="F51" s="87">
        <f t="shared" si="1"/>
        <v>-6.5843558</v>
      </c>
      <c r="G51" s="44">
        <f t="shared" si="2"/>
        <v>-6.7450614</v>
      </c>
      <c r="H51" s="44">
        <f t="shared" si="3"/>
        <v>-7.1862059</v>
      </c>
      <c r="I51" s="44">
        <f t="shared" si="4"/>
        <v>-8.1220379000000005</v>
      </c>
      <c r="J51" s="44">
        <f t="shared" si="5"/>
        <v>0</v>
      </c>
      <c r="K51" s="44">
        <f t="shared" si="6"/>
        <v>0</v>
      </c>
      <c r="L51" s="44">
        <f t="shared" si="7"/>
        <v>0</v>
      </c>
      <c r="N51" s="88">
        <v>12090000000</v>
      </c>
      <c r="O51" s="88">
        <v>-7.3873886999999998</v>
      </c>
      <c r="P51" s="20"/>
      <c r="Q51" s="87">
        <f t="shared" si="8"/>
        <v>12.67</v>
      </c>
      <c r="R51" s="87">
        <f t="shared" si="9"/>
        <v>-7.4042358000000004</v>
      </c>
      <c r="S51" s="44">
        <f t="shared" si="10"/>
        <v>-7.5044084</v>
      </c>
      <c r="T51" s="44">
        <f t="shared" si="11"/>
        <v>-7.7339248999999999</v>
      </c>
      <c r="U51" s="44">
        <f t="shared" si="12"/>
        <v>-8.1580733999999993</v>
      </c>
      <c r="V51" s="44">
        <f t="shared" si="13"/>
        <v>0</v>
      </c>
      <c r="W51" s="44">
        <f t="shared" si="14"/>
        <v>0</v>
      </c>
      <c r="X51" s="44">
        <f t="shared" si="15"/>
        <v>0</v>
      </c>
      <c r="Y51" s="20"/>
    </row>
    <row r="52" spans="2:25" x14ac:dyDescent="0.25">
      <c r="B52" s="88">
        <v>12235000000</v>
      </c>
      <c r="C52" s="88">
        <v>-6.4834385000000001</v>
      </c>
      <c r="D52" s="20"/>
      <c r="E52" s="87">
        <f t="shared" si="0"/>
        <v>12.815</v>
      </c>
      <c r="F52" s="87">
        <f t="shared" si="1"/>
        <v>-6.6754965999999998</v>
      </c>
      <c r="G52" s="44">
        <f t="shared" si="2"/>
        <v>-6.9002976</v>
      </c>
      <c r="H52" s="44">
        <f t="shared" si="3"/>
        <v>-7.3916202000000002</v>
      </c>
      <c r="I52" s="44">
        <f t="shared" si="4"/>
        <v>-8.4223452000000005</v>
      </c>
      <c r="J52" s="44">
        <f t="shared" si="5"/>
        <v>0</v>
      </c>
      <c r="K52" s="44">
        <f t="shared" si="6"/>
        <v>0</v>
      </c>
      <c r="L52" s="44">
        <f t="shared" si="7"/>
        <v>0</v>
      </c>
      <c r="N52" s="88">
        <v>12235000000</v>
      </c>
      <c r="O52" s="88">
        <v>-7.3432573999999997</v>
      </c>
      <c r="P52" s="20"/>
      <c r="Q52" s="87">
        <f t="shared" si="8"/>
        <v>12.815</v>
      </c>
      <c r="R52" s="87">
        <f t="shared" si="9"/>
        <v>-7.4785060999999997</v>
      </c>
      <c r="S52" s="44">
        <f t="shared" si="10"/>
        <v>-7.5738687999999996</v>
      </c>
      <c r="T52" s="44">
        <f t="shared" si="11"/>
        <v>-7.7871474999999997</v>
      </c>
      <c r="U52" s="44">
        <f t="shared" si="12"/>
        <v>-8.1974564000000001</v>
      </c>
      <c r="V52" s="44">
        <f t="shared" si="13"/>
        <v>0</v>
      </c>
      <c r="W52" s="44">
        <f t="shared" si="14"/>
        <v>0</v>
      </c>
      <c r="X52" s="44">
        <f t="shared" si="15"/>
        <v>0</v>
      </c>
      <c r="Y52" s="20"/>
    </row>
    <row r="53" spans="2:25" x14ac:dyDescent="0.25">
      <c r="B53" s="88">
        <v>12380000000</v>
      </c>
      <c r="C53" s="88">
        <v>-6.4945984000000001</v>
      </c>
      <c r="D53" s="20"/>
      <c r="E53" s="87">
        <f t="shared" si="0"/>
        <v>12.96</v>
      </c>
      <c r="F53" s="87">
        <f t="shared" si="1"/>
        <v>-6.8122214999999997</v>
      </c>
      <c r="G53" s="44">
        <f t="shared" si="2"/>
        <v>-7.0639658000000001</v>
      </c>
      <c r="H53" s="44">
        <f t="shared" si="3"/>
        <v>-7.5780539999999998</v>
      </c>
      <c r="I53" s="44">
        <f t="shared" si="4"/>
        <v>-8.6290826999999997</v>
      </c>
      <c r="J53" s="44">
        <f t="shared" si="5"/>
        <v>0</v>
      </c>
      <c r="K53" s="44">
        <f t="shared" si="6"/>
        <v>0</v>
      </c>
      <c r="L53" s="44">
        <f t="shared" si="7"/>
        <v>0</v>
      </c>
      <c r="N53" s="88">
        <v>12380000000</v>
      </c>
      <c r="O53" s="88">
        <v>-7.3265900999999998</v>
      </c>
      <c r="P53" s="20"/>
      <c r="Q53" s="87">
        <f t="shared" si="8"/>
        <v>12.96</v>
      </c>
      <c r="R53" s="87">
        <f t="shared" si="9"/>
        <v>-7.5759810999999999</v>
      </c>
      <c r="S53" s="44">
        <f t="shared" si="10"/>
        <v>-7.6890893</v>
      </c>
      <c r="T53" s="44">
        <f t="shared" si="11"/>
        <v>-7.9215980000000004</v>
      </c>
      <c r="U53" s="44">
        <f t="shared" si="12"/>
        <v>-8.3593539999999997</v>
      </c>
      <c r="V53" s="44">
        <f t="shared" si="13"/>
        <v>0</v>
      </c>
      <c r="W53" s="44">
        <f t="shared" si="14"/>
        <v>0</v>
      </c>
      <c r="X53" s="44">
        <f t="shared" si="15"/>
        <v>0</v>
      </c>
      <c r="Y53" s="20"/>
    </row>
    <row r="54" spans="2:25" x14ac:dyDescent="0.25">
      <c r="B54" s="88">
        <v>12525000000</v>
      </c>
      <c r="C54" s="88">
        <v>-6.5209346000000004</v>
      </c>
      <c r="D54" s="20"/>
      <c r="E54" s="87">
        <f t="shared" si="0"/>
        <v>13.105</v>
      </c>
      <c r="F54" s="87">
        <f t="shared" si="1"/>
        <v>-6.9856777000000001</v>
      </c>
      <c r="G54" s="44">
        <f t="shared" si="2"/>
        <v>-7.3167834000000003</v>
      </c>
      <c r="H54" s="44">
        <f t="shared" si="3"/>
        <v>-7.8752832000000001</v>
      </c>
      <c r="I54" s="44">
        <f t="shared" si="4"/>
        <v>-9.0274590999999997</v>
      </c>
      <c r="J54" s="44">
        <f t="shared" si="5"/>
        <v>0</v>
      </c>
      <c r="K54" s="44">
        <f t="shared" si="6"/>
        <v>0</v>
      </c>
      <c r="L54" s="44">
        <f t="shared" si="7"/>
        <v>0</v>
      </c>
      <c r="N54" s="88">
        <v>12525000000</v>
      </c>
      <c r="O54" s="88">
        <v>-7.3581738000000003</v>
      </c>
      <c r="P54" s="20"/>
      <c r="Q54" s="87">
        <f t="shared" si="8"/>
        <v>13.105</v>
      </c>
      <c r="R54" s="87">
        <f t="shared" si="9"/>
        <v>-7.7031412000000001</v>
      </c>
      <c r="S54" s="44">
        <f t="shared" si="10"/>
        <v>-7.8247293999999998</v>
      </c>
      <c r="T54" s="44">
        <f t="shared" si="11"/>
        <v>-8.0871458000000001</v>
      </c>
      <c r="U54" s="44">
        <f t="shared" si="12"/>
        <v>-8.5476351000000008</v>
      </c>
      <c r="V54" s="44">
        <f t="shared" si="13"/>
        <v>0</v>
      </c>
      <c r="W54" s="44">
        <f t="shared" si="14"/>
        <v>0</v>
      </c>
      <c r="X54" s="44">
        <f t="shared" si="15"/>
        <v>0</v>
      </c>
      <c r="Y54" s="20"/>
    </row>
    <row r="55" spans="2:25" x14ac:dyDescent="0.25">
      <c r="B55" s="88">
        <v>12670000000</v>
      </c>
      <c r="C55" s="88">
        <v>-6.5843558</v>
      </c>
      <c r="D55" s="20"/>
      <c r="E55" s="87">
        <f t="shared" si="0"/>
        <v>13.25</v>
      </c>
      <c r="F55" s="87">
        <f t="shared" si="1"/>
        <v>-7.1683187000000004</v>
      </c>
      <c r="G55" s="44">
        <f t="shared" si="2"/>
        <v>-7.5858053999999999</v>
      </c>
      <c r="H55" s="44">
        <f t="shared" si="3"/>
        <v>-8.1809320000000003</v>
      </c>
      <c r="I55" s="44">
        <f t="shared" si="4"/>
        <v>-9.4030924000000002</v>
      </c>
      <c r="J55" s="44">
        <f t="shared" si="5"/>
        <v>0</v>
      </c>
      <c r="K55" s="44">
        <f t="shared" si="6"/>
        <v>0</v>
      </c>
      <c r="L55" s="44">
        <f t="shared" si="7"/>
        <v>0</v>
      </c>
      <c r="N55" s="88">
        <v>12670000000</v>
      </c>
      <c r="O55" s="88">
        <v>-7.4042358000000004</v>
      </c>
      <c r="P55" s="20"/>
      <c r="Q55" s="87">
        <f t="shared" si="8"/>
        <v>13.25</v>
      </c>
      <c r="R55" s="87">
        <f t="shared" si="9"/>
        <v>-7.8342537999999999</v>
      </c>
      <c r="S55" s="44">
        <f t="shared" si="10"/>
        <v>-8.0108356000000001</v>
      </c>
      <c r="T55" s="44">
        <f t="shared" si="11"/>
        <v>-8.3163547999999992</v>
      </c>
      <c r="U55" s="44">
        <f t="shared" si="12"/>
        <v>-8.8166246000000008</v>
      </c>
      <c r="V55" s="44">
        <f t="shared" si="13"/>
        <v>0</v>
      </c>
      <c r="W55" s="44">
        <f t="shared" si="14"/>
        <v>0</v>
      </c>
      <c r="X55" s="44">
        <f t="shared" si="15"/>
        <v>0</v>
      </c>
      <c r="Y55" s="20"/>
    </row>
    <row r="56" spans="2:25" x14ac:dyDescent="0.25">
      <c r="B56" s="88">
        <v>12815000000</v>
      </c>
      <c r="C56" s="88">
        <v>-6.6754965999999998</v>
      </c>
      <c r="E56" s="87">
        <f t="shared" si="0"/>
        <v>13.395</v>
      </c>
      <c r="F56" s="87">
        <f t="shared" si="1"/>
        <v>-7.3643470000000004</v>
      </c>
      <c r="G56" s="44">
        <f t="shared" si="2"/>
        <v>-7.8412309000000002</v>
      </c>
      <c r="H56" s="44">
        <f t="shared" si="3"/>
        <v>-8.4545726999999999</v>
      </c>
      <c r="I56" s="44">
        <f t="shared" si="4"/>
        <v>-9.7406778000000003</v>
      </c>
      <c r="J56" s="44">
        <f t="shared" si="5"/>
        <v>0</v>
      </c>
      <c r="K56" s="44">
        <f t="shared" si="6"/>
        <v>0</v>
      </c>
      <c r="L56" s="44">
        <f t="shared" si="7"/>
        <v>0</v>
      </c>
      <c r="N56" s="88">
        <v>12815000000</v>
      </c>
      <c r="O56" s="88">
        <v>-7.4785060999999997</v>
      </c>
      <c r="Q56" s="87">
        <f t="shared" si="8"/>
        <v>13.395</v>
      </c>
      <c r="R56" s="87">
        <f t="shared" si="9"/>
        <v>-7.9875363999999998</v>
      </c>
      <c r="S56" s="44">
        <f t="shared" si="10"/>
        <v>-8.2105540999999995</v>
      </c>
      <c r="T56" s="44">
        <f t="shared" si="11"/>
        <v>-8.5526809999999998</v>
      </c>
      <c r="U56" s="44">
        <f t="shared" si="12"/>
        <v>-9.0888205000000006</v>
      </c>
      <c r="V56" s="44">
        <f t="shared" si="13"/>
        <v>0</v>
      </c>
      <c r="W56" s="44">
        <f t="shared" si="14"/>
        <v>0</v>
      </c>
      <c r="X56" s="44">
        <f t="shared" si="15"/>
        <v>0</v>
      </c>
    </row>
    <row r="57" spans="2:25" x14ac:dyDescent="0.25">
      <c r="B57" s="88">
        <v>12960000000</v>
      </c>
      <c r="C57" s="88">
        <v>-6.8122214999999997</v>
      </c>
      <c r="E57" s="87">
        <f t="shared" si="0"/>
        <v>13.54</v>
      </c>
      <c r="F57" s="87">
        <f t="shared" si="1"/>
        <v>-7.5696992999999999</v>
      </c>
      <c r="G57" s="44">
        <f t="shared" si="2"/>
        <v>-8.0655745999999997</v>
      </c>
      <c r="H57" s="44">
        <f t="shared" si="3"/>
        <v>-8.7412299999999998</v>
      </c>
      <c r="I57" s="44">
        <f t="shared" si="4"/>
        <v>-10.107041000000001</v>
      </c>
      <c r="J57" s="44">
        <f t="shared" si="5"/>
        <v>0</v>
      </c>
      <c r="K57" s="44">
        <f t="shared" si="6"/>
        <v>0</v>
      </c>
      <c r="L57" s="44">
        <f t="shared" si="7"/>
        <v>0</v>
      </c>
      <c r="N57" s="88">
        <v>12960000000</v>
      </c>
      <c r="O57" s="88">
        <v>-7.5759810999999999</v>
      </c>
      <c r="Q57" s="87">
        <f t="shared" si="8"/>
        <v>13.54</v>
      </c>
      <c r="R57" s="87">
        <f t="shared" si="9"/>
        <v>-8.1330805000000002</v>
      </c>
      <c r="S57" s="44">
        <f t="shared" si="10"/>
        <v>-8.4135837999999996</v>
      </c>
      <c r="T57" s="44">
        <f t="shared" si="11"/>
        <v>-8.7739247999999996</v>
      </c>
      <c r="U57" s="44">
        <f t="shared" si="12"/>
        <v>-9.3310823000000003</v>
      </c>
      <c r="V57" s="44">
        <f t="shared" si="13"/>
        <v>0</v>
      </c>
      <c r="W57" s="44">
        <f t="shared" si="14"/>
        <v>0</v>
      </c>
      <c r="X57" s="44">
        <f t="shared" si="15"/>
        <v>0</v>
      </c>
    </row>
    <row r="58" spans="2:25" x14ac:dyDescent="0.25">
      <c r="B58" s="88">
        <v>13105000000</v>
      </c>
      <c r="C58" s="88">
        <v>-6.9856777000000001</v>
      </c>
      <c r="E58" s="87">
        <f t="shared" si="0"/>
        <v>13.685</v>
      </c>
      <c r="F58" s="87">
        <f t="shared" si="1"/>
        <v>-7.7387290000000002</v>
      </c>
      <c r="G58" s="44">
        <f t="shared" si="2"/>
        <v>-8.2543343999999994</v>
      </c>
      <c r="H58" s="44">
        <f t="shared" si="3"/>
        <v>-8.9525279999999992</v>
      </c>
      <c r="I58" s="44">
        <f t="shared" si="4"/>
        <v>-10.289808000000001</v>
      </c>
      <c r="J58" s="44">
        <f t="shared" si="5"/>
        <v>0</v>
      </c>
      <c r="K58" s="44">
        <f t="shared" si="6"/>
        <v>0</v>
      </c>
      <c r="L58" s="44">
        <f t="shared" si="7"/>
        <v>0</v>
      </c>
      <c r="N58" s="88">
        <v>13105000000</v>
      </c>
      <c r="O58" s="88">
        <v>-7.7031412000000001</v>
      </c>
      <c r="Q58" s="87">
        <f t="shared" si="8"/>
        <v>13.685</v>
      </c>
      <c r="R58" s="87">
        <f t="shared" si="9"/>
        <v>-8.2732258000000005</v>
      </c>
      <c r="S58" s="44">
        <f t="shared" si="10"/>
        <v>-8.5679435999999995</v>
      </c>
      <c r="T58" s="44">
        <f t="shared" si="11"/>
        <v>-8.9397839999999995</v>
      </c>
      <c r="U58" s="44">
        <f t="shared" si="12"/>
        <v>-9.5241184000000008</v>
      </c>
      <c r="V58" s="44">
        <f t="shared" si="13"/>
        <v>0</v>
      </c>
      <c r="W58" s="44">
        <f t="shared" si="14"/>
        <v>0</v>
      </c>
      <c r="X58" s="44">
        <f t="shared" si="15"/>
        <v>0</v>
      </c>
    </row>
    <row r="59" spans="2:25" x14ac:dyDescent="0.25">
      <c r="B59" s="88">
        <v>13250000000</v>
      </c>
      <c r="C59" s="88">
        <v>-7.1683187000000004</v>
      </c>
      <c r="E59" s="87">
        <f t="shared" si="0"/>
        <v>13.83</v>
      </c>
      <c r="F59" s="87">
        <f t="shared" si="1"/>
        <v>-7.8803802000000003</v>
      </c>
      <c r="G59" s="44">
        <f t="shared" si="2"/>
        <v>-8.4089193000000009</v>
      </c>
      <c r="H59" s="44">
        <f t="shared" si="3"/>
        <v>-9.1467237000000008</v>
      </c>
      <c r="I59" s="44">
        <f t="shared" si="4"/>
        <v>-10.51966</v>
      </c>
      <c r="J59" s="44">
        <f t="shared" si="5"/>
        <v>0</v>
      </c>
      <c r="K59" s="44">
        <f t="shared" si="6"/>
        <v>0</v>
      </c>
      <c r="L59" s="44">
        <f t="shared" si="7"/>
        <v>0</v>
      </c>
      <c r="N59" s="88">
        <v>13250000000</v>
      </c>
      <c r="O59" s="88">
        <v>-7.8342537999999999</v>
      </c>
      <c r="Q59" s="87">
        <f t="shared" si="8"/>
        <v>13.83</v>
      </c>
      <c r="R59" s="87">
        <f t="shared" si="9"/>
        <v>-8.3882283999999991</v>
      </c>
      <c r="S59" s="44">
        <f t="shared" si="10"/>
        <v>-8.6897316</v>
      </c>
      <c r="T59" s="44">
        <f t="shared" si="11"/>
        <v>-9.0590285999999995</v>
      </c>
      <c r="U59" s="44">
        <f t="shared" si="12"/>
        <v>-9.6485766999999996</v>
      </c>
      <c r="V59" s="44">
        <f t="shared" si="13"/>
        <v>0</v>
      </c>
      <c r="W59" s="44">
        <f t="shared" si="14"/>
        <v>0</v>
      </c>
      <c r="X59" s="44">
        <f t="shared" si="15"/>
        <v>0</v>
      </c>
    </row>
    <row r="60" spans="2:25" x14ac:dyDescent="0.25">
      <c r="B60" s="88">
        <v>13395000000</v>
      </c>
      <c r="C60" s="88">
        <v>-7.3643470000000004</v>
      </c>
      <c r="E60" s="87">
        <f t="shared" si="0"/>
        <v>13.975</v>
      </c>
      <c r="F60" s="87">
        <f t="shared" si="1"/>
        <v>-7.9936881</v>
      </c>
      <c r="G60" s="44">
        <f t="shared" si="2"/>
        <v>-8.5116157999999995</v>
      </c>
      <c r="H60" s="44">
        <f t="shared" si="3"/>
        <v>-9.2530336000000002</v>
      </c>
      <c r="I60" s="44">
        <f t="shared" si="4"/>
        <v>-10.572082</v>
      </c>
      <c r="J60" s="44">
        <f t="shared" si="5"/>
        <v>0</v>
      </c>
      <c r="K60" s="44">
        <f t="shared" si="6"/>
        <v>0</v>
      </c>
      <c r="L60" s="44">
        <f t="shared" si="7"/>
        <v>0</v>
      </c>
      <c r="N60" s="88">
        <v>13395000000</v>
      </c>
      <c r="O60" s="88">
        <v>-7.9875363999999998</v>
      </c>
      <c r="Q60" s="87">
        <f t="shared" si="8"/>
        <v>13.975</v>
      </c>
      <c r="R60" s="87">
        <f t="shared" si="9"/>
        <v>-8.4959372999999996</v>
      </c>
      <c r="S60" s="44">
        <f t="shared" si="10"/>
        <v>-8.7567758999999992</v>
      </c>
      <c r="T60" s="44">
        <f t="shared" si="11"/>
        <v>-9.1275958999999993</v>
      </c>
      <c r="U60" s="44">
        <f t="shared" si="12"/>
        <v>-9.7310008999999997</v>
      </c>
      <c r="V60" s="44">
        <f t="shared" si="13"/>
        <v>0</v>
      </c>
      <c r="W60" s="44">
        <f t="shared" si="14"/>
        <v>0</v>
      </c>
      <c r="X60" s="44">
        <f t="shared" si="15"/>
        <v>0</v>
      </c>
    </row>
    <row r="61" spans="2:25" x14ac:dyDescent="0.25">
      <c r="B61" s="88">
        <v>13540000000</v>
      </c>
      <c r="C61" s="88">
        <v>-7.5696992999999999</v>
      </c>
      <c r="E61" s="87">
        <f t="shared" si="0"/>
        <v>14.12</v>
      </c>
      <c r="F61" s="87">
        <f t="shared" si="1"/>
        <v>-8.0641890000000007</v>
      </c>
      <c r="G61" s="44">
        <f t="shared" si="2"/>
        <v>-8.5360107000000003</v>
      </c>
      <c r="H61" s="44">
        <f t="shared" si="3"/>
        <v>-9.2973595000000007</v>
      </c>
      <c r="I61" s="44">
        <f t="shared" si="4"/>
        <v>-10.599653</v>
      </c>
      <c r="J61" s="44">
        <f t="shared" si="5"/>
        <v>0</v>
      </c>
      <c r="K61" s="44">
        <f t="shared" si="6"/>
        <v>0</v>
      </c>
      <c r="L61" s="44">
        <f t="shared" si="7"/>
        <v>0</v>
      </c>
      <c r="N61" s="88">
        <v>13540000000</v>
      </c>
      <c r="O61" s="88">
        <v>-8.1330805000000002</v>
      </c>
      <c r="Q61" s="87">
        <f t="shared" si="8"/>
        <v>14.12</v>
      </c>
      <c r="R61" s="87">
        <f t="shared" si="9"/>
        <v>-8.5753488999999998</v>
      </c>
      <c r="S61" s="44">
        <f t="shared" si="10"/>
        <v>-8.8364735000000003</v>
      </c>
      <c r="T61" s="44">
        <f t="shared" si="11"/>
        <v>-9.2081956999999992</v>
      </c>
      <c r="U61" s="44">
        <f t="shared" si="12"/>
        <v>-9.8098659999999995</v>
      </c>
      <c r="V61" s="44">
        <f t="shared" si="13"/>
        <v>0</v>
      </c>
      <c r="W61" s="44">
        <f t="shared" si="14"/>
        <v>0</v>
      </c>
      <c r="X61" s="44">
        <f t="shared" si="15"/>
        <v>0</v>
      </c>
    </row>
    <row r="62" spans="2:25" x14ac:dyDescent="0.25">
      <c r="B62" s="88">
        <v>13685000000</v>
      </c>
      <c r="C62" s="88">
        <v>-7.7387290000000002</v>
      </c>
      <c r="E62" s="87">
        <f t="shared" si="0"/>
        <v>14.265000000000001</v>
      </c>
      <c r="F62" s="87">
        <f t="shared" si="1"/>
        <v>-8.0973921000000004</v>
      </c>
      <c r="G62" s="44">
        <f t="shared" si="2"/>
        <v>-8.5565900999999993</v>
      </c>
      <c r="H62" s="44">
        <f t="shared" si="3"/>
        <v>-9.3407067999999995</v>
      </c>
      <c r="I62" s="44">
        <f t="shared" si="4"/>
        <v>-10.598452999999999</v>
      </c>
      <c r="J62" s="44">
        <f t="shared" si="5"/>
        <v>0</v>
      </c>
      <c r="K62" s="44">
        <f t="shared" si="6"/>
        <v>0</v>
      </c>
      <c r="L62" s="44">
        <f t="shared" si="7"/>
        <v>0</v>
      </c>
      <c r="N62" s="88">
        <v>13685000000</v>
      </c>
      <c r="O62" s="88">
        <v>-8.2732258000000005</v>
      </c>
      <c r="Q62" s="87">
        <f t="shared" si="8"/>
        <v>14.265000000000001</v>
      </c>
      <c r="R62" s="87">
        <f t="shared" si="9"/>
        <v>-8.6464108999999993</v>
      </c>
      <c r="S62" s="44">
        <f t="shared" si="10"/>
        <v>-8.8964938999999994</v>
      </c>
      <c r="T62" s="44">
        <f t="shared" si="11"/>
        <v>-9.2608051000000007</v>
      </c>
      <c r="U62" s="44">
        <f t="shared" si="12"/>
        <v>-9.8464393999999995</v>
      </c>
      <c r="V62" s="44">
        <f t="shared" si="13"/>
        <v>0</v>
      </c>
      <c r="W62" s="44">
        <f t="shared" si="14"/>
        <v>0</v>
      </c>
      <c r="X62" s="44">
        <f t="shared" si="15"/>
        <v>0</v>
      </c>
    </row>
    <row r="63" spans="2:25" x14ac:dyDescent="0.25">
      <c r="B63" s="88">
        <v>13830000000</v>
      </c>
      <c r="C63" s="88">
        <v>-7.8803802000000003</v>
      </c>
      <c r="E63" s="87">
        <f t="shared" si="0"/>
        <v>14.41</v>
      </c>
      <c r="F63" s="87">
        <f t="shared" si="1"/>
        <v>-8.1161747000000002</v>
      </c>
      <c r="G63" s="44">
        <f t="shared" si="2"/>
        <v>-8.5361366000000007</v>
      </c>
      <c r="H63" s="44">
        <f t="shared" si="3"/>
        <v>-9.2998791000000001</v>
      </c>
      <c r="I63" s="44">
        <f t="shared" si="4"/>
        <v>-10.492203</v>
      </c>
      <c r="J63" s="44">
        <f t="shared" si="5"/>
        <v>0</v>
      </c>
      <c r="K63" s="44">
        <f t="shared" si="6"/>
        <v>0</v>
      </c>
      <c r="L63" s="44">
        <f t="shared" si="7"/>
        <v>0</v>
      </c>
      <c r="N63" s="88">
        <v>13830000000</v>
      </c>
      <c r="O63" s="88">
        <v>-8.3882283999999991</v>
      </c>
      <c r="Q63" s="87">
        <f t="shared" si="8"/>
        <v>14.41</v>
      </c>
      <c r="R63" s="87">
        <f t="shared" si="9"/>
        <v>-8.7083653999999999</v>
      </c>
      <c r="S63" s="44">
        <f t="shared" si="10"/>
        <v>-8.9541397000000007</v>
      </c>
      <c r="T63" s="44">
        <f t="shared" si="11"/>
        <v>-9.3147897999999998</v>
      </c>
      <c r="U63" s="44">
        <f t="shared" si="12"/>
        <v>-9.8957795999999991</v>
      </c>
      <c r="V63" s="44">
        <f t="shared" si="13"/>
        <v>0</v>
      </c>
      <c r="W63" s="44">
        <f t="shared" si="14"/>
        <v>0</v>
      </c>
      <c r="X63" s="44">
        <f t="shared" si="15"/>
        <v>0</v>
      </c>
    </row>
    <row r="64" spans="2:25" x14ac:dyDescent="0.25">
      <c r="B64" s="88">
        <v>13975000000</v>
      </c>
      <c r="C64" s="88">
        <v>-7.9936881</v>
      </c>
      <c r="E64" s="87">
        <f t="shared" si="0"/>
        <v>14.555</v>
      </c>
      <c r="F64" s="87">
        <f t="shared" si="1"/>
        <v>-8.0922070000000001</v>
      </c>
      <c r="G64" s="44">
        <f t="shared" si="2"/>
        <v>-8.5349053999999995</v>
      </c>
      <c r="H64" s="44">
        <f t="shared" si="3"/>
        <v>-9.3146924999999996</v>
      </c>
      <c r="I64" s="44">
        <f t="shared" si="4"/>
        <v>-10.529070000000001</v>
      </c>
      <c r="J64" s="44">
        <f t="shared" si="5"/>
        <v>0</v>
      </c>
      <c r="K64" s="44">
        <f t="shared" si="6"/>
        <v>0</v>
      </c>
      <c r="L64" s="44">
        <f t="shared" si="7"/>
        <v>0</v>
      </c>
      <c r="N64" s="88">
        <v>13975000000</v>
      </c>
      <c r="O64" s="88">
        <v>-8.4959372999999996</v>
      </c>
      <c r="Q64" s="87">
        <f t="shared" si="8"/>
        <v>14.555</v>
      </c>
      <c r="R64" s="87">
        <f t="shared" si="9"/>
        <v>-8.7637291000000008</v>
      </c>
      <c r="S64" s="44">
        <f t="shared" si="10"/>
        <v>-8.9976748999999998</v>
      </c>
      <c r="T64" s="44">
        <f t="shared" si="11"/>
        <v>-9.3442468999999999</v>
      </c>
      <c r="U64" s="44">
        <f t="shared" si="12"/>
        <v>-9.9030027</v>
      </c>
      <c r="V64" s="44">
        <f t="shared" si="13"/>
        <v>0</v>
      </c>
      <c r="W64" s="44">
        <f t="shared" si="14"/>
        <v>0</v>
      </c>
      <c r="X64" s="44">
        <f t="shared" si="15"/>
        <v>0</v>
      </c>
    </row>
    <row r="65" spans="2:24" x14ac:dyDescent="0.25">
      <c r="B65" s="88">
        <v>14120000000</v>
      </c>
      <c r="C65" s="88">
        <v>-8.0641890000000007</v>
      </c>
      <c r="E65" s="87">
        <f t="shared" si="0"/>
        <v>14.7</v>
      </c>
      <c r="F65" s="87">
        <f t="shared" si="1"/>
        <v>-8.0561685999999995</v>
      </c>
      <c r="G65" s="44">
        <f t="shared" si="2"/>
        <v>-8.4808397000000006</v>
      </c>
      <c r="H65" s="44">
        <f t="shared" si="3"/>
        <v>-9.2272654000000003</v>
      </c>
      <c r="I65" s="44">
        <f t="shared" si="4"/>
        <v>-10.392640999999999</v>
      </c>
      <c r="J65" s="44">
        <f t="shared" si="5"/>
        <v>0</v>
      </c>
      <c r="K65" s="44">
        <f t="shared" si="6"/>
        <v>0</v>
      </c>
      <c r="L65" s="44">
        <f t="shared" si="7"/>
        <v>0</v>
      </c>
      <c r="N65" s="88">
        <v>14120000000</v>
      </c>
      <c r="O65" s="88">
        <v>-8.5753488999999998</v>
      </c>
      <c r="Q65" s="87">
        <f t="shared" si="8"/>
        <v>14.7</v>
      </c>
      <c r="R65" s="87">
        <f t="shared" si="9"/>
        <v>-8.8094444000000003</v>
      </c>
      <c r="S65" s="44">
        <f t="shared" si="10"/>
        <v>-9.0300083000000004</v>
      </c>
      <c r="T65" s="44">
        <f t="shared" si="11"/>
        <v>-9.3726959000000001</v>
      </c>
      <c r="U65" s="44">
        <f t="shared" si="12"/>
        <v>-9.9299163999999998</v>
      </c>
      <c r="V65" s="44">
        <f t="shared" si="13"/>
        <v>0</v>
      </c>
      <c r="W65" s="44">
        <f t="shared" si="14"/>
        <v>0</v>
      </c>
      <c r="X65" s="44">
        <f t="shared" si="15"/>
        <v>0</v>
      </c>
    </row>
    <row r="66" spans="2:24" x14ac:dyDescent="0.25">
      <c r="B66" s="88">
        <v>14265000000</v>
      </c>
      <c r="C66" s="88">
        <v>-8.0973921000000004</v>
      </c>
      <c r="E66" s="87">
        <f t="shared" si="0"/>
        <v>14.845000000000001</v>
      </c>
      <c r="F66" s="87">
        <f t="shared" si="1"/>
        <v>-8.0004454000000003</v>
      </c>
      <c r="G66" s="44">
        <f t="shared" si="2"/>
        <v>-8.4046000999999997</v>
      </c>
      <c r="H66" s="44">
        <f t="shared" si="3"/>
        <v>-9.1561927999999995</v>
      </c>
      <c r="I66" s="44">
        <f t="shared" si="4"/>
        <v>-10.336024</v>
      </c>
      <c r="J66" s="44">
        <f t="shared" si="5"/>
        <v>0</v>
      </c>
      <c r="K66" s="44">
        <f t="shared" si="6"/>
        <v>0</v>
      </c>
      <c r="L66" s="44">
        <f t="shared" si="7"/>
        <v>0</v>
      </c>
      <c r="N66" s="88">
        <v>14265000000</v>
      </c>
      <c r="O66" s="88">
        <v>-8.6464108999999993</v>
      </c>
      <c r="Q66" s="87">
        <f t="shared" si="8"/>
        <v>14.845000000000001</v>
      </c>
      <c r="R66" s="87">
        <f t="shared" si="9"/>
        <v>-8.8622292999999992</v>
      </c>
      <c r="S66" s="44">
        <f t="shared" si="10"/>
        <v>-9.0719232999999999</v>
      </c>
      <c r="T66" s="44">
        <f t="shared" si="11"/>
        <v>-9.4051247</v>
      </c>
      <c r="U66" s="44">
        <f t="shared" si="12"/>
        <v>-9.9465570000000003</v>
      </c>
      <c r="V66" s="44">
        <f t="shared" si="13"/>
        <v>0</v>
      </c>
      <c r="W66" s="44">
        <f t="shared" si="14"/>
        <v>0</v>
      </c>
      <c r="X66" s="44">
        <f t="shared" si="15"/>
        <v>0</v>
      </c>
    </row>
    <row r="67" spans="2:24" x14ac:dyDescent="0.25">
      <c r="B67" s="88">
        <v>14410000000</v>
      </c>
      <c r="C67" s="88">
        <v>-8.1161747000000002</v>
      </c>
      <c r="E67" s="87">
        <f t="shared" si="0"/>
        <v>14.99</v>
      </c>
      <c r="F67" s="87">
        <f t="shared" si="1"/>
        <v>-7.9149580000000004</v>
      </c>
      <c r="G67" s="44">
        <f t="shared" si="2"/>
        <v>-8.2969989999999996</v>
      </c>
      <c r="H67" s="44">
        <f t="shared" si="3"/>
        <v>-9.0309401000000005</v>
      </c>
      <c r="I67" s="44">
        <f t="shared" si="4"/>
        <v>-10.198567000000001</v>
      </c>
      <c r="J67" s="44">
        <f t="shared" si="5"/>
        <v>0</v>
      </c>
      <c r="K67" s="44">
        <f t="shared" si="6"/>
        <v>0</v>
      </c>
      <c r="L67" s="44">
        <f t="shared" si="7"/>
        <v>0</v>
      </c>
      <c r="N67" s="88">
        <v>14410000000</v>
      </c>
      <c r="O67" s="88">
        <v>-8.7083653999999999</v>
      </c>
      <c r="Q67" s="87">
        <f t="shared" si="8"/>
        <v>14.99</v>
      </c>
      <c r="R67" s="87">
        <f t="shared" si="9"/>
        <v>-8.9162301999999993</v>
      </c>
      <c r="S67" s="44">
        <f t="shared" si="10"/>
        <v>-9.1143044999999994</v>
      </c>
      <c r="T67" s="44">
        <f t="shared" si="11"/>
        <v>-9.4483499999999996</v>
      </c>
      <c r="U67" s="44">
        <f t="shared" si="12"/>
        <v>-9.9859285</v>
      </c>
      <c r="V67" s="44">
        <f t="shared" si="13"/>
        <v>0</v>
      </c>
      <c r="W67" s="44">
        <f t="shared" si="14"/>
        <v>0</v>
      </c>
      <c r="X67" s="44">
        <f t="shared" si="15"/>
        <v>0</v>
      </c>
    </row>
    <row r="68" spans="2:24" x14ac:dyDescent="0.25">
      <c r="B68" s="88">
        <v>14555000000</v>
      </c>
      <c r="C68" s="88">
        <v>-8.0922070000000001</v>
      </c>
      <c r="E68" s="87">
        <f t="shared" si="0"/>
        <v>15.135</v>
      </c>
      <c r="F68" s="87">
        <f t="shared" si="1"/>
        <v>-7.8059706999999996</v>
      </c>
      <c r="G68" s="44">
        <f t="shared" si="2"/>
        <v>-8.1738271999999998</v>
      </c>
      <c r="H68" s="44">
        <f t="shared" si="3"/>
        <v>-8.8984900000000007</v>
      </c>
      <c r="I68" s="44">
        <f t="shared" si="4"/>
        <v>-10.047274</v>
      </c>
      <c r="J68" s="44">
        <f t="shared" si="5"/>
        <v>0</v>
      </c>
      <c r="K68" s="44">
        <f t="shared" si="6"/>
        <v>0</v>
      </c>
      <c r="L68" s="44">
        <f t="shared" si="7"/>
        <v>0</v>
      </c>
      <c r="N68" s="88">
        <v>14555000000</v>
      </c>
      <c r="O68" s="88">
        <v>-8.7637291000000008</v>
      </c>
      <c r="Q68" s="87">
        <f t="shared" si="8"/>
        <v>15.135</v>
      </c>
      <c r="R68" s="87">
        <f t="shared" si="9"/>
        <v>-8.9719590999999994</v>
      </c>
      <c r="S68" s="44">
        <f t="shared" si="10"/>
        <v>-9.1748723999999999</v>
      </c>
      <c r="T68" s="44">
        <f t="shared" si="11"/>
        <v>-9.5098181000000004</v>
      </c>
      <c r="U68" s="44">
        <f t="shared" si="12"/>
        <v>-10.034585</v>
      </c>
      <c r="V68" s="44">
        <f t="shared" si="13"/>
        <v>0</v>
      </c>
      <c r="W68" s="44">
        <f t="shared" si="14"/>
        <v>0</v>
      </c>
      <c r="X68" s="44">
        <f t="shared" si="15"/>
        <v>0</v>
      </c>
    </row>
    <row r="69" spans="2:24" x14ac:dyDescent="0.25">
      <c r="B69" s="88">
        <v>14700000000</v>
      </c>
      <c r="C69" s="88">
        <v>-8.0561685999999995</v>
      </c>
      <c r="E69" s="87">
        <f t="shared" ref="E69:E132" si="16">B73/1000000000</f>
        <v>15.28</v>
      </c>
      <c r="F69" s="87">
        <f t="shared" ref="F69:F132" si="17">C73</f>
        <v>-7.7022532999999997</v>
      </c>
      <c r="G69" s="44">
        <f t="shared" ref="G69:G132" si="18">C279</f>
        <v>-8.0391264000000007</v>
      </c>
      <c r="H69" s="44">
        <f t="shared" ref="H69:H132" si="19">C485</f>
        <v>-8.7414026000000007</v>
      </c>
      <c r="I69" s="44">
        <f t="shared" ref="I69:I132" si="20">C691</f>
        <v>-9.8847798999999998</v>
      </c>
      <c r="J69" s="44">
        <f t="shared" ref="J69:J132" si="21">C897</f>
        <v>0</v>
      </c>
      <c r="K69" s="44">
        <f t="shared" ref="K69:K132" si="22">C1103</f>
        <v>0</v>
      </c>
      <c r="L69" s="44">
        <f t="shared" si="7"/>
        <v>0</v>
      </c>
      <c r="N69" s="88">
        <v>14700000000</v>
      </c>
      <c r="O69" s="88">
        <v>-8.8094444000000003</v>
      </c>
      <c r="Q69" s="87">
        <f t="shared" si="8"/>
        <v>15.28</v>
      </c>
      <c r="R69" s="87">
        <f t="shared" si="9"/>
        <v>-9.0418167</v>
      </c>
      <c r="S69" s="44">
        <f t="shared" si="10"/>
        <v>-9.2497530000000001</v>
      </c>
      <c r="T69" s="44">
        <f t="shared" si="11"/>
        <v>-9.5949992999999996</v>
      </c>
      <c r="U69" s="44">
        <f t="shared" si="12"/>
        <v>-10.100268</v>
      </c>
      <c r="V69" s="44">
        <f t="shared" si="13"/>
        <v>0</v>
      </c>
      <c r="W69" s="44">
        <f t="shared" si="14"/>
        <v>0</v>
      </c>
      <c r="X69" s="44">
        <f t="shared" si="15"/>
        <v>0</v>
      </c>
    </row>
    <row r="70" spans="2:24" x14ac:dyDescent="0.25">
      <c r="B70" s="88">
        <v>14845000000</v>
      </c>
      <c r="C70" s="88">
        <v>-8.0004454000000003</v>
      </c>
      <c r="E70" s="87">
        <f t="shared" si="16"/>
        <v>15.425000000000001</v>
      </c>
      <c r="F70" s="87">
        <f t="shared" si="17"/>
        <v>-7.5960336000000002</v>
      </c>
      <c r="G70" s="44">
        <f t="shared" si="18"/>
        <v>-7.913538</v>
      </c>
      <c r="H70" s="44">
        <f t="shared" si="19"/>
        <v>-8.5731850000000005</v>
      </c>
      <c r="I70" s="44">
        <f t="shared" si="20"/>
        <v>-9.6953496999999995</v>
      </c>
      <c r="J70" s="44">
        <f t="shared" si="21"/>
        <v>0</v>
      </c>
      <c r="K70" s="44">
        <f t="shared" si="22"/>
        <v>0</v>
      </c>
      <c r="L70" s="44">
        <f t="shared" ref="L70:L133" si="23">C1310</f>
        <v>0</v>
      </c>
      <c r="N70" s="88">
        <v>14845000000</v>
      </c>
      <c r="O70" s="88">
        <v>-8.8622292999999992</v>
      </c>
      <c r="Q70" s="87">
        <f t="shared" ref="Q70:Q133" si="24">N74/1000000000</f>
        <v>15.425000000000001</v>
      </c>
      <c r="R70" s="87">
        <f t="shared" ref="R70:R133" si="25">O74</f>
        <v>-9.1070776000000002</v>
      </c>
      <c r="S70" s="44">
        <f t="shared" ref="S70:S133" si="26">O280</f>
        <v>-9.3265227999999993</v>
      </c>
      <c r="T70" s="44">
        <f t="shared" ref="T70:T133" si="27">O486</f>
        <v>-9.6741399999999995</v>
      </c>
      <c r="U70" s="44">
        <f t="shared" ref="U70:U133" si="28">O692</f>
        <v>-10.156127</v>
      </c>
      <c r="V70" s="44">
        <f t="shared" ref="V70:V133" si="29">O898</f>
        <v>0</v>
      </c>
      <c r="W70" s="44">
        <f t="shared" ref="W70:W133" si="30">O1104</f>
        <v>0</v>
      </c>
      <c r="X70" s="44">
        <f t="shared" ref="X70:X133" si="31">O1310</f>
        <v>0</v>
      </c>
    </row>
    <row r="71" spans="2:24" x14ac:dyDescent="0.25">
      <c r="B71" s="88">
        <v>14990000000</v>
      </c>
      <c r="C71" s="88">
        <v>-7.9149580000000004</v>
      </c>
      <c r="E71" s="87">
        <f t="shared" si="16"/>
        <v>15.57</v>
      </c>
      <c r="F71" s="87">
        <f t="shared" si="17"/>
        <v>-7.5057998000000001</v>
      </c>
      <c r="G71" s="44">
        <f t="shared" si="18"/>
        <v>-7.8166485000000003</v>
      </c>
      <c r="H71" s="44">
        <f t="shared" si="19"/>
        <v>-8.4435263000000003</v>
      </c>
      <c r="I71" s="44">
        <f t="shared" si="20"/>
        <v>-9.5237178999999994</v>
      </c>
      <c r="J71" s="44">
        <f t="shared" si="21"/>
        <v>0</v>
      </c>
      <c r="K71" s="44">
        <f t="shared" si="22"/>
        <v>0</v>
      </c>
      <c r="L71" s="44">
        <f t="shared" si="23"/>
        <v>0</v>
      </c>
      <c r="N71" s="88">
        <v>14990000000</v>
      </c>
      <c r="O71" s="88">
        <v>-8.9162301999999993</v>
      </c>
      <c r="Q71" s="87">
        <f t="shared" si="24"/>
        <v>15.57</v>
      </c>
      <c r="R71" s="87">
        <f t="shared" si="25"/>
        <v>-9.162509</v>
      </c>
      <c r="S71" s="44">
        <f t="shared" si="26"/>
        <v>-9.3926525000000005</v>
      </c>
      <c r="T71" s="44">
        <f t="shared" si="27"/>
        <v>-9.7384958000000008</v>
      </c>
      <c r="U71" s="44">
        <f t="shared" si="28"/>
        <v>-10.183816999999999</v>
      </c>
      <c r="V71" s="44">
        <f t="shared" si="29"/>
        <v>0</v>
      </c>
      <c r="W71" s="44">
        <f t="shared" si="30"/>
        <v>0</v>
      </c>
      <c r="X71" s="44">
        <f t="shared" si="31"/>
        <v>0</v>
      </c>
    </row>
    <row r="72" spans="2:24" x14ac:dyDescent="0.25">
      <c r="B72" s="88">
        <v>15135000000</v>
      </c>
      <c r="C72" s="88">
        <v>-7.8059706999999996</v>
      </c>
      <c r="E72" s="87">
        <f t="shared" si="16"/>
        <v>15.715</v>
      </c>
      <c r="F72" s="87">
        <f t="shared" si="17"/>
        <v>-7.4399480999999996</v>
      </c>
      <c r="G72" s="44">
        <f t="shared" si="18"/>
        <v>-7.7659644999999999</v>
      </c>
      <c r="H72" s="44">
        <f t="shared" si="19"/>
        <v>-8.3583459999999992</v>
      </c>
      <c r="I72" s="44">
        <f t="shared" si="20"/>
        <v>-9.4078807999999992</v>
      </c>
      <c r="J72" s="44">
        <f t="shared" si="21"/>
        <v>0</v>
      </c>
      <c r="K72" s="44">
        <f t="shared" si="22"/>
        <v>0</v>
      </c>
      <c r="L72" s="44">
        <f t="shared" si="23"/>
        <v>0</v>
      </c>
      <c r="N72" s="88">
        <v>15135000000</v>
      </c>
      <c r="O72" s="88">
        <v>-8.9719590999999994</v>
      </c>
      <c r="Q72" s="87">
        <f t="shared" si="24"/>
        <v>15.715</v>
      </c>
      <c r="R72" s="87">
        <f t="shared" si="25"/>
        <v>-9.2277001999999992</v>
      </c>
      <c r="S72" s="44">
        <f t="shared" si="26"/>
        <v>-9.4357471000000004</v>
      </c>
      <c r="T72" s="44">
        <f t="shared" si="27"/>
        <v>-9.7722712000000005</v>
      </c>
      <c r="U72" s="44">
        <f t="shared" si="28"/>
        <v>-10.186448</v>
      </c>
      <c r="V72" s="44">
        <f t="shared" si="29"/>
        <v>0</v>
      </c>
      <c r="W72" s="44">
        <f t="shared" si="30"/>
        <v>0</v>
      </c>
      <c r="X72" s="44">
        <f t="shared" si="31"/>
        <v>0</v>
      </c>
    </row>
    <row r="73" spans="2:24" x14ac:dyDescent="0.25">
      <c r="B73" s="88">
        <v>15280000000</v>
      </c>
      <c r="C73" s="88">
        <v>-7.7022532999999997</v>
      </c>
      <c r="E73" s="87">
        <f t="shared" si="16"/>
        <v>15.86</v>
      </c>
      <c r="F73" s="87">
        <f t="shared" si="17"/>
        <v>-7.3835068000000001</v>
      </c>
      <c r="G73" s="44">
        <f t="shared" si="18"/>
        <v>-7.7106260999999998</v>
      </c>
      <c r="H73" s="44">
        <f t="shared" si="19"/>
        <v>-8.2624063000000003</v>
      </c>
      <c r="I73" s="44">
        <f t="shared" si="20"/>
        <v>-9.2826605000000004</v>
      </c>
      <c r="J73" s="44">
        <f t="shared" si="21"/>
        <v>0</v>
      </c>
      <c r="K73" s="44">
        <f t="shared" si="22"/>
        <v>0</v>
      </c>
      <c r="L73" s="44">
        <f t="shared" si="23"/>
        <v>0</v>
      </c>
      <c r="N73" s="88">
        <v>15280000000</v>
      </c>
      <c r="O73" s="88">
        <v>-9.0418167</v>
      </c>
      <c r="Q73" s="87">
        <f t="shared" si="24"/>
        <v>15.86</v>
      </c>
      <c r="R73" s="87">
        <f t="shared" si="25"/>
        <v>-9.2793378999999998</v>
      </c>
      <c r="S73" s="44">
        <f t="shared" si="26"/>
        <v>-9.4908552000000004</v>
      </c>
      <c r="T73" s="44">
        <f t="shared" si="27"/>
        <v>-9.8219051000000004</v>
      </c>
      <c r="U73" s="44">
        <f t="shared" si="28"/>
        <v>-10.217098</v>
      </c>
      <c r="V73" s="44">
        <f t="shared" si="29"/>
        <v>0</v>
      </c>
      <c r="W73" s="44">
        <f t="shared" si="30"/>
        <v>0</v>
      </c>
      <c r="X73" s="44">
        <f t="shared" si="31"/>
        <v>0</v>
      </c>
    </row>
    <row r="74" spans="2:24" x14ac:dyDescent="0.25">
      <c r="B74" s="88">
        <v>15425000000</v>
      </c>
      <c r="C74" s="88">
        <v>-7.5960336000000002</v>
      </c>
      <c r="E74" s="87">
        <f t="shared" si="16"/>
        <v>16.004999999999999</v>
      </c>
      <c r="F74" s="87">
        <f t="shared" si="17"/>
        <v>-7.3449039000000003</v>
      </c>
      <c r="G74" s="44">
        <f t="shared" si="18"/>
        <v>-7.6411208999999998</v>
      </c>
      <c r="H74" s="44">
        <f t="shared" si="19"/>
        <v>-8.1470088999999994</v>
      </c>
      <c r="I74" s="44">
        <f t="shared" si="20"/>
        <v>-9.1461448999999995</v>
      </c>
      <c r="J74" s="44">
        <f t="shared" si="21"/>
        <v>0</v>
      </c>
      <c r="K74" s="44">
        <f t="shared" si="22"/>
        <v>0</v>
      </c>
      <c r="L74" s="44">
        <f t="shared" si="23"/>
        <v>0</v>
      </c>
      <c r="N74" s="88">
        <v>15425000000</v>
      </c>
      <c r="O74" s="88">
        <v>-9.1070776000000002</v>
      </c>
      <c r="Q74" s="87">
        <f t="shared" si="24"/>
        <v>16.004999999999999</v>
      </c>
      <c r="R74" s="87">
        <f t="shared" si="25"/>
        <v>-9.3166264999999999</v>
      </c>
      <c r="S74" s="44">
        <f t="shared" si="26"/>
        <v>-9.5551443000000003</v>
      </c>
      <c r="T74" s="44">
        <f t="shared" si="27"/>
        <v>-9.8839321000000009</v>
      </c>
      <c r="U74" s="44">
        <f t="shared" si="28"/>
        <v>-10.266705999999999</v>
      </c>
      <c r="V74" s="44">
        <f t="shared" si="29"/>
        <v>0</v>
      </c>
      <c r="W74" s="44">
        <f t="shared" si="30"/>
        <v>0</v>
      </c>
      <c r="X74" s="44">
        <f t="shared" si="31"/>
        <v>0</v>
      </c>
    </row>
    <row r="75" spans="2:24" x14ac:dyDescent="0.25">
      <c r="B75" s="88">
        <v>15570000000</v>
      </c>
      <c r="C75" s="88">
        <v>-7.5057998000000001</v>
      </c>
      <c r="E75" s="87">
        <f t="shared" si="16"/>
        <v>16.149999999999999</v>
      </c>
      <c r="F75" s="87">
        <f t="shared" si="17"/>
        <v>-7.3258567000000001</v>
      </c>
      <c r="G75" s="44">
        <f t="shared" si="18"/>
        <v>-7.5778708000000004</v>
      </c>
      <c r="H75" s="44">
        <f t="shared" si="19"/>
        <v>-8.0514498000000003</v>
      </c>
      <c r="I75" s="44">
        <f t="shared" si="20"/>
        <v>-9.0928430999999996</v>
      </c>
      <c r="J75" s="44">
        <f t="shared" si="21"/>
        <v>0</v>
      </c>
      <c r="K75" s="44">
        <f t="shared" si="22"/>
        <v>0</v>
      </c>
      <c r="L75" s="44">
        <f t="shared" si="23"/>
        <v>0</v>
      </c>
      <c r="N75" s="88">
        <v>15570000000</v>
      </c>
      <c r="O75" s="88">
        <v>-9.162509</v>
      </c>
      <c r="Q75" s="87">
        <f t="shared" si="24"/>
        <v>16.149999999999999</v>
      </c>
      <c r="R75" s="87">
        <f t="shared" si="25"/>
        <v>-9.3392438999999996</v>
      </c>
      <c r="S75" s="44">
        <f t="shared" si="26"/>
        <v>-9.6127453000000003</v>
      </c>
      <c r="T75" s="44">
        <f t="shared" si="27"/>
        <v>-9.9231691000000009</v>
      </c>
      <c r="U75" s="44">
        <f t="shared" si="28"/>
        <v>-10.285658</v>
      </c>
      <c r="V75" s="44">
        <f t="shared" si="29"/>
        <v>0</v>
      </c>
      <c r="W75" s="44">
        <f t="shared" si="30"/>
        <v>0</v>
      </c>
      <c r="X75" s="44">
        <f t="shared" si="31"/>
        <v>0</v>
      </c>
    </row>
    <row r="76" spans="2:24" x14ac:dyDescent="0.25">
      <c r="B76" s="88">
        <v>15715000000</v>
      </c>
      <c r="C76" s="88">
        <v>-7.4399480999999996</v>
      </c>
      <c r="E76" s="87">
        <f t="shared" si="16"/>
        <v>16.295000000000002</v>
      </c>
      <c r="F76" s="87">
        <f t="shared" si="17"/>
        <v>-7.2949066</v>
      </c>
      <c r="G76" s="44">
        <f t="shared" si="18"/>
        <v>-7.5228862999999997</v>
      </c>
      <c r="H76" s="44">
        <f t="shared" si="19"/>
        <v>-7.9577904000000004</v>
      </c>
      <c r="I76" s="44">
        <f t="shared" si="20"/>
        <v>-8.9263829999999995</v>
      </c>
      <c r="J76" s="44">
        <f t="shared" si="21"/>
        <v>0</v>
      </c>
      <c r="K76" s="44">
        <f t="shared" si="22"/>
        <v>0</v>
      </c>
      <c r="L76" s="44">
        <f t="shared" si="23"/>
        <v>0</v>
      </c>
      <c r="N76" s="88">
        <v>15715000000</v>
      </c>
      <c r="O76" s="88">
        <v>-9.2277001999999992</v>
      </c>
      <c r="Q76" s="87">
        <f t="shared" si="24"/>
        <v>16.295000000000002</v>
      </c>
      <c r="R76" s="87">
        <f t="shared" si="25"/>
        <v>-9.3570603999999999</v>
      </c>
      <c r="S76" s="44">
        <f t="shared" si="26"/>
        <v>-9.613842</v>
      </c>
      <c r="T76" s="44">
        <f t="shared" si="27"/>
        <v>-9.9032277999999998</v>
      </c>
      <c r="U76" s="44">
        <f t="shared" si="28"/>
        <v>-10.253591</v>
      </c>
      <c r="V76" s="44">
        <f t="shared" si="29"/>
        <v>0</v>
      </c>
      <c r="W76" s="44">
        <f t="shared" si="30"/>
        <v>0</v>
      </c>
      <c r="X76" s="44">
        <f t="shared" si="31"/>
        <v>0</v>
      </c>
    </row>
    <row r="77" spans="2:24" x14ac:dyDescent="0.25">
      <c r="B77" s="88">
        <v>15860000000</v>
      </c>
      <c r="C77" s="88">
        <v>-7.3835068000000001</v>
      </c>
      <c r="E77" s="87">
        <f t="shared" si="16"/>
        <v>16.440000000000001</v>
      </c>
      <c r="F77" s="87">
        <f t="shared" si="17"/>
        <v>-7.2638059000000004</v>
      </c>
      <c r="G77" s="44">
        <f t="shared" si="18"/>
        <v>-7.5046225</v>
      </c>
      <c r="H77" s="44">
        <f t="shared" si="19"/>
        <v>-7.9577188000000003</v>
      </c>
      <c r="I77" s="44">
        <f t="shared" si="20"/>
        <v>-8.9871826000000006</v>
      </c>
      <c r="J77" s="44">
        <f t="shared" si="21"/>
        <v>0</v>
      </c>
      <c r="K77" s="44">
        <f t="shared" si="22"/>
        <v>0</v>
      </c>
      <c r="L77" s="44">
        <f t="shared" si="23"/>
        <v>0</v>
      </c>
      <c r="N77" s="88">
        <v>15860000000</v>
      </c>
      <c r="O77" s="88">
        <v>-9.2793378999999998</v>
      </c>
      <c r="Q77" s="87">
        <f t="shared" si="24"/>
        <v>16.440000000000001</v>
      </c>
      <c r="R77" s="87">
        <f t="shared" si="25"/>
        <v>-9.3557910999999994</v>
      </c>
      <c r="S77" s="44">
        <f t="shared" si="26"/>
        <v>-9.5909758000000007</v>
      </c>
      <c r="T77" s="44">
        <f t="shared" si="27"/>
        <v>-9.8563700000000001</v>
      </c>
      <c r="U77" s="44">
        <f t="shared" si="28"/>
        <v>-10.192548</v>
      </c>
      <c r="V77" s="44">
        <f t="shared" si="29"/>
        <v>0</v>
      </c>
      <c r="W77" s="44">
        <f t="shared" si="30"/>
        <v>0</v>
      </c>
      <c r="X77" s="44">
        <f t="shared" si="31"/>
        <v>0</v>
      </c>
    </row>
    <row r="78" spans="2:24" x14ac:dyDescent="0.25">
      <c r="B78" s="88">
        <v>16005000000</v>
      </c>
      <c r="C78" s="88">
        <v>-7.3449039000000003</v>
      </c>
      <c r="E78" s="87">
        <f t="shared" si="16"/>
        <v>16.585000000000001</v>
      </c>
      <c r="F78" s="87">
        <f t="shared" si="17"/>
        <v>-7.2620544000000002</v>
      </c>
      <c r="G78" s="44">
        <f t="shared" si="18"/>
        <v>-7.4686583999999998</v>
      </c>
      <c r="H78" s="44">
        <f t="shared" si="19"/>
        <v>-7.9182366999999996</v>
      </c>
      <c r="I78" s="44">
        <f t="shared" si="20"/>
        <v>-8.8709392999999999</v>
      </c>
      <c r="J78" s="44">
        <f t="shared" si="21"/>
        <v>0</v>
      </c>
      <c r="K78" s="44">
        <f t="shared" si="22"/>
        <v>0</v>
      </c>
      <c r="L78" s="44">
        <f t="shared" si="23"/>
        <v>0</v>
      </c>
      <c r="N78" s="88">
        <v>16005000000</v>
      </c>
      <c r="O78" s="88">
        <v>-9.3166264999999999</v>
      </c>
      <c r="Q78" s="87">
        <f t="shared" si="24"/>
        <v>16.585000000000001</v>
      </c>
      <c r="R78" s="87">
        <f t="shared" si="25"/>
        <v>-9.3474454999999992</v>
      </c>
      <c r="S78" s="44">
        <f t="shared" si="26"/>
        <v>-9.5671215000000007</v>
      </c>
      <c r="T78" s="44">
        <f t="shared" si="27"/>
        <v>-9.8190775000000006</v>
      </c>
      <c r="U78" s="44">
        <f t="shared" si="28"/>
        <v>-10.162241</v>
      </c>
      <c r="V78" s="44">
        <f t="shared" si="29"/>
        <v>0</v>
      </c>
      <c r="W78" s="44">
        <f t="shared" si="30"/>
        <v>0</v>
      </c>
      <c r="X78" s="44">
        <f t="shared" si="31"/>
        <v>0</v>
      </c>
    </row>
    <row r="79" spans="2:24" x14ac:dyDescent="0.25">
      <c r="B79" s="88">
        <v>16150000000</v>
      </c>
      <c r="C79" s="88">
        <v>-7.3258567000000001</v>
      </c>
      <c r="E79" s="87">
        <f t="shared" si="16"/>
        <v>16.73</v>
      </c>
      <c r="F79" s="87">
        <f t="shared" si="17"/>
        <v>-7.2655086999999998</v>
      </c>
      <c r="G79" s="44">
        <f t="shared" si="18"/>
        <v>-7.4842668000000003</v>
      </c>
      <c r="H79" s="44">
        <f t="shared" si="19"/>
        <v>-7.9598756000000002</v>
      </c>
      <c r="I79" s="44">
        <f t="shared" si="20"/>
        <v>-8.9554548</v>
      </c>
      <c r="J79" s="44">
        <f t="shared" si="21"/>
        <v>0</v>
      </c>
      <c r="K79" s="44">
        <f t="shared" si="22"/>
        <v>0</v>
      </c>
      <c r="L79" s="44">
        <f t="shared" si="23"/>
        <v>0</v>
      </c>
      <c r="N79" s="88">
        <v>16150000000</v>
      </c>
      <c r="O79" s="88">
        <v>-9.3392438999999996</v>
      </c>
      <c r="Q79" s="87">
        <f t="shared" si="24"/>
        <v>16.73</v>
      </c>
      <c r="R79" s="87">
        <f t="shared" si="25"/>
        <v>-9.3317546999999994</v>
      </c>
      <c r="S79" s="44">
        <f t="shared" si="26"/>
        <v>-9.5545682999999997</v>
      </c>
      <c r="T79" s="44">
        <f t="shared" si="27"/>
        <v>-9.7936869000000009</v>
      </c>
      <c r="U79" s="44">
        <f t="shared" si="28"/>
        <v>-10.127321999999999</v>
      </c>
      <c r="V79" s="44">
        <f t="shared" si="29"/>
        <v>0</v>
      </c>
      <c r="W79" s="44">
        <f t="shared" si="30"/>
        <v>0</v>
      </c>
      <c r="X79" s="44">
        <f t="shared" si="31"/>
        <v>0</v>
      </c>
    </row>
    <row r="80" spans="2:24" x14ac:dyDescent="0.25">
      <c r="B80" s="88">
        <v>16295000000</v>
      </c>
      <c r="C80" s="88">
        <v>-7.2949066</v>
      </c>
      <c r="E80" s="87">
        <f t="shared" si="16"/>
        <v>16.875</v>
      </c>
      <c r="F80" s="87">
        <f t="shared" si="17"/>
        <v>-7.2669873000000003</v>
      </c>
      <c r="G80" s="44">
        <f t="shared" si="18"/>
        <v>-7.5379424000000004</v>
      </c>
      <c r="H80" s="44">
        <f t="shared" si="19"/>
        <v>-8.0221614999999993</v>
      </c>
      <c r="I80" s="44">
        <f t="shared" si="20"/>
        <v>-8.9853926000000008</v>
      </c>
      <c r="J80" s="44">
        <f t="shared" si="21"/>
        <v>0</v>
      </c>
      <c r="K80" s="44">
        <f t="shared" si="22"/>
        <v>0</v>
      </c>
      <c r="L80" s="44">
        <f t="shared" si="23"/>
        <v>0</v>
      </c>
      <c r="N80" s="88">
        <v>16295000000</v>
      </c>
      <c r="O80" s="88">
        <v>-9.3570603999999999</v>
      </c>
      <c r="Q80" s="87">
        <f t="shared" si="24"/>
        <v>16.875</v>
      </c>
      <c r="R80" s="87">
        <f t="shared" si="25"/>
        <v>-9.3124532999999996</v>
      </c>
      <c r="S80" s="44">
        <f t="shared" si="26"/>
        <v>-9.5286969999999993</v>
      </c>
      <c r="T80" s="44">
        <f t="shared" si="27"/>
        <v>-9.7503109000000006</v>
      </c>
      <c r="U80" s="44">
        <f t="shared" si="28"/>
        <v>-10.073915</v>
      </c>
      <c r="V80" s="44">
        <f t="shared" si="29"/>
        <v>0</v>
      </c>
      <c r="W80" s="44">
        <f t="shared" si="30"/>
        <v>0</v>
      </c>
      <c r="X80" s="44">
        <f t="shared" si="31"/>
        <v>0</v>
      </c>
    </row>
    <row r="81" spans="2:24" x14ac:dyDescent="0.25">
      <c r="B81" s="88">
        <v>16440000000</v>
      </c>
      <c r="C81" s="88">
        <v>-7.2638059000000004</v>
      </c>
      <c r="E81" s="87">
        <f t="shared" si="16"/>
        <v>17.02</v>
      </c>
      <c r="F81" s="87">
        <f t="shared" si="17"/>
        <v>-7.2796649999999996</v>
      </c>
      <c r="G81" s="44">
        <f t="shared" si="18"/>
        <v>-7.5924230000000001</v>
      </c>
      <c r="H81" s="44">
        <f t="shared" si="19"/>
        <v>-8.0639277000000007</v>
      </c>
      <c r="I81" s="44">
        <f t="shared" si="20"/>
        <v>-8.9668998999999996</v>
      </c>
      <c r="J81" s="44">
        <f t="shared" si="21"/>
        <v>0</v>
      </c>
      <c r="K81" s="44">
        <f t="shared" si="22"/>
        <v>0</v>
      </c>
      <c r="L81" s="44">
        <f t="shared" si="23"/>
        <v>0</v>
      </c>
      <c r="N81" s="88">
        <v>16440000000</v>
      </c>
      <c r="O81" s="88">
        <v>-9.3557910999999994</v>
      </c>
      <c r="Q81" s="87">
        <f t="shared" si="24"/>
        <v>17.02</v>
      </c>
      <c r="R81" s="87">
        <f t="shared" si="25"/>
        <v>-9.2819643000000003</v>
      </c>
      <c r="S81" s="44">
        <f t="shared" si="26"/>
        <v>-9.4743852999999998</v>
      </c>
      <c r="T81" s="44">
        <f t="shared" si="27"/>
        <v>-9.6964149000000006</v>
      </c>
      <c r="U81" s="44">
        <f t="shared" si="28"/>
        <v>-10.024031000000001</v>
      </c>
      <c r="V81" s="44">
        <f t="shared" si="29"/>
        <v>0</v>
      </c>
      <c r="W81" s="44">
        <f t="shared" si="30"/>
        <v>0</v>
      </c>
      <c r="X81" s="44">
        <f t="shared" si="31"/>
        <v>0</v>
      </c>
    </row>
    <row r="82" spans="2:24" x14ac:dyDescent="0.25">
      <c r="B82" s="88">
        <v>16585000000</v>
      </c>
      <c r="C82" s="88">
        <v>-7.2620544000000002</v>
      </c>
      <c r="E82" s="87">
        <f t="shared" si="16"/>
        <v>17.164999999999999</v>
      </c>
      <c r="F82" s="87">
        <f t="shared" si="17"/>
        <v>-7.2990456000000004</v>
      </c>
      <c r="G82" s="44">
        <f t="shared" si="18"/>
        <v>-7.6128640000000001</v>
      </c>
      <c r="H82" s="44">
        <f t="shared" si="19"/>
        <v>-8.0661258999999994</v>
      </c>
      <c r="I82" s="44">
        <f t="shared" si="20"/>
        <v>-8.9791545999999993</v>
      </c>
      <c r="J82" s="44">
        <f t="shared" si="21"/>
        <v>0</v>
      </c>
      <c r="K82" s="44">
        <f t="shared" si="22"/>
        <v>0</v>
      </c>
      <c r="L82" s="44">
        <f t="shared" si="23"/>
        <v>0</v>
      </c>
      <c r="N82" s="88">
        <v>16585000000</v>
      </c>
      <c r="O82" s="88">
        <v>-9.3474454999999992</v>
      </c>
      <c r="Q82" s="87">
        <f t="shared" si="24"/>
        <v>17.164999999999999</v>
      </c>
      <c r="R82" s="87">
        <f t="shared" si="25"/>
        <v>-9.2434425000000005</v>
      </c>
      <c r="S82" s="44">
        <f t="shared" si="26"/>
        <v>-9.4123087000000005</v>
      </c>
      <c r="T82" s="44">
        <f t="shared" si="27"/>
        <v>-9.6281795999999993</v>
      </c>
      <c r="U82" s="44">
        <f t="shared" si="28"/>
        <v>-9.9546089000000002</v>
      </c>
      <c r="V82" s="44">
        <f t="shared" si="29"/>
        <v>0</v>
      </c>
      <c r="W82" s="44">
        <f t="shared" si="30"/>
        <v>0</v>
      </c>
      <c r="X82" s="44">
        <f t="shared" si="31"/>
        <v>0</v>
      </c>
    </row>
    <row r="83" spans="2:24" x14ac:dyDescent="0.25">
      <c r="B83" s="88">
        <v>16730000000</v>
      </c>
      <c r="C83" s="88">
        <v>-7.2655086999999998</v>
      </c>
      <c r="E83" s="87">
        <f t="shared" si="16"/>
        <v>17.309999999999999</v>
      </c>
      <c r="F83" s="87">
        <f t="shared" si="17"/>
        <v>-7.3073224999999997</v>
      </c>
      <c r="G83" s="44">
        <f t="shared" si="18"/>
        <v>-7.5927471999999998</v>
      </c>
      <c r="H83" s="44">
        <f t="shared" si="19"/>
        <v>-8.0042428999999995</v>
      </c>
      <c r="I83" s="44">
        <f t="shared" si="20"/>
        <v>-8.8161086999999991</v>
      </c>
      <c r="J83" s="44">
        <f t="shared" si="21"/>
        <v>0</v>
      </c>
      <c r="K83" s="44">
        <f t="shared" si="22"/>
        <v>0</v>
      </c>
      <c r="L83" s="44">
        <f t="shared" si="23"/>
        <v>0</v>
      </c>
      <c r="N83" s="88">
        <v>16730000000</v>
      </c>
      <c r="O83" s="88">
        <v>-9.3317546999999994</v>
      </c>
      <c r="Q83" s="87">
        <f t="shared" si="24"/>
        <v>17.309999999999999</v>
      </c>
      <c r="R83" s="87">
        <f t="shared" si="25"/>
        <v>-9.1868400999999995</v>
      </c>
      <c r="S83" s="44">
        <f t="shared" si="26"/>
        <v>-9.3532504999999997</v>
      </c>
      <c r="T83" s="44">
        <f t="shared" si="27"/>
        <v>-9.5741472000000005</v>
      </c>
      <c r="U83" s="44">
        <f t="shared" si="28"/>
        <v>-9.9124069000000006</v>
      </c>
      <c r="V83" s="44">
        <f t="shared" si="29"/>
        <v>0</v>
      </c>
      <c r="W83" s="44">
        <f t="shared" si="30"/>
        <v>0</v>
      </c>
      <c r="X83" s="44">
        <f t="shared" si="31"/>
        <v>0</v>
      </c>
    </row>
    <row r="84" spans="2:24" x14ac:dyDescent="0.25">
      <c r="B84" s="88">
        <v>16875000000</v>
      </c>
      <c r="C84" s="88">
        <v>-7.2669873000000003</v>
      </c>
      <c r="E84" s="87">
        <f t="shared" si="16"/>
        <v>17.454999999999998</v>
      </c>
      <c r="F84" s="87">
        <f t="shared" si="17"/>
        <v>-7.3042021000000004</v>
      </c>
      <c r="G84" s="44">
        <f t="shared" si="18"/>
        <v>-7.5859623000000003</v>
      </c>
      <c r="H84" s="44">
        <f t="shared" si="19"/>
        <v>-7.9856562999999996</v>
      </c>
      <c r="I84" s="44">
        <f t="shared" si="20"/>
        <v>-8.7860422000000007</v>
      </c>
      <c r="J84" s="44">
        <f t="shared" si="21"/>
        <v>0</v>
      </c>
      <c r="K84" s="44">
        <f t="shared" si="22"/>
        <v>0</v>
      </c>
      <c r="L84" s="44">
        <f t="shared" si="23"/>
        <v>0</v>
      </c>
      <c r="N84" s="88">
        <v>16875000000</v>
      </c>
      <c r="O84" s="88">
        <v>-9.3124532999999996</v>
      </c>
      <c r="Q84" s="87">
        <f t="shared" si="24"/>
        <v>17.454999999999998</v>
      </c>
      <c r="R84" s="87">
        <f t="shared" si="25"/>
        <v>-9.1327353000000002</v>
      </c>
      <c r="S84" s="44">
        <f t="shared" si="26"/>
        <v>-9.2757749999999994</v>
      </c>
      <c r="T84" s="44">
        <f t="shared" si="27"/>
        <v>-9.4863967999999996</v>
      </c>
      <c r="U84" s="44">
        <f t="shared" si="28"/>
        <v>-9.8121060999999994</v>
      </c>
      <c r="V84" s="44">
        <f t="shared" si="29"/>
        <v>0</v>
      </c>
      <c r="W84" s="44">
        <f t="shared" si="30"/>
        <v>0</v>
      </c>
      <c r="X84" s="44">
        <f t="shared" si="31"/>
        <v>0</v>
      </c>
    </row>
    <row r="85" spans="2:24" x14ac:dyDescent="0.25">
      <c r="B85" s="88">
        <v>17020000000</v>
      </c>
      <c r="C85" s="88">
        <v>-7.2796649999999996</v>
      </c>
      <c r="E85" s="87">
        <f t="shared" si="16"/>
        <v>17.600000000000001</v>
      </c>
      <c r="F85" s="87">
        <f t="shared" si="17"/>
        <v>-7.2988067000000001</v>
      </c>
      <c r="G85" s="44">
        <f t="shared" si="18"/>
        <v>-7.5749760000000004</v>
      </c>
      <c r="H85" s="44">
        <f t="shared" si="19"/>
        <v>-7.9555116000000003</v>
      </c>
      <c r="I85" s="44">
        <f t="shared" si="20"/>
        <v>-8.6362743000000002</v>
      </c>
      <c r="J85" s="44">
        <f t="shared" si="21"/>
        <v>0</v>
      </c>
      <c r="K85" s="44">
        <f t="shared" si="22"/>
        <v>0</v>
      </c>
      <c r="L85" s="44">
        <f t="shared" si="23"/>
        <v>0</v>
      </c>
      <c r="N85" s="88">
        <v>17020000000</v>
      </c>
      <c r="O85" s="88">
        <v>-9.2819643000000003</v>
      </c>
      <c r="Q85" s="87">
        <f t="shared" si="24"/>
        <v>17.600000000000001</v>
      </c>
      <c r="R85" s="87">
        <f t="shared" si="25"/>
        <v>-9.0901423000000001</v>
      </c>
      <c r="S85" s="44">
        <f t="shared" si="26"/>
        <v>-9.2080316999999994</v>
      </c>
      <c r="T85" s="44">
        <f t="shared" si="27"/>
        <v>-9.4128293999999997</v>
      </c>
      <c r="U85" s="44">
        <f t="shared" si="28"/>
        <v>-9.7276573000000006</v>
      </c>
      <c r="V85" s="44">
        <f t="shared" si="29"/>
        <v>0</v>
      </c>
      <c r="W85" s="44">
        <f t="shared" si="30"/>
        <v>0</v>
      </c>
      <c r="X85" s="44">
        <f t="shared" si="31"/>
        <v>0</v>
      </c>
    </row>
    <row r="86" spans="2:24" x14ac:dyDescent="0.25">
      <c r="B86" s="88">
        <v>17165000000</v>
      </c>
      <c r="C86" s="88">
        <v>-7.2990456000000004</v>
      </c>
      <c r="E86" s="87">
        <f t="shared" si="16"/>
        <v>17.745000000000001</v>
      </c>
      <c r="F86" s="87">
        <f t="shared" si="17"/>
        <v>-7.2993126000000004</v>
      </c>
      <c r="G86" s="44">
        <f t="shared" si="18"/>
        <v>-7.5635319000000001</v>
      </c>
      <c r="H86" s="44">
        <f t="shared" si="19"/>
        <v>-7.9462127999999996</v>
      </c>
      <c r="I86" s="44">
        <f t="shared" si="20"/>
        <v>-8.6145019999999999</v>
      </c>
      <c r="J86" s="44">
        <f t="shared" si="21"/>
        <v>0</v>
      </c>
      <c r="K86" s="44">
        <f t="shared" si="22"/>
        <v>0</v>
      </c>
      <c r="L86" s="44">
        <f t="shared" si="23"/>
        <v>0</v>
      </c>
      <c r="N86" s="88">
        <v>17165000000</v>
      </c>
      <c r="O86" s="88">
        <v>-9.2434425000000005</v>
      </c>
      <c r="Q86" s="87">
        <f t="shared" si="24"/>
        <v>17.745000000000001</v>
      </c>
      <c r="R86" s="87">
        <f t="shared" si="25"/>
        <v>-9.0461702000000006</v>
      </c>
      <c r="S86" s="44">
        <f t="shared" si="26"/>
        <v>-9.1525326000000007</v>
      </c>
      <c r="T86" s="44">
        <f t="shared" si="27"/>
        <v>-9.3490552999999998</v>
      </c>
      <c r="U86" s="44">
        <f t="shared" si="28"/>
        <v>-9.6551533000000003</v>
      </c>
      <c r="V86" s="44">
        <f t="shared" si="29"/>
        <v>0</v>
      </c>
      <c r="W86" s="44">
        <f t="shared" si="30"/>
        <v>0</v>
      </c>
      <c r="X86" s="44">
        <f t="shared" si="31"/>
        <v>0</v>
      </c>
    </row>
    <row r="87" spans="2:24" x14ac:dyDescent="0.25">
      <c r="B87" s="88">
        <v>17310000000</v>
      </c>
      <c r="C87" s="88">
        <v>-7.3073224999999997</v>
      </c>
      <c r="E87" s="87">
        <f t="shared" si="16"/>
        <v>17.89</v>
      </c>
      <c r="F87" s="87">
        <f t="shared" si="17"/>
        <v>-7.2868456999999998</v>
      </c>
      <c r="G87" s="44">
        <f t="shared" si="18"/>
        <v>-7.5433192</v>
      </c>
      <c r="H87" s="44">
        <f t="shared" si="19"/>
        <v>-7.9166163999999997</v>
      </c>
      <c r="I87" s="44">
        <f t="shared" si="20"/>
        <v>-8.6324147999999994</v>
      </c>
      <c r="J87" s="44">
        <f t="shared" si="21"/>
        <v>0</v>
      </c>
      <c r="K87" s="44">
        <f t="shared" si="22"/>
        <v>0</v>
      </c>
      <c r="L87" s="44">
        <f t="shared" si="23"/>
        <v>0</v>
      </c>
      <c r="N87" s="88">
        <v>17310000000</v>
      </c>
      <c r="O87" s="88">
        <v>-9.1868400999999995</v>
      </c>
      <c r="Q87" s="87">
        <f t="shared" si="24"/>
        <v>17.89</v>
      </c>
      <c r="R87" s="87">
        <f t="shared" si="25"/>
        <v>-9.0026311999999997</v>
      </c>
      <c r="S87" s="44">
        <f t="shared" si="26"/>
        <v>-9.1181555000000003</v>
      </c>
      <c r="T87" s="44">
        <f t="shared" si="27"/>
        <v>-9.2960186</v>
      </c>
      <c r="U87" s="44">
        <f t="shared" si="28"/>
        <v>-9.5795174000000003</v>
      </c>
      <c r="V87" s="44">
        <f t="shared" si="29"/>
        <v>0</v>
      </c>
      <c r="W87" s="44">
        <f t="shared" si="30"/>
        <v>0</v>
      </c>
      <c r="X87" s="44">
        <f t="shared" si="31"/>
        <v>0</v>
      </c>
    </row>
    <row r="88" spans="2:24" x14ac:dyDescent="0.25">
      <c r="B88" s="88">
        <v>17455000000</v>
      </c>
      <c r="C88" s="88">
        <v>-7.3042021000000004</v>
      </c>
      <c r="E88" s="87">
        <f t="shared" si="16"/>
        <v>18.035</v>
      </c>
      <c r="F88" s="87">
        <f t="shared" si="17"/>
        <v>-7.2599115000000003</v>
      </c>
      <c r="G88" s="44">
        <f t="shared" si="18"/>
        <v>-7.4776772999999999</v>
      </c>
      <c r="H88" s="44">
        <f t="shared" si="19"/>
        <v>-7.8461008000000003</v>
      </c>
      <c r="I88" s="44">
        <f t="shared" si="20"/>
        <v>-8.5810308000000006</v>
      </c>
      <c r="J88" s="44">
        <f t="shared" si="21"/>
        <v>0</v>
      </c>
      <c r="K88" s="44">
        <f t="shared" si="22"/>
        <v>0</v>
      </c>
      <c r="L88" s="44">
        <f t="shared" si="23"/>
        <v>0</v>
      </c>
      <c r="N88" s="88">
        <v>17455000000</v>
      </c>
      <c r="O88" s="88">
        <v>-9.1327353000000002</v>
      </c>
      <c r="Q88" s="87">
        <f t="shared" si="24"/>
        <v>18.035</v>
      </c>
      <c r="R88" s="87">
        <f t="shared" si="25"/>
        <v>-8.9794225999999995</v>
      </c>
      <c r="S88" s="44">
        <f t="shared" si="26"/>
        <v>-9.0667247999999994</v>
      </c>
      <c r="T88" s="44">
        <f t="shared" si="27"/>
        <v>-9.2258539000000006</v>
      </c>
      <c r="U88" s="44">
        <f t="shared" si="28"/>
        <v>-9.5048504000000005</v>
      </c>
      <c r="V88" s="44">
        <f t="shared" si="29"/>
        <v>0</v>
      </c>
      <c r="W88" s="44">
        <f t="shared" si="30"/>
        <v>0</v>
      </c>
      <c r="X88" s="44">
        <f t="shared" si="31"/>
        <v>0</v>
      </c>
    </row>
    <row r="89" spans="2:24" x14ac:dyDescent="0.25">
      <c r="B89" s="88">
        <v>17600000000</v>
      </c>
      <c r="C89" s="88">
        <v>-7.2988067000000001</v>
      </c>
      <c r="E89" s="87">
        <f t="shared" si="16"/>
        <v>18.18</v>
      </c>
      <c r="F89" s="87">
        <f t="shared" si="17"/>
        <v>-7.2195558999999996</v>
      </c>
      <c r="G89" s="44">
        <f t="shared" si="18"/>
        <v>-7.4030471000000002</v>
      </c>
      <c r="H89" s="44">
        <f t="shared" si="19"/>
        <v>-7.7665091000000004</v>
      </c>
      <c r="I89" s="44">
        <f t="shared" si="20"/>
        <v>-8.5954180000000004</v>
      </c>
      <c r="J89" s="44">
        <f t="shared" si="21"/>
        <v>0</v>
      </c>
      <c r="K89" s="44">
        <f t="shared" si="22"/>
        <v>0</v>
      </c>
      <c r="L89" s="44">
        <f t="shared" si="23"/>
        <v>0</v>
      </c>
      <c r="N89" s="88">
        <v>17600000000</v>
      </c>
      <c r="O89" s="88">
        <v>-9.0901423000000001</v>
      </c>
      <c r="Q89" s="87">
        <f t="shared" si="24"/>
        <v>18.18</v>
      </c>
      <c r="R89" s="87">
        <f t="shared" si="25"/>
        <v>-8.9346905000000003</v>
      </c>
      <c r="S89" s="44">
        <f t="shared" si="26"/>
        <v>-9.0148448999999999</v>
      </c>
      <c r="T89" s="44">
        <f t="shared" si="27"/>
        <v>-9.1452494000000009</v>
      </c>
      <c r="U89" s="44">
        <f t="shared" si="28"/>
        <v>-9.4213103999999994</v>
      </c>
      <c r="V89" s="44">
        <f t="shared" si="29"/>
        <v>0</v>
      </c>
      <c r="W89" s="44">
        <f t="shared" si="30"/>
        <v>0</v>
      </c>
      <c r="X89" s="44">
        <f t="shared" si="31"/>
        <v>0</v>
      </c>
    </row>
    <row r="90" spans="2:24" x14ac:dyDescent="0.25">
      <c r="B90" s="88">
        <v>17745000000</v>
      </c>
      <c r="C90" s="88">
        <v>-7.2993126000000004</v>
      </c>
      <c r="E90" s="87">
        <f t="shared" si="16"/>
        <v>18.324999999999999</v>
      </c>
      <c r="F90" s="87">
        <f t="shared" si="17"/>
        <v>-7.1722403000000003</v>
      </c>
      <c r="G90" s="44">
        <f t="shared" si="18"/>
        <v>-7.2986364000000004</v>
      </c>
      <c r="H90" s="44">
        <f t="shared" si="19"/>
        <v>-7.6674800000000003</v>
      </c>
      <c r="I90" s="44">
        <f t="shared" si="20"/>
        <v>-8.5674867999999993</v>
      </c>
      <c r="J90" s="44">
        <f t="shared" si="21"/>
        <v>0</v>
      </c>
      <c r="K90" s="44">
        <f t="shared" si="22"/>
        <v>0</v>
      </c>
      <c r="L90" s="44">
        <f t="shared" si="23"/>
        <v>0</v>
      </c>
      <c r="N90" s="88">
        <v>17745000000</v>
      </c>
      <c r="O90" s="88">
        <v>-9.0461702000000006</v>
      </c>
      <c r="Q90" s="87">
        <f t="shared" si="24"/>
        <v>18.324999999999999</v>
      </c>
      <c r="R90" s="87">
        <f t="shared" si="25"/>
        <v>-8.8776112000000005</v>
      </c>
      <c r="S90" s="44">
        <f t="shared" si="26"/>
        <v>-8.9457731000000003</v>
      </c>
      <c r="T90" s="44">
        <f t="shared" si="27"/>
        <v>-9.0608006000000003</v>
      </c>
      <c r="U90" s="44">
        <f t="shared" si="28"/>
        <v>-9.3547516000000002</v>
      </c>
      <c r="V90" s="44">
        <f t="shared" si="29"/>
        <v>0</v>
      </c>
      <c r="W90" s="44">
        <f t="shared" si="30"/>
        <v>0</v>
      </c>
      <c r="X90" s="44">
        <f t="shared" si="31"/>
        <v>0</v>
      </c>
    </row>
    <row r="91" spans="2:24" x14ac:dyDescent="0.25">
      <c r="B91" s="88">
        <v>17890000000</v>
      </c>
      <c r="C91" s="88">
        <v>-7.2868456999999998</v>
      </c>
      <c r="E91" s="87">
        <f t="shared" si="16"/>
        <v>18.47</v>
      </c>
      <c r="F91" s="87">
        <f t="shared" si="17"/>
        <v>-7.1290822</v>
      </c>
      <c r="G91" s="44">
        <f t="shared" si="18"/>
        <v>-7.2345509999999997</v>
      </c>
      <c r="H91" s="44">
        <f t="shared" si="19"/>
        <v>-7.6182160000000003</v>
      </c>
      <c r="I91" s="44">
        <f t="shared" si="20"/>
        <v>-8.6478518999999991</v>
      </c>
      <c r="J91" s="44">
        <f t="shared" si="21"/>
        <v>0</v>
      </c>
      <c r="K91" s="44">
        <f t="shared" si="22"/>
        <v>0</v>
      </c>
      <c r="L91" s="44">
        <f t="shared" si="23"/>
        <v>0</v>
      </c>
      <c r="N91" s="88">
        <v>17890000000</v>
      </c>
      <c r="O91" s="88">
        <v>-9.0026311999999997</v>
      </c>
      <c r="Q91" s="87">
        <f t="shared" si="24"/>
        <v>18.47</v>
      </c>
      <c r="R91" s="87">
        <f t="shared" si="25"/>
        <v>-8.8256139999999998</v>
      </c>
      <c r="S91" s="44">
        <f t="shared" si="26"/>
        <v>-8.8701725000000007</v>
      </c>
      <c r="T91" s="44">
        <f t="shared" si="27"/>
        <v>-8.9863614999999992</v>
      </c>
      <c r="U91" s="44">
        <f t="shared" si="28"/>
        <v>-9.3058099999999992</v>
      </c>
      <c r="V91" s="44">
        <f t="shared" si="29"/>
        <v>0</v>
      </c>
      <c r="W91" s="44">
        <f t="shared" si="30"/>
        <v>0</v>
      </c>
      <c r="X91" s="44">
        <f t="shared" si="31"/>
        <v>0</v>
      </c>
    </row>
    <row r="92" spans="2:24" x14ac:dyDescent="0.25">
      <c r="B92" s="88">
        <v>18035000000</v>
      </c>
      <c r="C92" s="88">
        <v>-7.2599115000000003</v>
      </c>
      <c r="E92" s="87">
        <f t="shared" si="16"/>
        <v>18.614999999999998</v>
      </c>
      <c r="F92" s="87">
        <f t="shared" si="17"/>
        <v>-7.1088342999999998</v>
      </c>
      <c r="G92" s="44">
        <f t="shared" si="18"/>
        <v>-7.2227569000000003</v>
      </c>
      <c r="H92" s="44">
        <f t="shared" si="19"/>
        <v>-7.6220989000000001</v>
      </c>
      <c r="I92" s="44">
        <f t="shared" si="20"/>
        <v>-8.7497196000000006</v>
      </c>
      <c r="J92" s="44">
        <f t="shared" si="21"/>
        <v>0</v>
      </c>
      <c r="K92" s="44">
        <f t="shared" si="22"/>
        <v>0</v>
      </c>
      <c r="L92" s="44">
        <f t="shared" si="23"/>
        <v>0</v>
      </c>
      <c r="N92" s="88">
        <v>18035000000</v>
      </c>
      <c r="O92" s="88">
        <v>-8.9794225999999995</v>
      </c>
      <c r="Q92" s="87">
        <f t="shared" si="24"/>
        <v>18.614999999999998</v>
      </c>
      <c r="R92" s="87">
        <f t="shared" si="25"/>
        <v>-8.7545442999999992</v>
      </c>
      <c r="S92" s="44">
        <f t="shared" si="26"/>
        <v>-8.7915410999999999</v>
      </c>
      <c r="T92" s="44">
        <f t="shared" si="27"/>
        <v>-8.9217776999999998</v>
      </c>
      <c r="U92" s="44">
        <f t="shared" si="28"/>
        <v>-9.2656212</v>
      </c>
      <c r="V92" s="44">
        <f t="shared" si="29"/>
        <v>0</v>
      </c>
      <c r="W92" s="44">
        <f t="shared" si="30"/>
        <v>0</v>
      </c>
      <c r="X92" s="44">
        <f t="shared" si="31"/>
        <v>0</v>
      </c>
    </row>
    <row r="93" spans="2:24" x14ac:dyDescent="0.25">
      <c r="B93" s="88">
        <v>18180000000</v>
      </c>
      <c r="C93" s="88">
        <v>-7.2195558999999996</v>
      </c>
      <c r="E93" s="87">
        <f t="shared" si="16"/>
        <v>18.760000000000002</v>
      </c>
      <c r="F93" s="87">
        <f t="shared" si="17"/>
        <v>-7.0970287000000001</v>
      </c>
      <c r="G93" s="44">
        <f t="shared" si="18"/>
        <v>-7.2536297000000003</v>
      </c>
      <c r="H93" s="44">
        <f t="shared" si="19"/>
        <v>-7.6568870999999996</v>
      </c>
      <c r="I93" s="44">
        <f t="shared" si="20"/>
        <v>-8.8081074000000008</v>
      </c>
      <c r="J93" s="44">
        <f t="shared" si="21"/>
        <v>0</v>
      </c>
      <c r="K93" s="44">
        <f t="shared" si="22"/>
        <v>0</v>
      </c>
      <c r="L93" s="44">
        <f t="shared" si="23"/>
        <v>0</v>
      </c>
      <c r="N93" s="88">
        <v>18180000000</v>
      </c>
      <c r="O93" s="88">
        <v>-8.9346905000000003</v>
      </c>
      <c r="Q93" s="87">
        <f t="shared" si="24"/>
        <v>18.760000000000002</v>
      </c>
      <c r="R93" s="87">
        <f t="shared" si="25"/>
        <v>-8.6596460000000004</v>
      </c>
      <c r="S93" s="44">
        <f t="shared" si="26"/>
        <v>-8.7191171999999995</v>
      </c>
      <c r="T93" s="44">
        <f t="shared" si="27"/>
        <v>-8.8757056999999993</v>
      </c>
      <c r="U93" s="44">
        <f t="shared" si="28"/>
        <v>-9.2494612000000007</v>
      </c>
      <c r="V93" s="44">
        <f t="shared" si="29"/>
        <v>0</v>
      </c>
      <c r="W93" s="44">
        <f t="shared" si="30"/>
        <v>0</v>
      </c>
      <c r="X93" s="44">
        <f t="shared" si="31"/>
        <v>0</v>
      </c>
    </row>
    <row r="94" spans="2:24" x14ac:dyDescent="0.25">
      <c r="B94" s="88">
        <v>18325000000</v>
      </c>
      <c r="C94" s="88">
        <v>-7.1722403000000003</v>
      </c>
      <c r="E94" s="87">
        <f t="shared" si="16"/>
        <v>18.905000000000001</v>
      </c>
      <c r="F94" s="87">
        <f t="shared" si="17"/>
        <v>-7.1045856000000001</v>
      </c>
      <c r="G94" s="44">
        <f t="shared" si="18"/>
        <v>-7.2692398999999996</v>
      </c>
      <c r="H94" s="44">
        <f t="shared" si="19"/>
        <v>-7.6378956000000002</v>
      </c>
      <c r="I94" s="44">
        <f t="shared" si="20"/>
        <v>-8.7767991999999992</v>
      </c>
      <c r="J94" s="44">
        <f t="shared" si="21"/>
        <v>0</v>
      </c>
      <c r="K94" s="44">
        <f t="shared" si="22"/>
        <v>0</v>
      </c>
      <c r="L94" s="44">
        <f t="shared" si="23"/>
        <v>0</v>
      </c>
      <c r="N94" s="88">
        <v>18325000000</v>
      </c>
      <c r="O94" s="88">
        <v>-8.8776112000000005</v>
      </c>
      <c r="Q94" s="87">
        <f t="shared" si="24"/>
        <v>18.905000000000001</v>
      </c>
      <c r="R94" s="87">
        <f t="shared" si="25"/>
        <v>-8.5816382999999998</v>
      </c>
      <c r="S94" s="44">
        <f t="shared" si="26"/>
        <v>-8.6435776000000004</v>
      </c>
      <c r="T94" s="44">
        <f t="shared" si="27"/>
        <v>-8.8276062</v>
      </c>
      <c r="U94" s="44">
        <f t="shared" si="28"/>
        <v>-9.2420405999999993</v>
      </c>
      <c r="V94" s="44">
        <f t="shared" si="29"/>
        <v>0</v>
      </c>
      <c r="W94" s="44">
        <f t="shared" si="30"/>
        <v>0</v>
      </c>
      <c r="X94" s="44">
        <f t="shared" si="31"/>
        <v>0</v>
      </c>
    </row>
    <row r="95" spans="2:24" x14ac:dyDescent="0.25">
      <c r="B95" s="88">
        <v>18470000000</v>
      </c>
      <c r="C95" s="88">
        <v>-7.1290822</v>
      </c>
      <c r="E95" s="87">
        <f t="shared" si="16"/>
        <v>19.05</v>
      </c>
      <c r="F95" s="87">
        <f t="shared" si="17"/>
        <v>-7.1084318</v>
      </c>
      <c r="G95" s="44">
        <f t="shared" si="18"/>
        <v>-7.2530212000000001</v>
      </c>
      <c r="H95" s="44">
        <f t="shared" si="19"/>
        <v>-7.5663853000000003</v>
      </c>
      <c r="I95" s="44">
        <f t="shared" si="20"/>
        <v>-8.6957568999999992</v>
      </c>
      <c r="J95" s="44">
        <f t="shared" si="21"/>
        <v>0</v>
      </c>
      <c r="K95" s="44">
        <f t="shared" si="22"/>
        <v>0</v>
      </c>
      <c r="L95" s="44">
        <f t="shared" si="23"/>
        <v>0</v>
      </c>
      <c r="N95" s="88">
        <v>18470000000</v>
      </c>
      <c r="O95" s="88">
        <v>-8.8256139999999998</v>
      </c>
      <c r="Q95" s="87">
        <f t="shared" si="24"/>
        <v>19.05</v>
      </c>
      <c r="R95" s="87">
        <f t="shared" si="25"/>
        <v>-8.5088796999999996</v>
      </c>
      <c r="S95" s="44">
        <f t="shared" si="26"/>
        <v>-8.5769290999999992</v>
      </c>
      <c r="T95" s="44">
        <f t="shared" si="27"/>
        <v>-8.8024044000000004</v>
      </c>
      <c r="U95" s="44">
        <f t="shared" si="28"/>
        <v>-9.2682085000000001</v>
      </c>
      <c r="V95" s="44">
        <f t="shared" si="29"/>
        <v>0</v>
      </c>
      <c r="W95" s="44">
        <f t="shared" si="30"/>
        <v>0</v>
      </c>
      <c r="X95" s="44">
        <f t="shared" si="31"/>
        <v>0</v>
      </c>
    </row>
    <row r="96" spans="2:24" x14ac:dyDescent="0.25">
      <c r="B96" s="88">
        <v>18615000000</v>
      </c>
      <c r="C96" s="88">
        <v>-7.1088342999999998</v>
      </c>
      <c r="E96" s="87">
        <f t="shared" si="16"/>
        <v>19.195</v>
      </c>
      <c r="F96" s="87">
        <f t="shared" si="17"/>
        <v>-7.0946540999999996</v>
      </c>
      <c r="G96" s="44">
        <f t="shared" si="18"/>
        <v>-7.1895107999999999</v>
      </c>
      <c r="H96" s="44">
        <f t="shared" si="19"/>
        <v>-7.4397602000000003</v>
      </c>
      <c r="I96" s="44">
        <f t="shared" si="20"/>
        <v>-8.5834665000000001</v>
      </c>
      <c r="J96" s="44">
        <f t="shared" si="21"/>
        <v>0</v>
      </c>
      <c r="K96" s="44">
        <f t="shared" si="22"/>
        <v>0</v>
      </c>
      <c r="L96" s="44">
        <f t="shared" si="23"/>
        <v>0</v>
      </c>
      <c r="N96" s="88">
        <v>18615000000</v>
      </c>
      <c r="O96" s="88">
        <v>-8.7545442999999992</v>
      </c>
      <c r="Q96" s="87">
        <f t="shared" si="24"/>
        <v>19.195</v>
      </c>
      <c r="R96" s="87">
        <f t="shared" si="25"/>
        <v>-8.4111785999999995</v>
      </c>
      <c r="S96" s="44">
        <f t="shared" si="26"/>
        <v>-8.5380067999999998</v>
      </c>
      <c r="T96" s="44">
        <f t="shared" si="27"/>
        <v>-8.8094996999999999</v>
      </c>
      <c r="U96" s="44">
        <f t="shared" si="28"/>
        <v>-9.3348426999999994</v>
      </c>
      <c r="V96" s="44">
        <f t="shared" si="29"/>
        <v>0</v>
      </c>
      <c r="W96" s="44">
        <f t="shared" si="30"/>
        <v>0</v>
      </c>
      <c r="X96" s="44">
        <f t="shared" si="31"/>
        <v>0</v>
      </c>
    </row>
    <row r="97" spans="2:24" x14ac:dyDescent="0.25">
      <c r="B97" s="88">
        <v>18760000000</v>
      </c>
      <c r="C97" s="88">
        <v>-7.0970287000000001</v>
      </c>
      <c r="E97" s="87">
        <f t="shared" si="16"/>
        <v>19.34</v>
      </c>
      <c r="F97" s="87">
        <f t="shared" si="17"/>
        <v>-7.0575742999999997</v>
      </c>
      <c r="G97" s="44">
        <f t="shared" si="18"/>
        <v>-7.1124796999999997</v>
      </c>
      <c r="H97" s="44">
        <f t="shared" si="19"/>
        <v>-7.3192272000000003</v>
      </c>
      <c r="I97" s="44">
        <f t="shared" si="20"/>
        <v>-8.4953412999999998</v>
      </c>
      <c r="J97" s="44">
        <f t="shared" si="21"/>
        <v>0</v>
      </c>
      <c r="K97" s="44">
        <f t="shared" si="22"/>
        <v>0</v>
      </c>
      <c r="L97" s="44">
        <f t="shared" si="23"/>
        <v>0</v>
      </c>
      <c r="N97" s="88">
        <v>18760000000</v>
      </c>
      <c r="O97" s="88">
        <v>-8.6596460000000004</v>
      </c>
      <c r="Q97" s="87">
        <f t="shared" si="24"/>
        <v>19.34</v>
      </c>
      <c r="R97" s="87">
        <f t="shared" si="25"/>
        <v>-8.3351936000000002</v>
      </c>
      <c r="S97" s="44">
        <f t="shared" si="26"/>
        <v>-8.4840508000000003</v>
      </c>
      <c r="T97" s="44">
        <f t="shared" si="27"/>
        <v>-8.7860575000000001</v>
      </c>
      <c r="U97" s="44">
        <f t="shared" si="28"/>
        <v>-9.3536166999999999</v>
      </c>
      <c r="V97" s="44">
        <f t="shared" si="29"/>
        <v>0</v>
      </c>
      <c r="W97" s="44">
        <f t="shared" si="30"/>
        <v>0</v>
      </c>
      <c r="X97" s="44">
        <f t="shared" si="31"/>
        <v>0</v>
      </c>
    </row>
    <row r="98" spans="2:24" x14ac:dyDescent="0.25">
      <c r="B98" s="88">
        <v>18905000000</v>
      </c>
      <c r="C98" s="88">
        <v>-7.1045856000000001</v>
      </c>
      <c r="E98" s="87">
        <f t="shared" si="16"/>
        <v>19.484999999999999</v>
      </c>
      <c r="F98" s="87">
        <f t="shared" si="17"/>
        <v>-7.0162902000000003</v>
      </c>
      <c r="G98" s="44">
        <f t="shared" si="18"/>
        <v>-7.0118264999999997</v>
      </c>
      <c r="H98" s="44">
        <f t="shared" si="19"/>
        <v>-7.1943111000000002</v>
      </c>
      <c r="I98" s="44">
        <f t="shared" si="20"/>
        <v>-8.3519220000000001</v>
      </c>
      <c r="J98" s="44">
        <f t="shared" si="21"/>
        <v>0</v>
      </c>
      <c r="K98" s="44">
        <f t="shared" si="22"/>
        <v>0</v>
      </c>
      <c r="L98" s="44">
        <f t="shared" si="23"/>
        <v>0</v>
      </c>
      <c r="N98" s="88">
        <v>18905000000</v>
      </c>
      <c r="O98" s="88">
        <v>-8.5816382999999998</v>
      </c>
      <c r="Q98" s="87">
        <f t="shared" si="24"/>
        <v>19.484999999999999</v>
      </c>
      <c r="R98" s="87">
        <f t="shared" si="25"/>
        <v>-8.2834272000000002</v>
      </c>
      <c r="S98" s="44">
        <f t="shared" si="26"/>
        <v>-8.4104614000000009</v>
      </c>
      <c r="T98" s="44">
        <f t="shared" si="27"/>
        <v>-8.7231311999999992</v>
      </c>
      <c r="U98" s="44">
        <f t="shared" si="28"/>
        <v>-9.3269605999999996</v>
      </c>
      <c r="V98" s="44">
        <f t="shared" si="29"/>
        <v>0</v>
      </c>
      <c r="W98" s="44">
        <f t="shared" si="30"/>
        <v>0</v>
      </c>
      <c r="X98" s="44">
        <f t="shared" si="31"/>
        <v>0</v>
      </c>
    </row>
    <row r="99" spans="2:24" x14ac:dyDescent="0.25">
      <c r="B99" s="88">
        <v>19050000000</v>
      </c>
      <c r="C99" s="88">
        <v>-7.1084318</v>
      </c>
      <c r="E99" s="87">
        <f t="shared" si="16"/>
        <v>19.63</v>
      </c>
      <c r="F99" s="87">
        <f t="shared" si="17"/>
        <v>-6.9724731000000002</v>
      </c>
      <c r="G99" s="44">
        <f t="shared" si="18"/>
        <v>-6.9233165000000003</v>
      </c>
      <c r="H99" s="44">
        <f t="shared" si="19"/>
        <v>-7.1075659</v>
      </c>
      <c r="I99" s="44">
        <f t="shared" si="20"/>
        <v>-8.3364095999999996</v>
      </c>
      <c r="J99" s="44">
        <f t="shared" si="21"/>
        <v>0</v>
      </c>
      <c r="K99" s="44">
        <f t="shared" si="22"/>
        <v>0</v>
      </c>
      <c r="L99" s="44">
        <f t="shared" si="23"/>
        <v>0</v>
      </c>
      <c r="N99" s="88">
        <v>19050000000</v>
      </c>
      <c r="O99" s="88">
        <v>-8.5088796999999996</v>
      </c>
      <c r="Q99" s="87">
        <f t="shared" si="24"/>
        <v>19.63</v>
      </c>
      <c r="R99" s="87">
        <f t="shared" si="25"/>
        <v>-8.213768</v>
      </c>
      <c r="S99" s="44">
        <f t="shared" si="26"/>
        <v>-8.3440446999999995</v>
      </c>
      <c r="T99" s="44">
        <f t="shared" si="27"/>
        <v>-8.6475905999999991</v>
      </c>
      <c r="U99" s="44">
        <f t="shared" si="28"/>
        <v>-9.2636489999999991</v>
      </c>
      <c r="V99" s="44">
        <f t="shared" si="29"/>
        <v>0</v>
      </c>
      <c r="W99" s="44">
        <f t="shared" si="30"/>
        <v>0</v>
      </c>
      <c r="X99" s="44">
        <f t="shared" si="31"/>
        <v>0</v>
      </c>
    </row>
    <row r="100" spans="2:24" x14ac:dyDescent="0.25">
      <c r="B100" s="88">
        <v>19195000000</v>
      </c>
      <c r="C100" s="88">
        <v>-7.0946540999999996</v>
      </c>
      <c r="E100" s="87">
        <f t="shared" si="16"/>
        <v>19.774999999999999</v>
      </c>
      <c r="F100" s="87">
        <f t="shared" si="17"/>
        <v>-6.9443520999999997</v>
      </c>
      <c r="G100" s="44">
        <f t="shared" si="18"/>
        <v>-6.8649554000000004</v>
      </c>
      <c r="H100" s="44">
        <f t="shared" si="19"/>
        <v>-7.0504670000000003</v>
      </c>
      <c r="I100" s="44">
        <f t="shared" si="20"/>
        <v>-8.2332248999999997</v>
      </c>
      <c r="J100" s="44">
        <f t="shared" si="21"/>
        <v>0</v>
      </c>
      <c r="K100" s="44">
        <f t="shared" si="22"/>
        <v>0</v>
      </c>
      <c r="L100" s="44">
        <f t="shared" si="23"/>
        <v>0</v>
      </c>
      <c r="N100" s="88">
        <v>19195000000</v>
      </c>
      <c r="O100" s="88">
        <v>-8.4111785999999995</v>
      </c>
      <c r="Q100" s="87">
        <f t="shared" si="24"/>
        <v>19.774999999999999</v>
      </c>
      <c r="R100" s="87">
        <f t="shared" si="25"/>
        <v>-8.1461535000000005</v>
      </c>
      <c r="S100" s="44">
        <f t="shared" si="26"/>
        <v>-8.2757301000000005</v>
      </c>
      <c r="T100" s="44">
        <f t="shared" si="27"/>
        <v>-8.5773019999999995</v>
      </c>
      <c r="U100" s="44">
        <f t="shared" si="28"/>
        <v>-9.2154931999999992</v>
      </c>
      <c r="V100" s="44">
        <f t="shared" si="29"/>
        <v>0</v>
      </c>
      <c r="W100" s="44">
        <f t="shared" si="30"/>
        <v>0</v>
      </c>
      <c r="X100" s="44">
        <f t="shared" si="31"/>
        <v>0</v>
      </c>
    </row>
    <row r="101" spans="2:24" x14ac:dyDescent="0.25">
      <c r="B101" s="88">
        <v>19340000000</v>
      </c>
      <c r="C101" s="88">
        <v>-7.0575742999999997</v>
      </c>
      <c r="E101" s="87">
        <f t="shared" si="16"/>
        <v>19.920000000000002</v>
      </c>
      <c r="F101" s="87">
        <f t="shared" si="17"/>
        <v>-6.9268308000000003</v>
      </c>
      <c r="G101" s="44">
        <f t="shared" si="18"/>
        <v>-6.8518147000000003</v>
      </c>
      <c r="H101" s="44">
        <f t="shared" si="19"/>
        <v>-7.0442352000000001</v>
      </c>
      <c r="I101" s="44">
        <f t="shared" si="20"/>
        <v>-8.1951932999999997</v>
      </c>
      <c r="J101" s="44">
        <f t="shared" si="21"/>
        <v>0</v>
      </c>
      <c r="K101" s="44">
        <f t="shared" si="22"/>
        <v>0</v>
      </c>
      <c r="L101" s="44">
        <f t="shared" si="23"/>
        <v>0</v>
      </c>
      <c r="N101" s="88">
        <v>19340000000</v>
      </c>
      <c r="O101" s="88">
        <v>-8.3351936000000002</v>
      </c>
      <c r="Q101" s="87">
        <f t="shared" si="24"/>
        <v>19.920000000000002</v>
      </c>
      <c r="R101" s="87">
        <f t="shared" si="25"/>
        <v>-8.1135491999999996</v>
      </c>
      <c r="S101" s="44">
        <f t="shared" si="26"/>
        <v>-8.2148789999999998</v>
      </c>
      <c r="T101" s="44">
        <f t="shared" si="27"/>
        <v>-8.5128059</v>
      </c>
      <c r="U101" s="44">
        <f t="shared" si="28"/>
        <v>-9.1763115000000006</v>
      </c>
      <c r="V101" s="44">
        <f t="shared" si="29"/>
        <v>0</v>
      </c>
      <c r="W101" s="44">
        <f t="shared" si="30"/>
        <v>0</v>
      </c>
      <c r="X101" s="44">
        <f t="shared" si="31"/>
        <v>0</v>
      </c>
    </row>
    <row r="102" spans="2:24" x14ac:dyDescent="0.25">
      <c r="B102" s="88">
        <v>19485000000</v>
      </c>
      <c r="C102" s="88">
        <v>-7.0162902000000003</v>
      </c>
      <c r="E102" s="87">
        <f t="shared" si="16"/>
        <v>20.065000000000001</v>
      </c>
      <c r="F102" s="87">
        <f t="shared" si="17"/>
        <v>-6.9397187000000002</v>
      </c>
      <c r="G102" s="44">
        <f t="shared" si="18"/>
        <v>-6.8760386000000002</v>
      </c>
      <c r="H102" s="44">
        <f t="shared" si="19"/>
        <v>-7.0984049000000002</v>
      </c>
      <c r="I102" s="44">
        <f t="shared" si="20"/>
        <v>-8.1835269999999998</v>
      </c>
      <c r="J102" s="44">
        <f t="shared" si="21"/>
        <v>0</v>
      </c>
      <c r="K102" s="44">
        <f t="shared" si="22"/>
        <v>0</v>
      </c>
      <c r="L102" s="44">
        <f t="shared" si="23"/>
        <v>0</v>
      </c>
      <c r="N102" s="88">
        <v>19485000000</v>
      </c>
      <c r="O102" s="88">
        <v>-8.2834272000000002</v>
      </c>
      <c r="Q102" s="87">
        <f t="shared" si="24"/>
        <v>20.065000000000001</v>
      </c>
      <c r="R102" s="87">
        <f t="shared" si="25"/>
        <v>-8.0802411999999997</v>
      </c>
      <c r="S102" s="44">
        <f t="shared" si="26"/>
        <v>-8.1595458999999995</v>
      </c>
      <c r="T102" s="44">
        <f t="shared" si="27"/>
        <v>-8.4387302000000002</v>
      </c>
      <c r="U102" s="44">
        <f t="shared" si="28"/>
        <v>-9.0930613999999998</v>
      </c>
      <c r="V102" s="44">
        <f t="shared" si="29"/>
        <v>0</v>
      </c>
      <c r="W102" s="44">
        <f t="shared" si="30"/>
        <v>0</v>
      </c>
      <c r="X102" s="44">
        <f t="shared" si="31"/>
        <v>0</v>
      </c>
    </row>
    <row r="103" spans="2:24" x14ac:dyDescent="0.25">
      <c r="B103" s="88">
        <v>19630000000</v>
      </c>
      <c r="C103" s="88">
        <v>-6.9724731000000002</v>
      </c>
      <c r="E103" s="87">
        <f t="shared" si="16"/>
        <v>20.21</v>
      </c>
      <c r="F103" s="87">
        <f t="shared" si="17"/>
        <v>-6.9967508</v>
      </c>
      <c r="G103" s="44">
        <f t="shared" si="18"/>
        <v>-6.9368242999999996</v>
      </c>
      <c r="H103" s="44">
        <f t="shared" si="19"/>
        <v>-7.1778263999999998</v>
      </c>
      <c r="I103" s="44">
        <f t="shared" si="20"/>
        <v>-8.1600856999999998</v>
      </c>
      <c r="J103" s="44">
        <f t="shared" si="21"/>
        <v>0</v>
      </c>
      <c r="K103" s="44">
        <f t="shared" si="22"/>
        <v>0</v>
      </c>
      <c r="L103" s="44">
        <f t="shared" si="23"/>
        <v>0</v>
      </c>
      <c r="N103" s="88">
        <v>19630000000</v>
      </c>
      <c r="O103" s="88">
        <v>-8.213768</v>
      </c>
      <c r="Q103" s="87">
        <f t="shared" si="24"/>
        <v>20.21</v>
      </c>
      <c r="R103" s="87">
        <f t="shared" si="25"/>
        <v>-8.0546865000000007</v>
      </c>
      <c r="S103" s="44">
        <f t="shared" si="26"/>
        <v>-8.1552819999999997</v>
      </c>
      <c r="T103" s="44">
        <f t="shared" si="27"/>
        <v>-8.4338932</v>
      </c>
      <c r="U103" s="44">
        <f t="shared" si="28"/>
        <v>-9.1222037999999994</v>
      </c>
      <c r="V103" s="44">
        <f t="shared" si="29"/>
        <v>0</v>
      </c>
      <c r="W103" s="44">
        <f t="shared" si="30"/>
        <v>0</v>
      </c>
      <c r="X103" s="44">
        <f t="shared" si="31"/>
        <v>0</v>
      </c>
    </row>
    <row r="104" spans="2:24" x14ac:dyDescent="0.25">
      <c r="B104" s="88">
        <v>19775000000</v>
      </c>
      <c r="C104" s="88">
        <v>-6.9443520999999997</v>
      </c>
      <c r="E104" s="87">
        <f t="shared" si="16"/>
        <v>20.355</v>
      </c>
      <c r="F104" s="87">
        <f t="shared" si="17"/>
        <v>-7.0860949</v>
      </c>
      <c r="G104" s="44">
        <f t="shared" si="18"/>
        <v>-7.0583453</v>
      </c>
      <c r="H104" s="44">
        <f t="shared" si="19"/>
        <v>-7.3337431000000004</v>
      </c>
      <c r="I104" s="44">
        <f t="shared" si="20"/>
        <v>-8.2857590000000005</v>
      </c>
      <c r="J104" s="44">
        <f t="shared" si="21"/>
        <v>0</v>
      </c>
      <c r="K104" s="44">
        <f t="shared" si="22"/>
        <v>0</v>
      </c>
      <c r="L104" s="44">
        <f t="shared" si="23"/>
        <v>0</v>
      </c>
      <c r="N104" s="88">
        <v>19775000000</v>
      </c>
      <c r="O104" s="88">
        <v>-8.1461535000000005</v>
      </c>
      <c r="Q104" s="87">
        <f t="shared" si="24"/>
        <v>20.355</v>
      </c>
      <c r="R104" s="87">
        <f t="shared" si="25"/>
        <v>-8.0830859999999998</v>
      </c>
      <c r="S104" s="44">
        <f t="shared" si="26"/>
        <v>-8.1700257999999994</v>
      </c>
      <c r="T104" s="44">
        <f t="shared" si="27"/>
        <v>-8.4433813000000004</v>
      </c>
      <c r="U104" s="44">
        <f t="shared" si="28"/>
        <v>-9.1292752999999998</v>
      </c>
      <c r="V104" s="44">
        <f t="shared" si="29"/>
        <v>0</v>
      </c>
      <c r="W104" s="44">
        <f t="shared" si="30"/>
        <v>0</v>
      </c>
      <c r="X104" s="44">
        <f t="shared" si="31"/>
        <v>0</v>
      </c>
    </row>
    <row r="105" spans="2:24" x14ac:dyDescent="0.25">
      <c r="B105" s="88">
        <v>19920000000</v>
      </c>
      <c r="C105" s="88">
        <v>-6.9268308000000003</v>
      </c>
      <c r="E105" s="87">
        <f t="shared" si="16"/>
        <v>20.5</v>
      </c>
      <c r="F105" s="87">
        <f t="shared" si="17"/>
        <v>-7.1731033000000002</v>
      </c>
      <c r="G105" s="44">
        <f t="shared" si="18"/>
        <v>-7.2392015000000001</v>
      </c>
      <c r="H105" s="44">
        <f t="shared" si="19"/>
        <v>-7.5380387000000004</v>
      </c>
      <c r="I105" s="44">
        <f t="shared" si="20"/>
        <v>-8.4717339999999997</v>
      </c>
      <c r="J105" s="44">
        <f t="shared" si="21"/>
        <v>0</v>
      </c>
      <c r="K105" s="44">
        <f t="shared" si="22"/>
        <v>0</v>
      </c>
      <c r="L105" s="44">
        <f t="shared" si="23"/>
        <v>0</v>
      </c>
      <c r="N105" s="88">
        <v>19920000000</v>
      </c>
      <c r="O105" s="88">
        <v>-8.1135491999999996</v>
      </c>
      <c r="Q105" s="87">
        <f t="shared" si="24"/>
        <v>20.5</v>
      </c>
      <c r="R105" s="87">
        <f t="shared" si="25"/>
        <v>-8.1317109999999992</v>
      </c>
      <c r="S105" s="44">
        <f t="shared" si="26"/>
        <v>-8.2157955000000005</v>
      </c>
      <c r="T105" s="44">
        <f t="shared" si="27"/>
        <v>-8.4889822000000006</v>
      </c>
      <c r="U105" s="44">
        <f t="shared" si="28"/>
        <v>-9.1522922999999992</v>
      </c>
      <c r="V105" s="44">
        <f t="shared" si="29"/>
        <v>0</v>
      </c>
      <c r="W105" s="44">
        <f t="shared" si="30"/>
        <v>0</v>
      </c>
      <c r="X105" s="44">
        <f t="shared" si="31"/>
        <v>0</v>
      </c>
    </row>
    <row r="106" spans="2:24" x14ac:dyDescent="0.25">
      <c r="B106" s="88">
        <v>20065000000</v>
      </c>
      <c r="C106" s="88">
        <v>-6.9397187000000002</v>
      </c>
      <c r="E106" s="87">
        <f t="shared" si="16"/>
        <v>20.645</v>
      </c>
      <c r="F106" s="87">
        <f t="shared" si="17"/>
        <v>-7.2453026999999999</v>
      </c>
      <c r="G106" s="44">
        <f t="shared" si="18"/>
        <v>-7.3658980999999999</v>
      </c>
      <c r="H106" s="44">
        <f t="shared" si="19"/>
        <v>-7.6705461000000001</v>
      </c>
      <c r="I106" s="44">
        <f t="shared" si="20"/>
        <v>-8.5925331000000007</v>
      </c>
      <c r="J106" s="44">
        <f t="shared" si="21"/>
        <v>0</v>
      </c>
      <c r="K106" s="44">
        <f t="shared" si="22"/>
        <v>0</v>
      </c>
      <c r="L106" s="44">
        <f t="shared" si="23"/>
        <v>0</v>
      </c>
      <c r="N106" s="88">
        <v>20065000000</v>
      </c>
      <c r="O106" s="88">
        <v>-8.0802411999999997</v>
      </c>
      <c r="Q106" s="87">
        <f t="shared" si="24"/>
        <v>20.645</v>
      </c>
      <c r="R106" s="87">
        <f t="shared" si="25"/>
        <v>-8.1675587000000007</v>
      </c>
      <c r="S106" s="44">
        <f t="shared" si="26"/>
        <v>-8.2910842999999996</v>
      </c>
      <c r="T106" s="44">
        <f t="shared" si="27"/>
        <v>-8.5494594999999993</v>
      </c>
      <c r="U106" s="44">
        <f t="shared" si="28"/>
        <v>-9.2084665000000001</v>
      </c>
      <c r="V106" s="44">
        <f t="shared" si="29"/>
        <v>0</v>
      </c>
      <c r="W106" s="44">
        <f t="shared" si="30"/>
        <v>0</v>
      </c>
      <c r="X106" s="44">
        <f t="shared" si="31"/>
        <v>0</v>
      </c>
    </row>
    <row r="107" spans="2:24" x14ac:dyDescent="0.25">
      <c r="B107" s="88">
        <v>20210000000</v>
      </c>
      <c r="C107" s="88">
        <v>-6.9967508</v>
      </c>
      <c r="E107" s="87">
        <f t="shared" si="16"/>
        <v>20.79</v>
      </c>
      <c r="F107" s="87">
        <f t="shared" si="17"/>
        <v>-7.2928351999999999</v>
      </c>
      <c r="G107" s="44">
        <f t="shared" si="18"/>
        <v>-7.3963251000000003</v>
      </c>
      <c r="H107" s="44">
        <f t="shared" si="19"/>
        <v>-7.7110032999999998</v>
      </c>
      <c r="I107" s="44">
        <f t="shared" si="20"/>
        <v>-8.6647806000000003</v>
      </c>
      <c r="J107" s="44">
        <f t="shared" si="21"/>
        <v>0</v>
      </c>
      <c r="K107" s="44">
        <f t="shared" si="22"/>
        <v>0</v>
      </c>
      <c r="L107" s="44">
        <f t="shared" si="23"/>
        <v>0</v>
      </c>
      <c r="N107" s="88">
        <v>20210000000</v>
      </c>
      <c r="O107" s="88">
        <v>-8.0546865000000007</v>
      </c>
      <c r="Q107" s="87">
        <f t="shared" si="24"/>
        <v>20.79</v>
      </c>
      <c r="R107" s="87">
        <f t="shared" si="25"/>
        <v>-8.2412252000000006</v>
      </c>
      <c r="S107" s="44">
        <f t="shared" si="26"/>
        <v>-8.3305044000000006</v>
      </c>
      <c r="T107" s="44">
        <f t="shared" si="27"/>
        <v>-8.5674744</v>
      </c>
      <c r="U107" s="44">
        <f t="shared" si="28"/>
        <v>-9.1740150000000007</v>
      </c>
      <c r="V107" s="44">
        <f t="shared" si="29"/>
        <v>0</v>
      </c>
      <c r="W107" s="44">
        <f t="shared" si="30"/>
        <v>0</v>
      </c>
      <c r="X107" s="44">
        <f t="shared" si="31"/>
        <v>0</v>
      </c>
    </row>
    <row r="108" spans="2:24" x14ac:dyDescent="0.25">
      <c r="B108" s="88">
        <v>20355000000</v>
      </c>
      <c r="C108" s="88">
        <v>-7.0860949</v>
      </c>
      <c r="E108" s="87">
        <f t="shared" si="16"/>
        <v>20.934999999999999</v>
      </c>
      <c r="F108" s="87">
        <f t="shared" si="17"/>
        <v>-7.3147731</v>
      </c>
      <c r="G108" s="44">
        <f t="shared" si="18"/>
        <v>-7.3558135</v>
      </c>
      <c r="H108" s="44">
        <f t="shared" si="19"/>
        <v>-7.6852330999999996</v>
      </c>
      <c r="I108" s="44">
        <f t="shared" si="20"/>
        <v>-8.6366958999999994</v>
      </c>
      <c r="J108" s="44">
        <f t="shared" si="21"/>
        <v>0</v>
      </c>
      <c r="K108" s="44">
        <f t="shared" si="22"/>
        <v>0</v>
      </c>
      <c r="L108" s="44">
        <f t="shared" si="23"/>
        <v>0</v>
      </c>
      <c r="N108" s="88">
        <v>20355000000</v>
      </c>
      <c r="O108" s="88">
        <v>-8.0830859999999998</v>
      </c>
      <c r="Q108" s="87">
        <f t="shared" si="24"/>
        <v>20.934999999999999</v>
      </c>
      <c r="R108" s="87">
        <f t="shared" si="25"/>
        <v>-8.3156748</v>
      </c>
      <c r="S108" s="44">
        <f t="shared" si="26"/>
        <v>-8.3909140000000004</v>
      </c>
      <c r="T108" s="44">
        <f t="shared" si="27"/>
        <v>-8.6142120000000002</v>
      </c>
      <c r="U108" s="44">
        <f t="shared" si="28"/>
        <v>-9.2089976999999994</v>
      </c>
      <c r="V108" s="44">
        <f t="shared" si="29"/>
        <v>0</v>
      </c>
      <c r="W108" s="44">
        <f t="shared" si="30"/>
        <v>0</v>
      </c>
      <c r="X108" s="44">
        <f t="shared" si="31"/>
        <v>0</v>
      </c>
    </row>
    <row r="109" spans="2:24" x14ac:dyDescent="0.25">
      <c r="B109" s="88">
        <v>20500000000</v>
      </c>
      <c r="C109" s="88">
        <v>-7.1731033000000002</v>
      </c>
      <c r="E109" s="87">
        <f t="shared" si="16"/>
        <v>21.08</v>
      </c>
      <c r="F109" s="87">
        <f t="shared" si="17"/>
        <v>-7.3323606999999997</v>
      </c>
      <c r="G109" s="44">
        <f t="shared" si="18"/>
        <v>-7.3663664000000004</v>
      </c>
      <c r="H109" s="44">
        <f t="shared" si="19"/>
        <v>-7.7420874</v>
      </c>
      <c r="I109" s="44">
        <f t="shared" si="20"/>
        <v>-8.7153130000000001</v>
      </c>
      <c r="J109" s="44">
        <f t="shared" si="21"/>
        <v>0</v>
      </c>
      <c r="K109" s="44">
        <f t="shared" si="22"/>
        <v>0</v>
      </c>
      <c r="L109" s="44">
        <f t="shared" si="23"/>
        <v>0</v>
      </c>
      <c r="N109" s="88">
        <v>20500000000</v>
      </c>
      <c r="O109" s="88">
        <v>-8.1317109999999992</v>
      </c>
      <c r="Q109" s="87">
        <f t="shared" si="24"/>
        <v>21.08</v>
      </c>
      <c r="R109" s="87">
        <f t="shared" si="25"/>
        <v>-8.3704453000000001</v>
      </c>
      <c r="S109" s="44">
        <f t="shared" si="26"/>
        <v>-8.4476385000000001</v>
      </c>
      <c r="T109" s="44">
        <f t="shared" si="27"/>
        <v>-8.6787986999999998</v>
      </c>
      <c r="U109" s="44">
        <f t="shared" si="28"/>
        <v>-9.2817450000000008</v>
      </c>
      <c r="V109" s="44">
        <f t="shared" si="29"/>
        <v>0</v>
      </c>
      <c r="W109" s="44">
        <f t="shared" si="30"/>
        <v>0</v>
      </c>
      <c r="X109" s="44">
        <f t="shared" si="31"/>
        <v>0</v>
      </c>
    </row>
    <row r="110" spans="2:24" x14ac:dyDescent="0.25">
      <c r="B110" s="88">
        <v>20645000000</v>
      </c>
      <c r="C110" s="88">
        <v>-7.2453026999999999</v>
      </c>
      <c r="E110" s="87">
        <f t="shared" si="16"/>
        <v>21.225000000000001</v>
      </c>
      <c r="F110" s="87">
        <f t="shared" si="17"/>
        <v>-7.3614902000000004</v>
      </c>
      <c r="G110" s="44">
        <f t="shared" si="18"/>
        <v>-7.4760527999999997</v>
      </c>
      <c r="H110" s="44">
        <f t="shared" si="19"/>
        <v>-7.9244522999999996</v>
      </c>
      <c r="I110" s="44">
        <f t="shared" si="20"/>
        <v>-8.9705124000000005</v>
      </c>
      <c r="J110" s="44">
        <f t="shared" si="21"/>
        <v>0</v>
      </c>
      <c r="K110" s="44">
        <f t="shared" si="22"/>
        <v>0</v>
      </c>
      <c r="L110" s="44">
        <f t="shared" si="23"/>
        <v>0</v>
      </c>
      <c r="N110" s="88">
        <v>20645000000</v>
      </c>
      <c r="O110" s="88">
        <v>-8.1675587000000007</v>
      </c>
      <c r="Q110" s="87">
        <f t="shared" si="24"/>
        <v>21.225000000000001</v>
      </c>
      <c r="R110" s="87">
        <f t="shared" si="25"/>
        <v>-8.4400311000000006</v>
      </c>
      <c r="S110" s="44">
        <f t="shared" si="26"/>
        <v>-8.5511332000000007</v>
      </c>
      <c r="T110" s="44">
        <f t="shared" si="27"/>
        <v>-8.7958812999999996</v>
      </c>
      <c r="U110" s="44">
        <f t="shared" si="28"/>
        <v>-9.3941669000000001</v>
      </c>
      <c r="V110" s="44">
        <f t="shared" si="29"/>
        <v>0</v>
      </c>
      <c r="W110" s="44">
        <f t="shared" si="30"/>
        <v>0</v>
      </c>
      <c r="X110" s="44">
        <f t="shared" si="31"/>
        <v>0</v>
      </c>
    </row>
    <row r="111" spans="2:24" x14ac:dyDescent="0.25">
      <c r="B111" s="88">
        <v>20790000000</v>
      </c>
      <c r="C111" s="88">
        <v>-7.2928351999999999</v>
      </c>
      <c r="E111" s="87">
        <f t="shared" si="16"/>
        <v>21.37</v>
      </c>
      <c r="F111" s="87">
        <f t="shared" si="17"/>
        <v>-7.4427475999999997</v>
      </c>
      <c r="G111" s="44">
        <f t="shared" si="18"/>
        <v>-7.6189733000000004</v>
      </c>
      <c r="H111" s="44">
        <f t="shared" si="19"/>
        <v>-8.1291303999999993</v>
      </c>
      <c r="I111" s="44">
        <f t="shared" si="20"/>
        <v>-9.1613684000000006</v>
      </c>
      <c r="J111" s="44">
        <f t="shared" si="21"/>
        <v>0</v>
      </c>
      <c r="K111" s="44">
        <f t="shared" si="22"/>
        <v>0</v>
      </c>
      <c r="L111" s="44">
        <f t="shared" si="23"/>
        <v>0</v>
      </c>
      <c r="N111" s="88">
        <v>20790000000</v>
      </c>
      <c r="O111" s="88">
        <v>-8.2412252000000006</v>
      </c>
      <c r="Q111" s="87">
        <f t="shared" si="24"/>
        <v>21.37</v>
      </c>
      <c r="R111" s="87">
        <f t="shared" si="25"/>
        <v>-8.5460939000000007</v>
      </c>
      <c r="S111" s="44">
        <f t="shared" si="26"/>
        <v>-8.6602906999999991</v>
      </c>
      <c r="T111" s="44">
        <f t="shared" si="27"/>
        <v>-8.9573506999999992</v>
      </c>
      <c r="U111" s="44">
        <f t="shared" si="28"/>
        <v>-9.6472815999999995</v>
      </c>
      <c r="V111" s="44">
        <f t="shared" si="29"/>
        <v>0</v>
      </c>
      <c r="W111" s="44">
        <f t="shared" si="30"/>
        <v>0</v>
      </c>
      <c r="X111" s="44">
        <f t="shared" si="31"/>
        <v>0</v>
      </c>
    </row>
    <row r="112" spans="2:24" x14ac:dyDescent="0.25">
      <c r="B112" s="88">
        <v>20935000000</v>
      </c>
      <c r="C112" s="88">
        <v>-7.3147731</v>
      </c>
      <c r="E112" s="87">
        <f t="shared" si="16"/>
        <v>21.515000000000001</v>
      </c>
      <c r="F112" s="87">
        <f t="shared" si="17"/>
        <v>-7.5862527000000002</v>
      </c>
      <c r="G112" s="44">
        <f t="shared" si="18"/>
        <v>-7.8153557999999999</v>
      </c>
      <c r="H112" s="44">
        <f t="shared" si="19"/>
        <v>-8.4139891000000002</v>
      </c>
      <c r="I112" s="44">
        <f t="shared" si="20"/>
        <v>-9.5601901999999992</v>
      </c>
      <c r="J112" s="44">
        <f t="shared" si="21"/>
        <v>0</v>
      </c>
      <c r="K112" s="44">
        <f t="shared" si="22"/>
        <v>0</v>
      </c>
      <c r="L112" s="44">
        <f t="shared" si="23"/>
        <v>0</v>
      </c>
      <c r="N112" s="88">
        <v>20935000000</v>
      </c>
      <c r="O112" s="88">
        <v>-8.3156748</v>
      </c>
      <c r="Q112" s="87">
        <f t="shared" si="24"/>
        <v>21.515000000000001</v>
      </c>
      <c r="R112" s="87">
        <f t="shared" si="25"/>
        <v>-8.6495285000000006</v>
      </c>
      <c r="S112" s="44">
        <f t="shared" si="26"/>
        <v>-8.8017100999999993</v>
      </c>
      <c r="T112" s="44">
        <f t="shared" si="27"/>
        <v>-9.1375360000000008</v>
      </c>
      <c r="U112" s="44">
        <f t="shared" si="28"/>
        <v>-9.8366431999999993</v>
      </c>
      <c r="V112" s="44">
        <f t="shared" si="29"/>
        <v>0</v>
      </c>
      <c r="W112" s="44">
        <f t="shared" si="30"/>
        <v>0</v>
      </c>
      <c r="X112" s="44">
        <f t="shared" si="31"/>
        <v>0</v>
      </c>
    </row>
    <row r="113" spans="2:24" x14ac:dyDescent="0.25">
      <c r="B113" s="88">
        <v>21080000000</v>
      </c>
      <c r="C113" s="88">
        <v>-7.3323606999999997</v>
      </c>
      <c r="E113" s="87">
        <f t="shared" si="16"/>
        <v>21.66</v>
      </c>
      <c r="F113" s="87">
        <f t="shared" si="17"/>
        <v>-7.7415018</v>
      </c>
      <c r="G113" s="44">
        <f t="shared" si="18"/>
        <v>-8.0624924</v>
      </c>
      <c r="H113" s="44">
        <f t="shared" si="19"/>
        <v>-8.7515506999999992</v>
      </c>
      <c r="I113" s="44">
        <f t="shared" si="20"/>
        <v>-9.9670725000000004</v>
      </c>
      <c r="J113" s="44">
        <f t="shared" si="21"/>
        <v>0</v>
      </c>
      <c r="K113" s="44">
        <f t="shared" si="22"/>
        <v>0</v>
      </c>
      <c r="L113" s="44">
        <f t="shared" si="23"/>
        <v>0</v>
      </c>
      <c r="N113" s="88">
        <v>21080000000</v>
      </c>
      <c r="O113" s="88">
        <v>-8.3704453000000001</v>
      </c>
      <c r="Q113" s="87">
        <f t="shared" si="24"/>
        <v>21.66</v>
      </c>
      <c r="R113" s="87">
        <f t="shared" si="25"/>
        <v>-8.7479400999999992</v>
      </c>
      <c r="S113" s="44">
        <f t="shared" si="26"/>
        <v>-8.9826765000000002</v>
      </c>
      <c r="T113" s="44">
        <f t="shared" si="27"/>
        <v>-9.3791065000000007</v>
      </c>
      <c r="U113" s="44">
        <f t="shared" si="28"/>
        <v>-10.191978000000001</v>
      </c>
      <c r="V113" s="44">
        <f t="shared" si="29"/>
        <v>0</v>
      </c>
      <c r="W113" s="44">
        <f t="shared" si="30"/>
        <v>0</v>
      </c>
      <c r="X113" s="44">
        <f t="shared" si="31"/>
        <v>0</v>
      </c>
    </row>
    <row r="114" spans="2:24" x14ac:dyDescent="0.25">
      <c r="B114" s="88">
        <v>21225000000</v>
      </c>
      <c r="C114" s="88">
        <v>-7.3614902000000004</v>
      </c>
      <c r="E114" s="87">
        <f t="shared" si="16"/>
        <v>21.805</v>
      </c>
      <c r="F114" s="87">
        <f t="shared" si="17"/>
        <v>-7.8712911999999999</v>
      </c>
      <c r="G114" s="44">
        <f t="shared" si="18"/>
        <v>-8.3139868000000003</v>
      </c>
      <c r="H114" s="44">
        <f t="shared" si="19"/>
        <v>-9.0696162999999999</v>
      </c>
      <c r="I114" s="44">
        <f t="shared" si="20"/>
        <v>-10.360829000000001</v>
      </c>
      <c r="J114" s="44">
        <f t="shared" si="21"/>
        <v>0</v>
      </c>
      <c r="K114" s="44">
        <f t="shared" si="22"/>
        <v>0</v>
      </c>
      <c r="L114" s="44">
        <f t="shared" si="23"/>
        <v>0</v>
      </c>
      <c r="N114" s="88">
        <v>21225000000</v>
      </c>
      <c r="O114" s="88">
        <v>-8.4400311000000006</v>
      </c>
      <c r="Q114" s="87">
        <f t="shared" si="24"/>
        <v>21.805</v>
      </c>
      <c r="R114" s="87">
        <f t="shared" si="25"/>
        <v>-8.8384295000000002</v>
      </c>
      <c r="S114" s="44">
        <f t="shared" si="26"/>
        <v>-9.1067514000000003</v>
      </c>
      <c r="T114" s="44">
        <f t="shared" si="27"/>
        <v>-9.5345925999999999</v>
      </c>
      <c r="U114" s="44">
        <f t="shared" si="28"/>
        <v>-10.373239999999999</v>
      </c>
      <c r="V114" s="44">
        <f t="shared" si="29"/>
        <v>0</v>
      </c>
      <c r="W114" s="44">
        <f t="shared" si="30"/>
        <v>0</v>
      </c>
      <c r="X114" s="44">
        <f t="shared" si="31"/>
        <v>0</v>
      </c>
    </row>
    <row r="115" spans="2:24" x14ac:dyDescent="0.25">
      <c r="B115" s="88">
        <v>21370000000</v>
      </c>
      <c r="C115" s="88">
        <v>-7.4427475999999997</v>
      </c>
      <c r="E115" s="87">
        <f t="shared" si="16"/>
        <v>21.95</v>
      </c>
      <c r="F115" s="87">
        <f t="shared" si="17"/>
        <v>-7.9653516</v>
      </c>
      <c r="G115" s="44">
        <f t="shared" si="18"/>
        <v>-8.4892520999999999</v>
      </c>
      <c r="H115" s="44">
        <f t="shared" si="19"/>
        <v>-9.2880134999999999</v>
      </c>
      <c r="I115" s="44">
        <f t="shared" si="20"/>
        <v>-10.623918</v>
      </c>
      <c r="J115" s="44">
        <f t="shared" si="21"/>
        <v>0</v>
      </c>
      <c r="K115" s="44">
        <f t="shared" si="22"/>
        <v>0</v>
      </c>
      <c r="L115" s="44">
        <f t="shared" si="23"/>
        <v>0</v>
      </c>
      <c r="N115" s="88">
        <v>21370000000</v>
      </c>
      <c r="O115" s="88">
        <v>-8.5460939000000007</v>
      </c>
      <c r="Q115" s="87">
        <f t="shared" si="24"/>
        <v>21.95</v>
      </c>
      <c r="R115" s="87">
        <f t="shared" si="25"/>
        <v>-8.8978786000000003</v>
      </c>
      <c r="S115" s="44">
        <f t="shared" si="26"/>
        <v>-9.1741513999999995</v>
      </c>
      <c r="T115" s="44">
        <f t="shared" si="27"/>
        <v>-9.6297625999999994</v>
      </c>
      <c r="U115" s="44">
        <f t="shared" si="28"/>
        <v>-10.511702</v>
      </c>
      <c r="V115" s="44">
        <f t="shared" si="29"/>
        <v>0</v>
      </c>
      <c r="W115" s="44">
        <f t="shared" si="30"/>
        <v>0</v>
      </c>
      <c r="X115" s="44">
        <f t="shared" si="31"/>
        <v>0</v>
      </c>
    </row>
    <row r="116" spans="2:24" x14ac:dyDescent="0.25">
      <c r="B116" s="88">
        <v>21515000000</v>
      </c>
      <c r="C116" s="88">
        <v>-7.5862527000000002</v>
      </c>
      <c r="E116" s="87">
        <f t="shared" si="16"/>
        <v>22.094999999999999</v>
      </c>
      <c r="F116" s="87">
        <f t="shared" si="17"/>
        <v>-8.0095749000000005</v>
      </c>
      <c r="G116" s="44">
        <f t="shared" si="18"/>
        <v>-8.4807939999999995</v>
      </c>
      <c r="H116" s="44">
        <f t="shared" si="19"/>
        <v>-9.2320623000000008</v>
      </c>
      <c r="I116" s="44">
        <f t="shared" si="20"/>
        <v>-10.471568</v>
      </c>
      <c r="J116" s="44">
        <f t="shared" si="21"/>
        <v>0</v>
      </c>
      <c r="K116" s="44">
        <f t="shared" si="22"/>
        <v>0</v>
      </c>
      <c r="L116" s="44">
        <f t="shared" si="23"/>
        <v>0</v>
      </c>
      <c r="N116" s="88">
        <v>21515000000</v>
      </c>
      <c r="O116" s="88">
        <v>-8.6495285000000006</v>
      </c>
      <c r="Q116" s="87">
        <f t="shared" si="24"/>
        <v>22.094999999999999</v>
      </c>
      <c r="R116" s="87">
        <f t="shared" si="25"/>
        <v>-8.9205780000000008</v>
      </c>
      <c r="S116" s="44">
        <f t="shared" si="26"/>
        <v>-9.1899356999999995</v>
      </c>
      <c r="T116" s="44">
        <f t="shared" si="27"/>
        <v>-9.6608248000000003</v>
      </c>
      <c r="U116" s="44">
        <f t="shared" si="28"/>
        <v>-10.575315</v>
      </c>
      <c r="V116" s="44">
        <f t="shared" si="29"/>
        <v>0</v>
      </c>
      <c r="W116" s="44">
        <f t="shared" si="30"/>
        <v>0</v>
      </c>
      <c r="X116" s="44">
        <f t="shared" si="31"/>
        <v>0</v>
      </c>
    </row>
    <row r="117" spans="2:24" x14ac:dyDescent="0.25">
      <c r="B117" s="88">
        <v>21660000000</v>
      </c>
      <c r="C117" s="88">
        <v>-7.7415018</v>
      </c>
      <c r="E117" s="87">
        <f t="shared" si="16"/>
        <v>22.24</v>
      </c>
      <c r="F117" s="87">
        <f t="shared" si="17"/>
        <v>-7.9753141000000003</v>
      </c>
      <c r="G117" s="44">
        <f t="shared" si="18"/>
        <v>-8.4252319</v>
      </c>
      <c r="H117" s="44">
        <f t="shared" si="19"/>
        <v>-9.1615114000000002</v>
      </c>
      <c r="I117" s="44">
        <f t="shared" si="20"/>
        <v>-10.429446</v>
      </c>
      <c r="J117" s="44">
        <f t="shared" si="21"/>
        <v>0</v>
      </c>
      <c r="K117" s="44">
        <f t="shared" si="22"/>
        <v>0</v>
      </c>
      <c r="L117" s="44">
        <f t="shared" si="23"/>
        <v>0</v>
      </c>
      <c r="N117" s="88">
        <v>21660000000</v>
      </c>
      <c r="O117" s="88">
        <v>-8.7479400999999992</v>
      </c>
      <c r="Q117" s="87">
        <f t="shared" si="24"/>
        <v>22.24</v>
      </c>
      <c r="R117" s="87">
        <f t="shared" si="25"/>
        <v>-8.9065895000000008</v>
      </c>
      <c r="S117" s="44">
        <f t="shared" si="26"/>
        <v>-9.1720790999999995</v>
      </c>
      <c r="T117" s="44">
        <f t="shared" si="27"/>
        <v>-9.6356544</v>
      </c>
      <c r="U117" s="44">
        <f t="shared" si="28"/>
        <v>-10.531283</v>
      </c>
      <c r="V117" s="44">
        <f t="shared" si="29"/>
        <v>0</v>
      </c>
      <c r="W117" s="44">
        <f t="shared" si="30"/>
        <v>0</v>
      </c>
      <c r="X117" s="44">
        <f t="shared" si="31"/>
        <v>0</v>
      </c>
    </row>
    <row r="118" spans="2:24" x14ac:dyDescent="0.25">
      <c r="B118" s="88">
        <v>21805000000</v>
      </c>
      <c r="C118" s="88">
        <v>-7.8712911999999999</v>
      </c>
      <c r="E118" s="87">
        <f t="shared" si="16"/>
        <v>22.385000000000002</v>
      </c>
      <c r="F118" s="87">
        <f t="shared" si="17"/>
        <v>-7.9034060999999998</v>
      </c>
      <c r="G118" s="44">
        <f t="shared" si="18"/>
        <v>-8.2948512999999995</v>
      </c>
      <c r="H118" s="44">
        <f t="shared" si="19"/>
        <v>-8.9696788999999999</v>
      </c>
      <c r="I118" s="44">
        <f t="shared" si="20"/>
        <v>-10.180256999999999</v>
      </c>
      <c r="J118" s="44">
        <f t="shared" si="21"/>
        <v>0</v>
      </c>
      <c r="K118" s="44">
        <f t="shared" si="22"/>
        <v>0</v>
      </c>
      <c r="L118" s="44">
        <f t="shared" si="23"/>
        <v>0</v>
      </c>
      <c r="N118" s="88">
        <v>21805000000</v>
      </c>
      <c r="O118" s="88">
        <v>-8.8384295000000002</v>
      </c>
      <c r="Q118" s="87">
        <f t="shared" si="24"/>
        <v>22.385000000000002</v>
      </c>
      <c r="R118" s="87">
        <f t="shared" si="25"/>
        <v>-8.8771772000000002</v>
      </c>
      <c r="S118" s="44">
        <f t="shared" si="26"/>
        <v>-9.1507521000000001</v>
      </c>
      <c r="T118" s="44">
        <f t="shared" si="27"/>
        <v>-9.6152954000000008</v>
      </c>
      <c r="U118" s="44">
        <f t="shared" si="28"/>
        <v>-10.535031</v>
      </c>
      <c r="V118" s="44">
        <f t="shared" si="29"/>
        <v>0</v>
      </c>
      <c r="W118" s="44">
        <f t="shared" si="30"/>
        <v>0</v>
      </c>
      <c r="X118" s="44">
        <f t="shared" si="31"/>
        <v>0</v>
      </c>
    </row>
    <row r="119" spans="2:24" x14ac:dyDescent="0.25">
      <c r="B119" s="88">
        <v>21950000000</v>
      </c>
      <c r="C119" s="88">
        <v>-7.9653516</v>
      </c>
      <c r="E119" s="87">
        <f t="shared" si="16"/>
        <v>22.53</v>
      </c>
      <c r="F119" s="87">
        <f t="shared" si="17"/>
        <v>-7.8137483999999997</v>
      </c>
      <c r="G119" s="44">
        <f t="shared" si="18"/>
        <v>-8.1913643</v>
      </c>
      <c r="H119" s="44">
        <f t="shared" si="19"/>
        <v>-8.8640422999999995</v>
      </c>
      <c r="I119" s="44">
        <f t="shared" si="20"/>
        <v>-10.131345</v>
      </c>
      <c r="J119" s="44">
        <f t="shared" si="21"/>
        <v>0</v>
      </c>
      <c r="K119" s="44">
        <f t="shared" si="22"/>
        <v>0</v>
      </c>
      <c r="L119" s="44">
        <f t="shared" si="23"/>
        <v>0</v>
      </c>
      <c r="N119" s="88">
        <v>21950000000</v>
      </c>
      <c r="O119" s="88">
        <v>-8.8978786000000003</v>
      </c>
      <c r="Q119" s="87">
        <f t="shared" si="24"/>
        <v>22.53</v>
      </c>
      <c r="R119" s="87">
        <f t="shared" si="25"/>
        <v>-8.8376073999999996</v>
      </c>
      <c r="S119" s="44">
        <f t="shared" si="26"/>
        <v>-9.0913009999999996</v>
      </c>
      <c r="T119" s="44">
        <f t="shared" si="27"/>
        <v>-9.5299882999999994</v>
      </c>
      <c r="U119" s="44">
        <f t="shared" si="28"/>
        <v>-10.377727999999999</v>
      </c>
      <c r="V119" s="44">
        <f t="shared" si="29"/>
        <v>0</v>
      </c>
      <c r="W119" s="44">
        <f t="shared" si="30"/>
        <v>0</v>
      </c>
      <c r="X119" s="44">
        <f t="shared" si="31"/>
        <v>0</v>
      </c>
    </row>
    <row r="120" spans="2:24" x14ac:dyDescent="0.25">
      <c r="B120" s="88">
        <v>22095000000</v>
      </c>
      <c r="C120" s="88">
        <v>-8.0095749000000005</v>
      </c>
      <c r="E120" s="87">
        <f t="shared" si="16"/>
        <v>22.675000000000001</v>
      </c>
      <c r="F120" s="87">
        <f t="shared" si="17"/>
        <v>-7.7385758999999998</v>
      </c>
      <c r="G120" s="44">
        <f t="shared" si="18"/>
        <v>-8.0778809000000003</v>
      </c>
      <c r="H120" s="44">
        <f t="shared" si="19"/>
        <v>-8.7367629999999998</v>
      </c>
      <c r="I120" s="44">
        <f t="shared" si="20"/>
        <v>-10.019577</v>
      </c>
      <c r="J120" s="44">
        <f t="shared" si="21"/>
        <v>0</v>
      </c>
      <c r="K120" s="44">
        <f t="shared" si="22"/>
        <v>0</v>
      </c>
      <c r="L120" s="44">
        <f t="shared" si="23"/>
        <v>0</v>
      </c>
      <c r="N120" s="88">
        <v>22095000000</v>
      </c>
      <c r="O120" s="88">
        <v>-8.9205780000000008</v>
      </c>
      <c r="Q120" s="87">
        <f t="shared" si="24"/>
        <v>22.675000000000001</v>
      </c>
      <c r="R120" s="87">
        <f t="shared" si="25"/>
        <v>-8.7882700000000007</v>
      </c>
      <c r="S120" s="44">
        <f t="shared" si="26"/>
        <v>-9.0335540999999999</v>
      </c>
      <c r="T120" s="44">
        <f t="shared" si="27"/>
        <v>-9.4629650000000005</v>
      </c>
      <c r="U120" s="44">
        <f t="shared" si="28"/>
        <v>-10.308151000000001</v>
      </c>
      <c r="V120" s="44">
        <f t="shared" si="29"/>
        <v>0</v>
      </c>
      <c r="W120" s="44">
        <f t="shared" si="30"/>
        <v>0</v>
      </c>
      <c r="X120" s="44">
        <f t="shared" si="31"/>
        <v>0</v>
      </c>
    </row>
    <row r="121" spans="2:24" x14ac:dyDescent="0.25">
      <c r="B121" s="88">
        <v>22240000000</v>
      </c>
      <c r="C121" s="88">
        <v>-7.9753141000000003</v>
      </c>
      <c r="E121" s="87">
        <f t="shared" si="16"/>
        <v>22.82</v>
      </c>
      <c r="F121" s="87">
        <f t="shared" si="17"/>
        <v>-7.6673694000000001</v>
      </c>
      <c r="G121" s="44">
        <f t="shared" si="18"/>
        <v>-7.9970498000000001</v>
      </c>
      <c r="H121" s="44">
        <f t="shared" si="19"/>
        <v>-8.6645497999999996</v>
      </c>
      <c r="I121" s="44">
        <f t="shared" si="20"/>
        <v>-9.9610652999999996</v>
      </c>
      <c r="J121" s="44">
        <f t="shared" si="21"/>
        <v>0</v>
      </c>
      <c r="K121" s="44">
        <f t="shared" si="22"/>
        <v>0</v>
      </c>
      <c r="L121" s="44">
        <f t="shared" si="23"/>
        <v>0</v>
      </c>
      <c r="N121" s="88">
        <v>22240000000</v>
      </c>
      <c r="O121" s="88">
        <v>-8.9065895000000008</v>
      </c>
      <c r="Q121" s="87">
        <f t="shared" si="24"/>
        <v>22.82</v>
      </c>
      <c r="R121" s="87">
        <f t="shared" si="25"/>
        <v>-8.7361945999999993</v>
      </c>
      <c r="S121" s="44">
        <f t="shared" si="26"/>
        <v>-8.9615965000000006</v>
      </c>
      <c r="T121" s="44">
        <f t="shared" si="27"/>
        <v>-9.3611517000000006</v>
      </c>
      <c r="U121" s="44">
        <f t="shared" si="28"/>
        <v>-10.152979999999999</v>
      </c>
      <c r="V121" s="44">
        <f t="shared" si="29"/>
        <v>0</v>
      </c>
      <c r="W121" s="44">
        <f t="shared" si="30"/>
        <v>0</v>
      </c>
      <c r="X121" s="44">
        <f t="shared" si="31"/>
        <v>0</v>
      </c>
    </row>
    <row r="122" spans="2:24" x14ac:dyDescent="0.25">
      <c r="B122" s="88">
        <v>22385000000</v>
      </c>
      <c r="C122" s="88">
        <v>-7.9034060999999998</v>
      </c>
      <c r="E122" s="87">
        <f t="shared" si="16"/>
        <v>22.965</v>
      </c>
      <c r="F122" s="87">
        <f t="shared" si="17"/>
        <v>-7.6109533000000003</v>
      </c>
      <c r="G122" s="44">
        <f t="shared" si="18"/>
        <v>-7.9504485000000003</v>
      </c>
      <c r="H122" s="44">
        <f t="shared" si="19"/>
        <v>-8.6258917000000004</v>
      </c>
      <c r="I122" s="44">
        <f t="shared" si="20"/>
        <v>-9.9487333000000007</v>
      </c>
      <c r="J122" s="44">
        <f t="shared" si="21"/>
        <v>0</v>
      </c>
      <c r="K122" s="44">
        <f t="shared" si="22"/>
        <v>0</v>
      </c>
      <c r="L122" s="44">
        <f t="shared" si="23"/>
        <v>0</v>
      </c>
      <c r="N122" s="88">
        <v>22385000000</v>
      </c>
      <c r="O122" s="88">
        <v>-8.8771772000000002</v>
      </c>
      <c r="Q122" s="87">
        <f t="shared" si="24"/>
        <v>22.965</v>
      </c>
      <c r="R122" s="87">
        <f t="shared" si="25"/>
        <v>-8.6833735000000001</v>
      </c>
      <c r="S122" s="44">
        <f t="shared" si="26"/>
        <v>-8.8884162999999994</v>
      </c>
      <c r="T122" s="44">
        <f t="shared" si="27"/>
        <v>-9.2682085000000001</v>
      </c>
      <c r="U122" s="44">
        <f t="shared" si="28"/>
        <v>-10.032199</v>
      </c>
      <c r="V122" s="44">
        <f t="shared" si="29"/>
        <v>0</v>
      </c>
      <c r="W122" s="44">
        <f t="shared" si="30"/>
        <v>0</v>
      </c>
      <c r="X122" s="44">
        <f t="shared" si="31"/>
        <v>0</v>
      </c>
    </row>
    <row r="123" spans="2:24" x14ac:dyDescent="0.25">
      <c r="B123" s="88">
        <v>22530000000</v>
      </c>
      <c r="C123" s="88">
        <v>-7.8137483999999997</v>
      </c>
      <c r="E123" s="87">
        <f t="shared" si="16"/>
        <v>23.11</v>
      </c>
      <c r="F123" s="87">
        <f t="shared" si="17"/>
        <v>-7.5669088000000002</v>
      </c>
      <c r="G123" s="44">
        <f t="shared" si="18"/>
        <v>-7.8932981</v>
      </c>
      <c r="H123" s="44">
        <f t="shared" si="19"/>
        <v>-8.5569754000000007</v>
      </c>
      <c r="I123" s="44">
        <f t="shared" si="20"/>
        <v>-9.8471708000000007</v>
      </c>
      <c r="J123" s="44">
        <f t="shared" si="21"/>
        <v>0</v>
      </c>
      <c r="K123" s="44">
        <f t="shared" si="22"/>
        <v>0</v>
      </c>
      <c r="L123" s="44">
        <f t="shared" si="23"/>
        <v>0</v>
      </c>
      <c r="N123" s="88">
        <v>22530000000</v>
      </c>
      <c r="O123" s="88">
        <v>-8.8376073999999996</v>
      </c>
      <c r="Q123" s="87">
        <f t="shared" si="24"/>
        <v>23.11</v>
      </c>
      <c r="R123" s="87">
        <f t="shared" si="25"/>
        <v>-8.6381654999999995</v>
      </c>
      <c r="S123" s="44">
        <f t="shared" si="26"/>
        <v>-8.8288422000000004</v>
      </c>
      <c r="T123" s="44">
        <f t="shared" si="27"/>
        <v>-9.1892928999999999</v>
      </c>
      <c r="U123" s="44">
        <f t="shared" si="28"/>
        <v>-9.9263905999999995</v>
      </c>
      <c r="V123" s="44">
        <f t="shared" si="29"/>
        <v>0</v>
      </c>
      <c r="W123" s="44">
        <f t="shared" si="30"/>
        <v>0</v>
      </c>
      <c r="X123" s="44">
        <f t="shared" si="31"/>
        <v>0</v>
      </c>
    </row>
    <row r="124" spans="2:24" x14ac:dyDescent="0.25">
      <c r="B124" s="88">
        <v>22675000000</v>
      </c>
      <c r="C124" s="88">
        <v>-7.7385758999999998</v>
      </c>
      <c r="E124" s="87">
        <f t="shared" si="16"/>
        <v>23.254999999999999</v>
      </c>
      <c r="F124" s="87">
        <f t="shared" si="17"/>
        <v>-7.5452614000000002</v>
      </c>
      <c r="G124" s="44">
        <f t="shared" si="18"/>
        <v>-7.8488597999999996</v>
      </c>
      <c r="H124" s="44">
        <f t="shared" si="19"/>
        <v>-8.4852571000000001</v>
      </c>
      <c r="I124" s="44">
        <f t="shared" si="20"/>
        <v>-9.7305202000000008</v>
      </c>
      <c r="J124" s="44">
        <f t="shared" si="21"/>
        <v>0</v>
      </c>
      <c r="K124" s="44">
        <f t="shared" si="22"/>
        <v>0</v>
      </c>
      <c r="L124" s="44">
        <f t="shared" si="23"/>
        <v>0</v>
      </c>
      <c r="N124" s="88">
        <v>22675000000</v>
      </c>
      <c r="O124" s="88">
        <v>-8.7882700000000007</v>
      </c>
      <c r="Q124" s="87">
        <f t="shared" si="24"/>
        <v>23.254999999999999</v>
      </c>
      <c r="R124" s="87">
        <f t="shared" si="25"/>
        <v>-8.5897416999999994</v>
      </c>
      <c r="S124" s="44">
        <f t="shared" si="26"/>
        <v>-8.7777852999999997</v>
      </c>
      <c r="T124" s="44">
        <f t="shared" si="27"/>
        <v>-9.1295041999999995</v>
      </c>
      <c r="U124" s="44">
        <f t="shared" si="28"/>
        <v>-9.8518553000000004</v>
      </c>
      <c r="V124" s="44">
        <f t="shared" si="29"/>
        <v>0</v>
      </c>
      <c r="W124" s="44">
        <f t="shared" si="30"/>
        <v>0</v>
      </c>
      <c r="X124" s="44">
        <f t="shared" si="31"/>
        <v>0</v>
      </c>
    </row>
    <row r="125" spans="2:24" x14ac:dyDescent="0.25">
      <c r="B125" s="88">
        <v>22820000000</v>
      </c>
      <c r="C125" s="88">
        <v>-7.6673694000000001</v>
      </c>
      <c r="E125" s="87">
        <f t="shared" si="16"/>
        <v>23.4</v>
      </c>
      <c r="F125" s="87">
        <f t="shared" si="17"/>
        <v>-7.5486879</v>
      </c>
      <c r="G125" s="44">
        <f t="shared" si="18"/>
        <v>-7.8274951000000001</v>
      </c>
      <c r="H125" s="44">
        <f t="shared" si="19"/>
        <v>-8.4319276999999992</v>
      </c>
      <c r="I125" s="44">
        <f t="shared" si="20"/>
        <v>-9.6229610000000001</v>
      </c>
      <c r="J125" s="44">
        <f t="shared" si="21"/>
        <v>0</v>
      </c>
      <c r="K125" s="44">
        <f t="shared" si="22"/>
        <v>0</v>
      </c>
      <c r="L125" s="44">
        <f t="shared" si="23"/>
        <v>0</v>
      </c>
      <c r="N125" s="88">
        <v>22820000000</v>
      </c>
      <c r="O125" s="88">
        <v>-8.7361945999999993</v>
      </c>
      <c r="Q125" s="87">
        <f t="shared" si="24"/>
        <v>23.4</v>
      </c>
      <c r="R125" s="87">
        <f t="shared" si="25"/>
        <v>-8.5579891000000003</v>
      </c>
      <c r="S125" s="44">
        <f t="shared" si="26"/>
        <v>-8.7318610999999997</v>
      </c>
      <c r="T125" s="44">
        <f t="shared" si="27"/>
        <v>-9.0743036000000004</v>
      </c>
      <c r="U125" s="44">
        <f t="shared" si="28"/>
        <v>-9.7874289000000001</v>
      </c>
      <c r="V125" s="44">
        <f t="shared" si="29"/>
        <v>0</v>
      </c>
      <c r="W125" s="44">
        <f t="shared" si="30"/>
        <v>0</v>
      </c>
      <c r="X125" s="44">
        <f t="shared" si="31"/>
        <v>0</v>
      </c>
    </row>
    <row r="126" spans="2:24" x14ac:dyDescent="0.25">
      <c r="B126" s="88">
        <v>22965000000</v>
      </c>
      <c r="C126" s="88">
        <v>-7.6109533000000003</v>
      </c>
      <c r="E126" s="87">
        <f t="shared" si="16"/>
        <v>23.545000000000002</v>
      </c>
      <c r="F126" s="87">
        <f t="shared" si="17"/>
        <v>-7.5736780000000001</v>
      </c>
      <c r="G126" s="44">
        <f t="shared" si="18"/>
        <v>-7.8525457000000003</v>
      </c>
      <c r="H126" s="44">
        <f t="shared" si="19"/>
        <v>-8.4262762000000002</v>
      </c>
      <c r="I126" s="44">
        <f t="shared" si="20"/>
        <v>-9.5735636</v>
      </c>
      <c r="J126" s="44">
        <f t="shared" si="21"/>
        <v>0</v>
      </c>
      <c r="K126" s="44">
        <f t="shared" si="22"/>
        <v>0</v>
      </c>
      <c r="L126" s="44">
        <f t="shared" si="23"/>
        <v>0</v>
      </c>
      <c r="N126" s="88">
        <v>22965000000</v>
      </c>
      <c r="O126" s="88">
        <v>-8.6833735000000001</v>
      </c>
      <c r="Q126" s="87">
        <f t="shared" si="24"/>
        <v>23.545000000000002</v>
      </c>
      <c r="R126" s="87">
        <f t="shared" si="25"/>
        <v>-8.5410146999999998</v>
      </c>
      <c r="S126" s="44">
        <f t="shared" si="26"/>
        <v>-8.7076539999999998</v>
      </c>
      <c r="T126" s="44">
        <f t="shared" si="27"/>
        <v>-9.0510167999999993</v>
      </c>
      <c r="U126" s="44">
        <f t="shared" si="28"/>
        <v>-9.7835827000000002</v>
      </c>
      <c r="V126" s="44">
        <f t="shared" si="29"/>
        <v>0</v>
      </c>
      <c r="W126" s="44">
        <f t="shared" si="30"/>
        <v>0</v>
      </c>
      <c r="X126" s="44">
        <f t="shared" si="31"/>
        <v>0</v>
      </c>
    </row>
    <row r="127" spans="2:24" x14ac:dyDescent="0.25">
      <c r="B127" s="88">
        <v>23110000000</v>
      </c>
      <c r="C127" s="88">
        <v>-7.5669088000000002</v>
      </c>
      <c r="E127" s="87">
        <f t="shared" si="16"/>
        <v>23.69</v>
      </c>
      <c r="F127" s="87">
        <f t="shared" si="17"/>
        <v>-7.6310434000000003</v>
      </c>
      <c r="G127" s="44">
        <f t="shared" si="18"/>
        <v>-7.9040369999999998</v>
      </c>
      <c r="H127" s="44">
        <f t="shared" si="19"/>
        <v>-8.4544926</v>
      </c>
      <c r="I127" s="44">
        <f t="shared" si="20"/>
        <v>-9.5583638999999998</v>
      </c>
      <c r="J127" s="44">
        <f t="shared" si="21"/>
        <v>0</v>
      </c>
      <c r="K127" s="44">
        <f t="shared" si="22"/>
        <v>0</v>
      </c>
      <c r="L127" s="44">
        <f t="shared" si="23"/>
        <v>0</v>
      </c>
      <c r="N127" s="88">
        <v>23110000000</v>
      </c>
      <c r="O127" s="88">
        <v>-8.6381654999999995</v>
      </c>
      <c r="Q127" s="87">
        <f t="shared" si="24"/>
        <v>23.69</v>
      </c>
      <c r="R127" s="87">
        <f t="shared" si="25"/>
        <v>-8.5287389999999998</v>
      </c>
      <c r="S127" s="44">
        <f t="shared" si="26"/>
        <v>-8.7043456999999993</v>
      </c>
      <c r="T127" s="44">
        <f t="shared" si="27"/>
        <v>-9.0433778999999994</v>
      </c>
      <c r="U127" s="44">
        <f t="shared" si="28"/>
        <v>-9.7524929</v>
      </c>
      <c r="V127" s="44">
        <f t="shared" si="29"/>
        <v>0</v>
      </c>
      <c r="W127" s="44">
        <f t="shared" si="30"/>
        <v>0</v>
      </c>
      <c r="X127" s="44">
        <f t="shared" si="31"/>
        <v>0</v>
      </c>
    </row>
    <row r="128" spans="2:24" x14ac:dyDescent="0.25">
      <c r="B128" s="88">
        <v>23255000000</v>
      </c>
      <c r="C128" s="88">
        <v>-7.5452614000000002</v>
      </c>
      <c r="E128" s="87">
        <f t="shared" si="16"/>
        <v>23.835000000000001</v>
      </c>
      <c r="F128" s="87">
        <f t="shared" si="17"/>
        <v>-7.7163053000000001</v>
      </c>
      <c r="G128" s="44">
        <f t="shared" si="18"/>
        <v>-7.9691625000000004</v>
      </c>
      <c r="H128" s="44">
        <f t="shared" si="19"/>
        <v>-8.4969348999999994</v>
      </c>
      <c r="I128" s="44">
        <f t="shared" si="20"/>
        <v>-9.5647917000000007</v>
      </c>
      <c r="J128" s="44">
        <f t="shared" si="21"/>
        <v>0</v>
      </c>
      <c r="K128" s="44">
        <f t="shared" si="22"/>
        <v>0</v>
      </c>
      <c r="L128" s="44">
        <f t="shared" si="23"/>
        <v>0</v>
      </c>
      <c r="N128" s="88">
        <v>23255000000</v>
      </c>
      <c r="O128" s="88">
        <v>-8.5897416999999994</v>
      </c>
      <c r="Q128" s="87">
        <f t="shared" si="24"/>
        <v>23.835000000000001</v>
      </c>
      <c r="R128" s="87">
        <f t="shared" si="25"/>
        <v>-8.5196036999999993</v>
      </c>
      <c r="S128" s="44">
        <f t="shared" si="26"/>
        <v>-8.7195348999999993</v>
      </c>
      <c r="T128" s="44">
        <f t="shared" si="27"/>
        <v>-9.0717429999999997</v>
      </c>
      <c r="U128" s="44">
        <f t="shared" si="28"/>
        <v>-9.8098688000000003</v>
      </c>
      <c r="V128" s="44">
        <f t="shared" si="29"/>
        <v>0</v>
      </c>
      <c r="W128" s="44">
        <f t="shared" si="30"/>
        <v>0</v>
      </c>
      <c r="X128" s="44">
        <f t="shared" si="31"/>
        <v>0</v>
      </c>
    </row>
    <row r="129" spans="2:24" x14ac:dyDescent="0.25">
      <c r="B129" s="88">
        <v>23400000000</v>
      </c>
      <c r="C129" s="88">
        <v>-7.5486879</v>
      </c>
      <c r="E129" s="87">
        <f t="shared" si="16"/>
        <v>23.98</v>
      </c>
      <c r="F129" s="87">
        <f t="shared" si="17"/>
        <v>-7.8028516999999997</v>
      </c>
      <c r="G129" s="44">
        <f t="shared" si="18"/>
        <v>-8.0588636000000005</v>
      </c>
      <c r="H129" s="44">
        <f t="shared" si="19"/>
        <v>-8.5583209999999994</v>
      </c>
      <c r="I129" s="44">
        <f t="shared" si="20"/>
        <v>-9.5457745000000003</v>
      </c>
      <c r="J129" s="44">
        <f t="shared" si="21"/>
        <v>0</v>
      </c>
      <c r="K129" s="44">
        <f t="shared" si="22"/>
        <v>0</v>
      </c>
      <c r="L129" s="44">
        <f t="shared" si="23"/>
        <v>0</v>
      </c>
      <c r="N129" s="88">
        <v>23400000000</v>
      </c>
      <c r="O129" s="88">
        <v>-8.5579891000000003</v>
      </c>
      <c r="Q129" s="87">
        <f t="shared" si="24"/>
        <v>23.98</v>
      </c>
      <c r="R129" s="87">
        <f t="shared" si="25"/>
        <v>-8.5316229000000003</v>
      </c>
      <c r="S129" s="44">
        <f t="shared" si="26"/>
        <v>-8.7210196999999994</v>
      </c>
      <c r="T129" s="44">
        <f t="shared" si="27"/>
        <v>-9.0856017999999992</v>
      </c>
      <c r="U129" s="44">
        <f t="shared" si="28"/>
        <v>-9.8367605000000005</v>
      </c>
      <c r="V129" s="44">
        <f t="shared" si="29"/>
        <v>0</v>
      </c>
      <c r="W129" s="44">
        <f t="shared" si="30"/>
        <v>0</v>
      </c>
      <c r="X129" s="44">
        <f t="shared" si="31"/>
        <v>0</v>
      </c>
    </row>
    <row r="130" spans="2:24" x14ac:dyDescent="0.25">
      <c r="B130" s="88">
        <v>23545000000</v>
      </c>
      <c r="C130" s="88">
        <v>-7.5736780000000001</v>
      </c>
      <c r="E130" s="87">
        <f t="shared" si="16"/>
        <v>24.125</v>
      </c>
      <c r="F130" s="87">
        <f t="shared" si="17"/>
        <v>-7.8828215999999998</v>
      </c>
      <c r="G130" s="44">
        <f t="shared" si="18"/>
        <v>-8.1514834999999994</v>
      </c>
      <c r="H130" s="44">
        <f t="shared" si="19"/>
        <v>-8.6543244999999995</v>
      </c>
      <c r="I130" s="44">
        <f t="shared" si="20"/>
        <v>-9.6663303000000003</v>
      </c>
      <c r="J130" s="44">
        <f t="shared" si="21"/>
        <v>0</v>
      </c>
      <c r="K130" s="44">
        <f t="shared" si="22"/>
        <v>0</v>
      </c>
      <c r="L130" s="44">
        <f t="shared" si="23"/>
        <v>0</v>
      </c>
      <c r="N130" s="88">
        <v>23545000000</v>
      </c>
      <c r="O130" s="88">
        <v>-8.5410146999999998</v>
      </c>
      <c r="Q130" s="87">
        <f t="shared" si="24"/>
        <v>24.125</v>
      </c>
      <c r="R130" s="87">
        <f t="shared" si="25"/>
        <v>-8.5437802999999999</v>
      </c>
      <c r="S130" s="44">
        <f t="shared" si="26"/>
        <v>-8.7356300000000005</v>
      </c>
      <c r="T130" s="44">
        <f t="shared" si="27"/>
        <v>-9.1004094999999996</v>
      </c>
      <c r="U130" s="44">
        <f t="shared" si="28"/>
        <v>-9.8457451000000002</v>
      </c>
      <c r="V130" s="44">
        <f t="shared" si="29"/>
        <v>0</v>
      </c>
      <c r="W130" s="44">
        <f t="shared" si="30"/>
        <v>0</v>
      </c>
      <c r="X130" s="44">
        <f t="shared" si="31"/>
        <v>0</v>
      </c>
    </row>
    <row r="131" spans="2:24" x14ac:dyDescent="0.25">
      <c r="B131" s="88">
        <v>23690000000</v>
      </c>
      <c r="C131" s="88">
        <v>-7.6310434000000003</v>
      </c>
      <c r="E131" s="87">
        <f t="shared" si="16"/>
        <v>24.27</v>
      </c>
      <c r="F131" s="87">
        <f t="shared" si="17"/>
        <v>-7.9668530999999998</v>
      </c>
      <c r="G131" s="44">
        <f t="shared" si="18"/>
        <v>-8.2191466999999996</v>
      </c>
      <c r="H131" s="44">
        <f t="shared" si="19"/>
        <v>-8.7103634000000003</v>
      </c>
      <c r="I131" s="44">
        <f t="shared" si="20"/>
        <v>-9.6898680000000006</v>
      </c>
      <c r="J131" s="44">
        <f t="shared" si="21"/>
        <v>0</v>
      </c>
      <c r="K131" s="44">
        <f t="shared" si="22"/>
        <v>0</v>
      </c>
      <c r="L131" s="44">
        <f t="shared" si="23"/>
        <v>0</v>
      </c>
      <c r="N131" s="88">
        <v>23690000000</v>
      </c>
      <c r="O131" s="88">
        <v>-8.5287389999999998</v>
      </c>
      <c r="Q131" s="87">
        <f t="shared" si="24"/>
        <v>24.27</v>
      </c>
      <c r="R131" s="87">
        <f t="shared" si="25"/>
        <v>-8.5645369999999996</v>
      </c>
      <c r="S131" s="44">
        <f t="shared" si="26"/>
        <v>-8.7705994</v>
      </c>
      <c r="T131" s="44">
        <f t="shared" si="27"/>
        <v>-9.1520033000000005</v>
      </c>
      <c r="U131" s="44">
        <f t="shared" si="28"/>
        <v>-9.9512576999999993</v>
      </c>
      <c r="V131" s="44">
        <f t="shared" si="29"/>
        <v>0</v>
      </c>
      <c r="W131" s="44">
        <f t="shared" si="30"/>
        <v>0</v>
      </c>
      <c r="X131" s="44">
        <f t="shared" si="31"/>
        <v>0</v>
      </c>
    </row>
    <row r="132" spans="2:24" x14ac:dyDescent="0.25">
      <c r="B132" s="88">
        <v>23835000000</v>
      </c>
      <c r="C132" s="88">
        <v>-7.7163053000000001</v>
      </c>
      <c r="E132" s="87">
        <f t="shared" si="16"/>
        <v>24.414999999999999</v>
      </c>
      <c r="F132" s="87">
        <f t="shared" si="17"/>
        <v>-8.0602970000000003</v>
      </c>
      <c r="G132" s="44">
        <f t="shared" si="18"/>
        <v>-8.2789515999999992</v>
      </c>
      <c r="H132" s="44">
        <f t="shared" si="19"/>
        <v>-8.7740431000000001</v>
      </c>
      <c r="I132" s="44">
        <f t="shared" si="20"/>
        <v>-9.7662581999999993</v>
      </c>
      <c r="J132" s="44">
        <f t="shared" si="21"/>
        <v>0</v>
      </c>
      <c r="K132" s="44">
        <f t="shared" si="22"/>
        <v>0</v>
      </c>
      <c r="L132" s="44">
        <f t="shared" si="23"/>
        <v>0</v>
      </c>
      <c r="N132" s="88">
        <v>23835000000</v>
      </c>
      <c r="O132" s="88">
        <v>-8.5196036999999993</v>
      </c>
      <c r="Q132" s="87">
        <f t="shared" si="24"/>
        <v>24.414999999999999</v>
      </c>
      <c r="R132" s="87">
        <f t="shared" si="25"/>
        <v>-8.5886431000000005</v>
      </c>
      <c r="S132" s="44">
        <f t="shared" si="26"/>
        <v>-8.8309174000000006</v>
      </c>
      <c r="T132" s="44">
        <f t="shared" si="27"/>
        <v>-9.2171354000000001</v>
      </c>
      <c r="U132" s="44">
        <f t="shared" si="28"/>
        <v>-10.018803999999999</v>
      </c>
      <c r="V132" s="44">
        <f t="shared" si="29"/>
        <v>0</v>
      </c>
      <c r="W132" s="44">
        <f t="shared" si="30"/>
        <v>0</v>
      </c>
      <c r="X132" s="44">
        <f t="shared" si="31"/>
        <v>0</v>
      </c>
    </row>
    <row r="133" spans="2:24" x14ac:dyDescent="0.25">
      <c r="B133" s="88">
        <v>23980000000</v>
      </c>
      <c r="C133" s="88">
        <v>-7.8028516999999997</v>
      </c>
      <c r="E133" s="87">
        <f t="shared" ref="E133:E196" si="32">B137/1000000000</f>
        <v>24.56</v>
      </c>
      <c r="F133" s="87">
        <f t="shared" ref="F133:F196" si="33">C137</f>
        <v>-8.1551018000000006</v>
      </c>
      <c r="G133" s="44">
        <f t="shared" ref="G133:G196" si="34">C343</f>
        <v>-8.3940487000000008</v>
      </c>
      <c r="H133" s="44">
        <f t="shared" ref="H133:H196" si="35">C549</f>
        <v>-8.9058303999999993</v>
      </c>
      <c r="I133" s="44">
        <f t="shared" ref="I133:I196" si="36">C755</f>
        <v>-9.9198523000000005</v>
      </c>
      <c r="J133" s="44">
        <f t="shared" ref="J133:J196" si="37">C961</f>
        <v>0</v>
      </c>
      <c r="K133" s="44">
        <f t="shared" ref="K133:K196" si="38">C1167</f>
        <v>0</v>
      </c>
      <c r="L133" s="44">
        <f t="shared" si="23"/>
        <v>0</v>
      </c>
      <c r="N133" s="88">
        <v>23980000000</v>
      </c>
      <c r="O133" s="88">
        <v>-8.5316229000000003</v>
      </c>
      <c r="Q133" s="87">
        <f t="shared" si="24"/>
        <v>24.56</v>
      </c>
      <c r="R133" s="87">
        <f t="shared" si="25"/>
        <v>-8.6339349999999992</v>
      </c>
      <c r="S133" s="44">
        <f t="shared" si="26"/>
        <v>-8.8622025999999998</v>
      </c>
      <c r="T133" s="44">
        <f t="shared" si="27"/>
        <v>-9.2635459999999998</v>
      </c>
      <c r="U133" s="44">
        <f t="shared" si="28"/>
        <v>-10.13104</v>
      </c>
      <c r="V133" s="44">
        <f t="shared" si="29"/>
        <v>0</v>
      </c>
      <c r="W133" s="44">
        <f t="shared" si="30"/>
        <v>0</v>
      </c>
      <c r="X133" s="44">
        <f t="shared" si="31"/>
        <v>0</v>
      </c>
    </row>
    <row r="134" spans="2:24" x14ac:dyDescent="0.25">
      <c r="B134" s="88">
        <v>24125000000</v>
      </c>
      <c r="C134" s="88">
        <v>-7.8828215999999998</v>
      </c>
      <c r="E134" s="87">
        <f t="shared" si="32"/>
        <v>24.704999999999998</v>
      </c>
      <c r="F134" s="87">
        <f t="shared" si="33"/>
        <v>-8.2861241999999997</v>
      </c>
      <c r="G134" s="44">
        <f t="shared" si="34"/>
        <v>-8.5411043000000006</v>
      </c>
      <c r="H134" s="44">
        <f t="shared" si="35"/>
        <v>-9.0678424999999994</v>
      </c>
      <c r="I134" s="44">
        <f t="shared" si="36"/>
        <v>-10.071856</v>
      </c>
      <c r="J134" s="44">
        <f t="shared" si="37"/>
        <v>0</v>
      </c>
      <c r="K134" s="44">
        <f t="shared" si="38"/>
        <v>0</v>
      </c>
      <c r="L134" s="44">
        <f t="shared" ref="L134:L197" si="39">C1374</f>
        <v>0</v>
      </c>
      <c r="N134" s="88">
        <v>24125000000</v>
      </c>
      <c r="O134" s="88">
        <v>-8.5437802999999999</v>
      </c>
      <c r="Q134" s="87">
        <f t="shared" ref="Q134:Q197" si="40">N138/1000000000</f>
        <v>24.704999999999998</v>
      </c>
      <c r="R134" s="87">
        <f t="shared" ref="R134:R197" si="41">O138</f>
        <v>-8.6778860000000009</v>
      </c>
      <c r="S134" s="44">
        <f t="shared" ref="S134:S197" si="42">O344</f>
        <v>-8.9177856000000002</v>
      </c>
      <c r="T134" s="44">
        <f t="shared" ref="T134:T197" si="43">O550</f>
        <v>-9.3194426999999997</v>
      </c>
      <c r="U134" s="44">
        <f t="shared" ref="U134:U197" si="44">O756</f>
        <v>-10.160830000000001</v>
      </c>
      <c r="V134" s="44">
        <f t="shared" ref="V134:V197" si="45">O962</f>
        <v>0</v>
      </c>
      <c r="W134" s="44">
        <f t="shared" ref="W134:W197" si="46">O1168</f>
        <v>0</v>
      </c>
      <c r="X134" s="44">
        <f t="shared" ref="X134:X197" si="47">O1374</f>
        <v>0</v>
      </c>
    </row>
    <row r="135" spans="2:24" x14ac:dyDescent="0.25">
      <c r="B135" s="88">
        <v>24270000000</v>
      </c>
      <c r="C135" s="88">
        <v>-7.9668530999999998</v>
      </c>
      <c r="E135" s="87">
        <f t="shared" si="32"/>
        <v>24.85</v>
      </c>
      <c r="F135" s="87">
        <f t="shared" si="33"/>
        <v>-8.4242305999999996</v>
      </c>
      <c r="G135" s="44">
        <f t="shared" si="34"/>
        <v>-8.7452784000000001</v>
      </c>
      <c r="H135" s="44">
        <f t="shared" si="35"/>
        <v>-9.3079491000000001</v>
      </c>
      <c r="I135" s="44">
        <f t="shared" si="36"/>
        <v>-10.344473000000001</v>
      </c>
      <c r="J135" s="44">
        <f t="shared" si="37"/>
        <v>0</v>
      </c>
      <c r="K135" s="44">
        <f t="shared" si="38"/>
        <v>0</v>
      </c>
      <c r="L135" s="44">
        <f t="shared" si="39"/>
        <v>0</v>
      </c>
      <c r="N135" s="88">
        <v>24270000000</v>
      </c>
      <c r="O135" s="88">
        <v>-8.5645369999999996</v>
      </c>
      <c r="Q135" s="87">
        <f t="shared" si="40"/>
        <v>24.85</v>
      </c>
      <c r="R135" s="87">
        <f t="shared" si="41"/>
        <v>-8.7242812999999995</v>
      </c>
      <c r="S135" s="44">
        <f t="shared" si="42"/>
        <v>-8.9762363000000001</v>
      </c>
      <c r="T135" s="44">
        <f t="shared" si="43"/>
        <v>-9.3971262000000007</v>
      </c>
      <c r="U135" s="44">
        <f t="shared" si="44"/>
        <v>-10.287936</v>
      </c>
      <c r="V135" s="44">
        <f t="shared" si="45"/>
        <v>0</v>
      </c>
      <c r="W135" s="44">
        <f t="shared" si="46"/>
        <v>0</v>
      </c>
      <c r="X135" s="44">
        <f t="shared" si="47"/>
        <v>0</v>
      </c>
    </row>
    <row r="136" spans="2:24" x14ac:dyDescent="0.25">
      <c r="B136" s="88">
        <v>24415000000</v>
      </c>
      <c r="C136" s="88">
        <v>-8.0602970000000003</v>
      </c>
      <c r="E136" s="87">
        <f t="shared" si="32"/>
        <v>24.995000000000001</v>
      </c>
      <c r="F136" s="87">
        <f t="shared" si="33"/>
        <v>-8.5786370999999999</v>
      </c>
      <c r="G136" s="44">
        <f t="shared" si="34"/>
        <v>-8.9069041999999996</v>
      </c>
      <c r="H136" s="44">
        <f t="shared" si="35"/>
        <v>-9.4653273000000002</v>
      </c>
      <c r="I136" s="44">
        <f t="shared" si="36"/>
        <v>-10.468334</v>
      </c>
      <c r="J136" s="44">
        <f t="shared" si="37"/>
        <v>0</v>
      </c>
      <c r="K136" s="44">
        <f t="shared" si="38"/>
        <v>0</v>
      </c>
      <c r="L136" s="44">
        <f t="shared" si="39"/>
        <v>0</v>
      </c>
      <c r="N136" s="88">
        <v>24415000000</v>
      </c>
      <c r="O136" s="88">
        <v>-8.5886431000000005</v>
      </c>
      <c r="Q136" s="87">
        <f t="shared" si="40"/>
        <v>24.995000000000001</v>
      </c>
      <c r="R136" s="87">
        <f t="shared" si="41"/>
        <v>-8.7775888000000002</v>
      </c>
      <c r="S136" s="44">
        <f t="shared" si="42"/>
        <v>-9.0531644999999994</v>
      </c>
      <c r="T136" s="44">
        <f t="shared" si="43"/>
        <v>-9.4960909000000004</v>
      </c>
      <c r="U136" s="44">
        <f t="shared" si="44"/>
        <v>-10.391647000000001</v>
      </c>
      <c r="V136" s="44">
        <f t="shared" si="45"/>
        <v>0</v>
      </c>
      <c r="W136" s="44">
        <f t="shared" si="46"/>
        <v>0</v>
      </c>
      <c r="X136" s="44">
        <f t="shared" si="47"/>
        <v>0</v>
      </c>
    </row>
    <row r="137" spans="2:24" x14ac:dyDescent="0.25">
      <c r="B137" s="88">
        <v>24560000000</v>
      </c>
      <c r="C137" s="88">
        <v>-8.1551018000000006</v>
      </c>
      <c r="E137" s="87">
        <f t="shared" si="32"/>
        <v>25.14</v>
      </c>
      <c r="F137" s="87">
        <f t="shared" si="33"/>
        <v>-8.7082472000000006</v>
      </c>
      <c r="G137" s="44">
        <f t="shared" si="34"/>
        <v>-9.0893917000000002</v>
      </c>
      <c r="H137" s="44">
        <f t="shared" si="35"/>
        <v>-9.6628837999999995</v>
      </c>
      <c r="I137" s="44">
        <f t="shared" si="36"/>
        <v>-10.678986</v>
      </c>
      <c r="J137" s="44">
        <f t="shared" si="37"/>
        <v>0</v>
      </c>
      <c r="K137" s="44">
        <f t="shared" si="38"/>
        <v>0</v>
      </c>
      <c r="L137" s="44">
        <f t="shared" si="39"/>
        <v>0</v>
      </c>
      <c r="N137" s="88">
        <v>24560000000</v>
      </c>
      <c r="O137" s="88">
        <v>-8.6339349999999992</v>
      </c>
      <c r="Q137" s="87">
        <f t="shared" si="40"/>
        <v>25.14</v>
      </c>
      <c r="R137" s="87">
        <f t="shared" si="41"/>
        <v>-8.8395395000000008</v>
      </c>
      <c r="S137" s="44">
        <f t="shared" si="42"/>
        <v>-9.1256208000000001</v>
      </c>
      <c r="T137" s="44">
        <f t="shared" si="43"/>
        <v>-9.5793610000000005</v>
      </c>
      <c r="U137" s="44">
        <f t="shared" si="44"/>
        <v>-10.491413</v>
      </c>
      <c r="V137" s="44">
        <f t="shared" si="45"/>
        <v>0</v>
      </c>
      <c r="W137" s="44">
        <f t="shared" si="46"/>
        <v>0</v>
      </c>
      <c r="X137" s="44">
        <f t="shared" si="47"/>
        <v>0</v>
      </c>
    </row>
    <row r="138" spans="2:24" x14ac:dyDescent="0.25">
      <c r="B138" s="88">
        <v>24705000000</v>
      </c>
      <c r="C138" s="88">
        <v>-8.2861241999999997</v>
      </c>
      <c r="E138" s="87">
        <f t="shared" si="32"/>
        <v>25.285</v>
      </c>
      <c r="F138" s="87">
        <f t="shared" si="33"/>
        <v>-8.8115939999999995</v>
      </c>
      <c r="G138" s="44">
        <f t="shared" si="34"/>
        <v>-9.1899833999999991</v>
      </c>
      <c r="H138" s="44">
        <f t="shared" si="35"/>
        <v>-9.7530097999999992</v>
      </c>
      <c r="I138" s="44">
        <f t="shared" si="36"/>
        <v>-10.739167999999999</v>
      </c>
      <c r="J138" s="44">
        <f t="shared" si="37"/>
        <v>0</v>
      </c>
      <c r="K138" s="44">
        <f t="shared" si="38"/>
        <v>0</v>
      </c>
      <c r="L138" s="44">
        <f t="shared" si="39"/>
        <v>0</v>
      </c>
      <c r="N138" s="88">
        <v>24705000000</v>
      </c>
      <c r="O138" s="88">
        <v>-8.6778860000000009</v>
      </c>
      <c r="Q138" s="87">
        <f t="shared" si="40"/>
        <v>25.285</v>
      </c>
      <c r="R138" s="87">
        <f t="shared" si="41"/>
        <v>-8.8941736000000002</v>
      </c>
      <c r="S138" s="44">
        <f t="shared" si="42"/>
        <v>-9.2004708999999991</v>
      </c>
      <c r="T138" s="44">
        <f t="shared" si="43"/>
        <v>-9.6754245999999995</v>
      </c>
      <c r="U138" s="44">
        <f t="shared" si="44"/>
        <v>-10.605062</v>
      </c>
      <c r="V138" s="44">
        <f t="shared" si="45"/>
        <v>0</v>
      </c>
      <c r="W138" s="44">
        <f t="shared" si="46"/>
        <v>0</v>
      </c>
      <c r="X138" s="44">
        <f t="shared" si="47"/>
        <v>0</v>
      </c>
    </row>
    <row r="139" spans="2:24" x14ac:dyDescent="0.25">
      <c r="B139" s="88">
        <v>24850000000</v>
      </c>
      <c r="C139" s="88">
        <v>-8.4242305999999996</v>
      </c>
      <c r="E139" s="87">
        <f t="shared" si="32"/>
        <v>25.43</v>
      </c>
      <c r="F139" s="87">
        <f t="shared" si="33"/>
        <v>-8.8519992999999992</v>
      </c>
      <c r="G139" s="44">
        <f t="shared" si="34"/>
        <v>-9.2597132000000002</v>
      </c>
      <c r="H139" s="44">
        <f t="shared" si="35"/>
        <v>-9.8236627999999993</v>
      </c>
      <c r="I139" s="44">
        <f t="shared" si="36"/>
        <v>-10.796086000000001</v>
      </c>
      <c r="J139" s="44">
        <f t="shared" si="37"/>
        <v>0</v>
      </c>
      <c r="K139" s="44">
        <f t="shared" si="38"/>
        <v>0</v>
      </c>
      <c r="L139" s="44">
        <f t="shared" si="39"/>
        <v>0</v>
      </c>
      <c r="N139" s="88">
        <v>24850000000</v>
      </c>
      <c r="O139" s="88">
        <v>-8.7242812999999995</v>
      </c>
      <c r="Q139" s="87">
        <f t="shared" si="40"/>
        <v>25.43</v>
      </c>
      <c r="R139" s="87">
        <f t="shared" si="41"/>
        <v>-8.9554510000000001</v>
      </c>
      <c r="S139" s="44">
        <f t="shared" si="42"/>
        <v>-9.2810202000000004</v>
      </c>
      <c r="T139" s="44">
        <f t="shared" si="43"/>
        <v>-9.7664203999999994</v>
      </c>
      <c r="U139" s="44">
        <f t="shared" si="44"/>
        <v>-10.680852</v>
      </c>
      <c r="V139" s="44">
        <f t="shared" si="45"/>
        <v>0</v>
      </c>
      <c r="W139" s="44">
        <f t="shared" si="46"/>
        <v>0</v>
      </c>
      <c r="X139" s="44">
        <f t="shared" si="47"/>
        <v>0</v>
      </c>
    </row>
    <row r="140" spans="2:24" x14ac:dyDescent="0.25">
      <c r="B140" s="88">
        <v>24995000000</v>
      </c>
      <c r="C140" s="88">
        <v>-8.5786370999999999</v>
      </c>
      <c r="E140" s="87">
        <f t="shared" si="32"/>
        <v>25.574999999999999</v>
      </c>
      <c r="F140" s="87">
        <f t="shared" si="33"/>
        <v>-8.8837270999999998</v>
      </c>
      <c r="G140" s="44">
        <f t="shared" si="34"/>
        <v>-9.2362956999999994</v>
      </c>
      <c r="H140" s="44">
        <f t="shared" si="35"/>
        <v>-9.7814150000000009</v>
      </c>
      <c r="I140" s="44">
        <f t="shared" si="36"/>
        <v>-10.725196</v>
      </c>
      <c r="J140" s="44">
        <f t="shared" si="37"/>
        <v>0</v>
      </c>
      <c r="K140" s="44">
        <f t="shared" si="38"/>
        <v>0</v>
      </c>
      <c r="L140" s="44">
        <f t="shared" si="39"/>
        <v>0</v>
      </c>
      <c r="N140" s="88">
        <v>24995000000</v>
      </c>
      <c r="O140" s="88">
        <v>-8.7775888000000002</v>
      </c>
      <c r="Q140" s="87">
        <f t="shared" si="40"/>
        <v>25.574999999999999</v>
      </c>
      <c r="R140" s="87">
        <f t="shared" si="41"/>
        <v>-9.0215206000000006</v>
      </c>
      <c r="S140" s="44">
        <f t="shared" si="42"/>
        <v>-9.3595667000000002</v>
      </c>
      <c r="T140" s="44">
        <f t="shared" si="43"/>
        <v>-9.8756389999999996</v>
      </c>
      <c r="U140" s="44">
        <f t="shared" si="44"/>
        <v>-10.797223000000001</v>
      </c>
      <c r="V140" s="44">
        <f t="shared" si="45"/>
        <v>0</v>
      </c>
      <c r="W140" s="44">
        <f t="shared" si="46"/>
        <v>0</v>
      </c>
      <c r="X140" s="44">
        <f t="shared" si="47"/>
        <v>0</v>
      </c>
    </row>
    <row r="141" spans="2:24" x14ac:dyDescent="0.25">
      <c r="B141" s="88">
        <v>25140000000</v>
      </c>
      <c r="C141" s="88">
        <v>-8.7082472000000006</v>
      </c>
      <c r="E141" s="87">
        <f t="shared" si="32"/>
        <v>25.72</v>
      </c>
      <c r="F141" s="87">
        <f t="shared" si="33"/>
        <v>-8.8729476999999992</v>
      </c>
      <c r="G141" s="44">
        <f t="shared" si="34"/>
        <v>-9.2130852000000001</v>
      </c>
      <c r="H141" s="44">
        <f t="shared" si="35"/>
        <v>-9.7438582999999994</v>
      </c>
      <c r="I141" s="44">
        <f t="shared" si="36"/>
        <v>-10.64939</v>
      </c>
      <c r="J141" s="44">
        <f t="shared" si="37"/>
        <v>0</v>
      </c>
      <c r="K141" s="44">
        <f t="shared" si="38"/>
        <v>0</v>
      </c>
      <c r="L141" s="44">
        <f t="shared" si="39"/>
        <v>0</v>
      </c>
      <c r="N141" s="88">
        <v>25140000000</v>
      </c>
      <c r="O141" s="88">
        <v>-8.8395395000000008</v>
      </c>
      <c r="Q141" s="87">
        <f t="shared" si="40"/>
        <v>25.72</v>
      </c>
      <c r="R141" s="87">
        <f t="shared" si="41"/>
        <v>-9.0852146000000005</v>
      </c>
      <c r="S141" s="44">
        <f t="shared" si="42"/>
        <v>-9.4350576000000004</v>
      </c>
      <c r="T141" s="44">
        <f t="shared" si="43"/>
        <v>-9.9680738000000009</v>
      </c>
      <c r="U141" s="44">
        <f t="shared" si="44"/>
        <v>-10.872735</v>
      </c>
      <c r="V141" s="44">
        <f t="shared" si="45"/>
        <v>0</v>
      </c>
      <c r="W141" s="44">
        <f t="shared" si="46"/>
        <v>0</v>
      </c>
      <c r="X141" s="44">
        <f t="shared" si="47"/>
        <v>0</v>
      </c>
    </row>
    <row r="142" spans="2:24" x14ac:dyDescent="0.25">
      <c r="B142" s="88">
        <v>25285000000</v>
      </c>
      <c r="C142" s="88">
        <v>-8.8115939999999995</v>
      </c>
      <c r="E142" s="87">
        <f t="shared" si="32"/>
        <v>25.864999999999998</v>
      </c>
      <c r="F142" s="87">
        <f t="shared" si="33"/>
        <v>-8.8323593000000002</v>
      </c>
      <c r="G142" s="44">
        <f t="shared" si="34"/>
        <v>-9.1860160999999998</v>
      </c>
      <c r="H142" s="44">
        <f t="shared" si="35"/>
        <v>-9.7102537000000009</v>
      </c>
      <c r="I142" s="44">
        <f t="shared" si="36"/>
        <v>-10.60033</v>
      </c>
      <c r="J142" s="44">
        <f t="shared" si="37"/>
        <v>0</v>
      </c>
      <c r="K142" s="44">
        <f t="shared" si="38"/>
        <v>0</v>
      </c>
      <c r="L142" s="44">
        <f t="shared" si="39"/>
        <v>0</v>
      </c>
      <c r="N142" s="88">
        <v>25285000000</v>
      </c>
      <c r="O142" s="88">
        <v>-8.8941736000000002</v>
      </c>
      <c r="Q142" s="87">
        <f t="shared" si="40"/>
        <v>25.864999999999998</v>
      </c>
      <c r="R142" s="87">
        <f t="shared" si="41"/>
        <v>-9.1482057999999995</v>
      </c>
      <c r="S142" s="44">
        <f t="shared" si="42"/>
        <v>-9.5121974999999992</v>
      </c>
      <c r="T142" s="44">
        <f t="shared" si="43"/>
        <v>-10.067106000000001</v>
      </c>
      <c r="U142" s="44">
        <f t="shared" si="44"/>
        <v>-10.967282000000001</v>
      </c>
      <c r="V142" s="44">
        <f t="shared" si="45"/>
        <v>0</v>
      </c>
      <c r="W142" s="44">
        <f t="shared" si="46"/>
        <v>0</v>
      </c>
      <c r="X142" s="44">
        <f t="shared" si="47"/>
        <v>0</v>
      </c>
    </row>
    <row r="143" spans="2:24" x14ac:dyDescent="0.25">
      <c r="B143" s="88">
        <v>25430000000</v>
      </c>
      <c r="C143" s="88">
        <v>-8.8519992999999992</v>
      </c>
      <c r="E143" s="87">
        <f t="shared" si="32"/>
        <v>26.01</v>
      </c>
      <c r="F143" s="87">
        <f t="shared" si="33"/>
        <v>-8.7657098999999992</v>
      </c>
      <c r="G143" s="44">
        <f t="shared" si="34"/>
        <v>-9.1428642</v>
      </c>
      <c r="H143" s="44">
        <f t="shared" si="35"/>
        <v>-9.6611595000000001</v>
      </c>
      <c r="I143" s="44">
        <f t="shared" si="36"/>
        <v>-10.525289000000001</v>
      </c>
      <c r="J143" s="44">
        <f t="shared" si="37"/>
        <v>0</v>
      </c>
      <c r="K143" s="44">
        <f t="shared" si="38"/>
        <v>0</v>
      </c>
      <c r="L143" s="44">
        <f t="shared" si="39"/>
        <v>0</v>
      </c>
      <c r="N143" s="88">
        <v>25430000000</v>
      </c>
      <c r="O143" s="88">
        <v>-8.9554510000000001</v>
      </c>
      <c r="Q143" s="87">
        <f t="shared" si="40"/>
        <v>26.01</v>
      </c>
      <c r="R143" s="87">
        <f t="shared" si="41"/>
        <v>-9.2142534000000005</v>
      </c>
      <c r="S143" s="44">
        <f t="shared" si="42"/>
        <v>-9.5724382000000006</v>
      </c>
      <c r="T143" s="44">
        <f t="shared" si="43"/>
        <v>-10.120399000000001</v>
      </c>
      <c r="U143" s="44">
        <f t="shared" si="44"/>
        <v>-10.980339000000001</v>
      </c>
      <c r="V143" s="44">
        <f t="shared" si="45"/>
        <v>0</v>
      </c>
      <c r="W143" s="44">
        <f t="shared" si="46"/>
        <v>0</v>
      </c>
      <c r="X143" s="44">
        <f t="shared" si="47"/>
        <v>0</v>
      </c>
    </row>
    <row r="144" spans="2:24" x14ac:dyDescent="0.25">
      <c r="B144" s="88">
        <v>25575000000</v>
      </c>
      <c r="C144" s="88">
        <v>-8.8837270999999998</v>
      </c>
      <c r="E144" s="87">
        <f t="shared" si="32"/>
        <v>26.155000000000001</v>
      </c>
      <c r="F144" s="87">
        <f t="shared" si="33"/>
        <v>-8.7100019</v>
      </c>
      <c r="G144" s="44">
        <f t="shared" si="34"/>
        <v>-9.0405215999999999</v>
      </c>
      <c r="H144" s="44">
        <f t="shared" si="35"/>
        <v>-9.5346355000000003</v>
      </c>
      <c r="I144" s="44">
        <f t="shared" si="36"/>
        <v>-10.355598000000001</v>
      </c>
      <c r="J144" s="44">
        <f t="shared" si="37"/>
        <v>0</v>
      </c>
      <c r="K144" s="44">
        <f t="shared" si="38"/>
        <v>0</v>
      </c>
      <c r="L144" s="44">
        <f t="shared" si="39"/>
        <v>0</v>
      </c>
      <c r="N144" s="88">
        <v>25575000000</v>
      </c>
      <c r="O144" s="88">
        <v>-9.0215206000000006</v>
      </c>
      <c r="Q144" s="87">
        <f t="shared" si="40"/>
        <v>26.155000000000001</v>
      </c>
      <c r="R144" s="87">
        <f t="shared" si="41"/>
        <v>-9.2773161000000002</v>
      </c>
      <c r="S144" s="44">
        <f t="shared" si="42"/>
        <v>-9.6470860999999992</v>
      </c>
      <c r="T144" s="44">
        <f t="shared" si="43"/>
        <v>-10.217651999999999</v>
      </c>
      <c r="U144" s="44">
        <f t="shared" si="44"/>
        <v>-11.078298</v>
      </c>
      <c r="V144" s="44">
        <f t="shared" si="45"/>
        <v>0</v>
      </c>
      <c r="W144" s="44">
        <f t="shared" si="46"/>
        <v>0</v>
      </c>
      <c r="X144" s="44">
        <f t="shared" si="47"/>
        <v>0</v>
      </c>
    </row>
    <row r="145" spans="2:24" x14ac:dyDescent="0.25">
      <c r="B145" s="88">
        <v>25720000000</v>
      </c>
      <c r="C145" s="88">
        <v>-8.8729476999999992</v>
      </c>
      <c r="E145" s="87">
        <f t="shared" si="32"/>
        <v>26.3</v>
      </c>
      <c r="F145" s="87">
        <f t="shared" si="33"/>
        <v>-8.6441421999999992</v>
      </c>
      <c r="G145" s="44">
        <f t="shared" si="34"/>
        <v>-8.9372825999999996</v>
      </c>
      <c r="H145" s="44">
        <f t="shared" si="35"/>
        <v>-9.4152202999999997</v>
      </c>
      <c r="I145" s="44">
        <f t="shared" si="36"/>
        <v>-10.203139</v>
      </c>
      <c r="J145" s="44">
        <f t="shared" si="37"/>
        <v>0</v>
      </c>
      <c r="K145" s="44">
        <f t="shared" si="38"/>
        <v>0</v>
      </c>
      <c r="L145" s="44">
        <f t="shared" si="39"/>
        <v>0</v>
      </c>
      <c r="N145" s="88">
        <v>25720000000</v>
      </c>
      <c r="O145" s="88">
        <v>-9.0852146000000005</v>
      </c>
      <c r="Q145" s="87">
        <f t="shared" si="40"/>
        <v>26.3</v>
      </c>
      <c r="R145" s="87">
        <f t="shared" si="41"/>
        <v>-9.3336000000000006</v>
      </c>
      <c r="S145" s="44">
        <f t="shared" si="42"/>
        <v>-9.7077712999999992</v>
      </c>
      <c r="T145" s="44">
        <f t="shared" si="43"/>
        <v>-10.269485</v>
      </c>
      <c r="U145" s="44">
        <f t="shared" si="44"/>
        <v>-11.092421</v>
      </c>
      <c r="V145" s="44">
        <f t="shared" si="45"/>
        <v>0</v>
      </c>
      <c r="W145" s="44">
        <f t="shared" si="46"/>
        <v>0</v>
      </c>
      <c r="X145" s="44">
        <f t="shared" si="47"/>
        <v>0</v>
      </c>
    </row>
    <row r="146" spans="2:24" x14ac:dyDescent="0.25">
      <c r="B146" s="88">
        <v>25865000000</v>
      </c>
      <c r="C146" s="88">
        <v>-8.8323593000000002</v>
      </c>
      <c r="E146" s="87">
        <f t="shared" si="32"/>
        <v>26.445</v>
      </c>
      <c r="F146" s="87">
        <f t="shared" si="33"/>
        <v>-8.5823622000000004</v>
      </c>
      <c r="G146" s="44">
        <f t="shared" si="34"/>
        <v>-8.8752308000000006</v>
      </c>
      <c r="H146" s="44">
        <f t="shared" si="35"/>
        <v>-9.3370952999999997</v>
      </c>
      <c r="I146" s="44">
        <f t="shared" si="36"/>
        <v>-10.108204000000001</v>
      </c>
      <c r="J146" s="44">
        <f t="shared" si="37"/>
        <v>0</v>
      </c>
      <c r="K146" s="44">
        <f t="shared" si="38"/>
        <v>0</v>
      </c>
      <c r="L146" s="44">
        <f t="shared" si="39"/>
        <v>0</v>
      </c>
      <c r="N146" s="88">
        <v>25865000000</v>
      </c>
      <c r="O146" s="88">
        <v>-9.1482057999999995</v>
      </c>
      <c r="Q146" s="87">
        <f t="shared" si="40"/>
        <v>26.445</v>
      </c>
      <c r="R146" s="87">
        <f t="shared" si="41"/>
        <v>-9.3726415999999997</v>
      </c>
      <c r="S146" s="44">
        <f t="shared" si="42"/>
        <v>-9.7698392999999992</v>
      </c>
      <c r="T146" s="44">
        <f t="shared" si="43"/>
        <v>-10.349771</v>
      </c>
      <c r="U146" s="44">
        <f t="shared" si="44"/>
        <v>-11.179795</v>
      </c>
      <c r="V146" s="44">
        <f t="shared" si="45"/>
        <v>0</v>
      </c>
      <c r="W146" s="44">
        <f t="shared" si="46"/>
        <v>0</v>
      </c>
      <c r="X146" s="44">
        <f t="shared" si="47"/>
        <v>0</v>
      </c>
    </row>
    <row r="147" spans="2:24" x14ac:dyDescent="0.25">
      <c r="B147" s="88">
        <v>26010000000</v>
      </c>
      <c r="C147" s="88">
        <v>-8.7657098999999992</v>
      </c>
      <c r="E147" s="87">
        <f t="shared" si="32"/>
        <v>26.59</v>
      </c>
      <c r="F147" s="87">
        <f t="shared" si="33"/>
        <v>-8.5356445000000001</v>
      </c>
      <c r="G147" s="44">
        <f t="shared" si="34"/>
        <v>-8.8490447999999997</v>
      </c>
      <c r="H147" s="44">
        <f t="shared" si="35"/>
        <v>-9.2981911000000004</v>
      </c>
      <c r="I147" s="44">
        <f t="shared" si="36"/>
        <v>-10.026384999999999</v>
      </c>
      <c r="J147" s="44">
        <f t="shared" si="37"/>
        <v>0</v>
      </c>
      <c r="K147" s="44">
        <f t="shared" si="38"/>
        <v>0</v>
      </c>
      <c r="L147" s="44">
        <f t="shared" si="39"/>
        <v>0</v>
      </c>
      <c r="N147" s="88">
        <v>26010000000</v>
      </c>
      <c r="O147" s="88">
        <v>-9.2142534000000005</v>
      </c>
      <c r="Q147" s="87">
        <f t="shared" si="40"/>
        <v>26.59</v>
      </c>
      <c r="R147" s="87">
        <f t="shared" si="41"/>
        <v>-9.3932971999999992</v>
      </c>
      <c r="S147" s="44">
        <f t="shared" si="42"/>
        <v>-9.7831430000000008</v>
      </c>
      <c r="T147" s="44">
        <f t="shared" si="43"/>
        <v>-10.330022</v>
      </c>
      <c r="U147" s="44">
        <f t="shared" si="44"/>
        <v>-11.105460000000001</v>
      </c>
      <c r="V147" s="44">
        <f t="shared" si="45"/>
        <v>0</v>
      </c>
      <c r="W147" s="44">
        <f t="shared" si="46"/>
        <v>0</v>
      </c>
      <c r="X147" s="44">
        <f t="shared" si="47"/>
        <v>0</v>
      </c>
    </row>
    <row r="148" spans="2:24" x14ac:dyDescent="0.25">
      <c r="B148" s="88">
        <v>26155000000</v>
      </c>
      <c r="C148" s="88">
        <v>-8.7100019</v>
      </c>
      <c r="E148" s="87">
        <f t="shared" si="32"/>
        <v>26.734999999999999</v>
      </c>
      <c r="F148" s="87">
        <f t="shared" si="33"/>
        <v>-8.5165100000000002</v>
      </c>
      <c r="G148" s="44">
        <f t="shared" si="34"/>
        <v>-8.8287420000000001</v>
      </c>
      <c r="H148" s="44">
        <f t="shared" si="35"/>
        <v>-9.2760648999999997</v>
      </c>
      <c r="I148" s="44">
        <f t="shared" si="36"/>
        <v>-9.9962482000000001</v>
      </c>
      <c r="J148" s="44">
        <f t="shared" si="37"/>
        <v>0</v>
      </c>
      <c r="K148" s="44">
        <f t="shared" si="38"/>
        <v>0</v>
      </c>
      <c r="L148" s="44">
        <f t="shared" si="39"/>
        <v>0</v>
      </c>
      <c r="N148" s="88">
        <v>26155000000</v>
      </c>
      <c r="O148" s="88">
        <v>-9.2773161000000002</v>
      </c>
      <c r="Q148" s="87">
        <f t="shared" si="40"/>
        <v>26.734999999999999</v>
      </c>
      <c r="R148" s="87">
        <f t="shared" si="41"/>
        <v>-9.4050665000000002</v>
      </c>
      <c r="S148" s="44">
        <f t="shared" si="42"/>
        <v>-9.7630681999999993</v>
      </c>
      <c r="T148" s="44">
        <f t="shared" si="43"/>
        <v>-10.304517000000001</v>
      </c>
      <c r="U148" s="44">
        <f t="shared" si="44"/>
        <v>-11.075806999999999</v>
      </c>
      <c r="V148" s="44">
        <f t="shared" si="45"/>
        <v>0</v>
      </c>
      <c r="W148" s="44">
        <f t="shared" si="46"/>
        <v>0</v>
      </c>
      <c r="X148" s="44">
        <f t="shared" si="47"/>
        <v>0</v>
      </c>
    </row>
    <row r="149" spans="2:24" x14ac:dyDescent="0.25">
      <c r="B149" s="88">
        <v>26300000000</v>
      </c>
      <c r="C149" s="88">
        <v>-8.6441421999999992</v>
      </c>
      <c r="E149" s="87">
        <f t="shared" si="32"/>
        <v>26.88</v>
      </c>
      <c r="F149" s="87">
        <f t="shared" si="33"/>
        <v>-8.5088080999999995</v>
      </c>
      <c r="G149" s="44">
        <f t="shared" si="34"/>
        <v>-8.8070526000000005</v>
      </c>
      <c r="H149" s="44">
        <f t="shared" si="35"/>
        <v>-9.2552012999999995</v>
      </c>
      <c r="I149" s="44">
        <f t="shared" si="36"/>
        <v>-9.9495087000000009</v>
      </c>
      <c r="J149" s="44">
        <f t="shared" si="37"/>
        <v>0</v>
      </c>
      <c r="K149" s="44">
        <f t="shared" si="38"/>
        <v>0</v>
      </c>
      <c r="L149" s="44">
        <f t="shared" si="39"/>
        <v>0</v>
      </c>
      <c r="N149" s="88">
        <v>26300000000</v>
      </c>
      <c r="O149" s="88">
        <v>-9.3336000000000006</v>
      </c>
      <c r="Q149" s="87">
        <f t="shared" si="40"/>
        <v>26.88</v>
      </c>
      <c r="R149" s="87">
        <f t="shared" si="41"/>
        <v>-9.3988543</v>
      </c>
      <c r="S149" s="44">
        <f t="shared" si="42"/>
        <v>-9.7284001999999994</v>
      </c>
      <c r="T149" s="44">
        <f t="shared" si="43"/>
        <v>-10.253773000000001</v>
      </c>
      <c r="U149" s="44">
        <f t="shared" si="44"/>
        <v>-10.997093</v>
      </c>
      <c r="V149" s="44">
        <f t="shared" si="45"/>
        <v>0</v>
      </c>
      <c r="W149" s="44">
        <f t="shared" si="46"/>
        <v>0</v>
      </c>
      <c r="X149" s="44">
        <f t="shared" si="47"/>
        <v>0</v>
      </c>
    </row>
    <row r="150" spans="2:24" x14ac:dyDescent="0.25">
      <c r="B150" s="88">
        <v>26445000000</v>
      </c>
      <c r="C150" s="88">
        <v>-8.5823622000000004</v>
      </c>
      <c r="E150" s="87">
        <f t="shared" si="32"/>
        <v>27.024999999999999</v>
      </c>
      <c r="F150" s="87">
        <f t="shared" si="33"/>
        <v>-8.5006418000000004</v>
      </c>
      <c r="G150" s="44">
        <f t="shared" si="34"/>
        <v>-8.8017120000000002</v>
      </c>
      <c r="H150" s="44">
        <f t="shared" si="35"/>
        <v>-9.2532940000000004</v>
      </c>
      <c r="I150" s="44">
        <f t="shared" si="36"/>
        <v>-9.9528008000000003</v>
      </c>
      <c r="J150" s="44">
        <f t="shared" si="37"/>
        <v>0</v>
      </c>
      <c r="K150" s="44">
        <f t="shared" si="38"/>
        <v>0</v>
      </c>
      <c r="L150" s="44">
        <f t="shared" si="39"/>
        <v>0</v>
      </c>
      <c r="N150" s="88">
        <v>26445000000</v>
      </c>
      <c r="O150" s="88">
        <v>-9.3726415999999997</v>
      </c>
      <c r="Q150" s="87">
        <f t="shared" si="40"/>
        <v>27.024999999999999</v>
      </c>
      <c r="R150" s="87">
        <f t="shared" si="41"/>
        <v>-9.3734883999999994</v>
      </c>
      <c r="S150" s="44">
        <f t="shared" si="42"/>
        <v>-9.6954087999999992</v>
      </c>
      <c r="T150" s="44">
        <f t="shared" si="43"/>
        <v>-10.202707999999999</v>
      </c>
      <c r="U150" s="44">
        <f t="shared" si="44"/>
        <v>-10.912512</v>
      </c>
      <c r="V150" s="44">
        <f t="shared" si="45"/>
        <v>0</v>
      </c>
      <c r="W150" s="44">
        <f t="shared" si="46"/>
        <v>0</v>
      </c>
      <c r="X150" s="44">
        <f t="shared" si="47"/>
        <v>0</v>
      </c>
    </row>
    <row r="151" spans="2:24" x14ac:dyDescent="0.25">
      <c r="B151" s="88">
        <v>26590000000</v>
      </c>
      <c r="C151" s="88">
        <v>-8.5356445000000001</v>
      </c>
      <c r="E151" s="87">
        <f t="shared" si="32"/>
        <v>27.17</v>
      </c>
      <c r="F151" s="87">
        <f t="shared" si="33"/>
        <v>-8.5014420000000008</v>
      </c>
      <c r="G151" s="44">
        <f t="shared" si="34"/>
        <v>-8.7958373999999999</v>
      </c>
      <c r="H151" s="44">
        <f t="shared" si="35"/>
        <v>-9.2435235999999996</v>
      </c>
      <c r="I151" s="44">
        <f t="shared" si="36"/>
        <v>-9.9223633000000007</v>
      </c>
      <c r="J151" s="44">
        <f t="shared" si="37"/>
        <v>0</v>
      </c>
      <c r="K151" s="44">
        <f t="shared" si="38"/>
        <v>0</v>
      </c>
      <c r="L151" s="44">
        <f t="shared" si="39"/>
        <v>0</v>
      </c>
      <c r="N151" s="88">
        <v>26590000000</v>
      </c>
      <c r="O151" s="88">
        <v>-9.3932971999999992</v>
      </c>
      <c r="Q151" s="87">
        <f t="shared" si="40"/>
        <v>27.17</v>
      </c>
      <c r="R151" s="87">
        <f t="shared" si="41"/>
        <v>-9.3506727000000005</v>
      </c>
      <c r="S151" s="44">
        <f t="shared" si="42"/>
        <v>-9.6670399000000007</v>
      </c>
      <c r="T151" s="44">
        <f t="shared" si="43"/>
        <v>-10.167192</v>
      </c>
      <c r="U151" s="44">
        <f t="shared" si="44"/>
        <v>-10.884067999999999</v>
      </c>
      <c r="V151" s="44">
        <f t="shared" si="45"/>
        <v>0</v>
      </c>
      <c r="W151" s="44">
        <f t="shared" si="46"/>
        <v>0</v>
      </c>
      <c r="X151" s="44">
        <f t="shared" si="47"/>
        <v>0</v>
      </c>
    </row>
    <row r="152" spans="2:24" x14ac:dyDescent="0.25">
      <c r="B152" s="88">
        <v>26735000000</v>
      </c>
      <c r="C152" s="88">
        <v>-8.5165100000000002</v>
      </c>
      <c r="E152" s="87">
        <f t="shared" si="32"/>
        <v>27.315000000000001</v>
      </c>
      <c r="F152" s="87">
        <f t="shared" si="33"/>
        <v>-8.5185727999999994</v>
      </c>
      <c r="G152" s="44">
        <f t="shared" si="34"/>
        <v>-8.7894076999999999</v>
      </c>
      <c r="H152" s="44">
        <f t="shared" si="35"/>
        <v>-9.2259320999999996</v>
      </c>
      <c r="I152" s="44">
        <f t="shared" si="36"/>
        <v>-9.8867501999999998</v>
      </c>
      <c r="J152" s="44">
        <f t="shared" si="37"/>
        <v>0</v>
      </c>
      <c r="K152" s="44">
        <f t="shared" si="38"/>
        <v>0</v>
      </c>
      <c r="L152" s="44">
        <f t="shared" si="39"/>
        <v>0</v>
      </c>
      <c r="N152" s="88">
        <v>26735000000</v>
      </c>
      <c r="O152" s="88">
        <v>-9.4050665000000002</v>
      </c>
      <c r="Q152" s="87">
        <f t="shared" si="40"/>
        <v>27.315000000000001</v>
      </c>
      <c r="R152" s="87">
        <f t="shared" si="41"/>
        <v>-9.3304348000000008</v>
      </c>
      <c r="S152" s="44">
        <f t="shared" si="42"/>
        <v>-9.6259508</v>
      </c>
      <c r="T152" s="44">
        <f t="shared" si="43"/>
        <v>-10.089971999999999</v>
      </c>
      <c r="U152" s="44">
        <f t="shared" si="44"/>
        <v>-10.767388</v>
      </c>
      <c r="V152" s="44">
        <f t="shared" si="45"/>
        <v>0</v>
      </c>
      <c r="W152" s="44">
        <f t="shared" si="46"/>
        <v>0</v>
      </c>
      <c r="X152" s="44">
        <f t="shared" si="47"/>
        <v>0</v>
      </c>
    </row>
    <row r="153" spans="2:24" x14ac:dyDescent="0.25">
      <c r="B153" s="88">
        <v>26880000000</v>
      </c>
      <c r="C153" s="88">
        <v>-8.5088080999999995</v>
      </c>
      <c r="E153" s="87">
        <f t="shared" si="32"/>
        <v>27.46</v>
      </c>
      <c r="F153" s="87">
        <f t="shared" si="33"/>
        <v>-8.5545568000000003</v>
      </c>
      <c r="G153" s="44">
        <f t="shared" si="34"/>
        <v>-8.7813148000000005</v>
      </c>
      <c r="H153" s="44">
        <f t="shared" si="35"/>
        <v>-9.1972293999999994</v>
      </c>
      <c r="I153" s="44">
        <f t="shared" si="36"/>
        <v>-9.8439875000000008</v>
      </c>
      <c r="J153" s="44">
        <f t="shared" si="37"/>
        <v>0</v>
      </c>
      <c r="K153" s="44">
        <f t="shared" si="38"/>
        <v>0</v>
      </c>
      <c r="L153" s="44">
        <f t="shared" si="39"/>
        <v>0</v>
      </c>
      <c r="N153" s="88">
        <v>26880000000</v>
      </c>
      <c r="O153" s="88">
        <v>-9.3988543</v>
      </c>
      <c r="Q153" s="87">
        <f t="shared" si="40"/>
        <v>27.46</v>
      </c>
      <c r="R153" s="87">
        <f t="shared" si="41"/>
        <v>-9.2978830000000006</v>
      </c>
      <c r="S153" s="44">
        <f t="shared" si="42"/>
        <v>-9.5771875000000009</v>
      </c>
      <c r="T153" s="44">
        <f t="shared" si="43"/>
        <v>-10.038812</v>
      </c>
      <c r="U153" s="44">
        <f t="shared" si="44"/>
        <v>-10.743494999999999</v>
      </c>
      <c r="V153" s="44">
        <f t="shared" si="45"/>
        <v>0</v>
      </c>
      <c r="W153" s="44">
        <f t="shared" si="46"/>
        <v>0</v>
      </c>
      <c r="X153" s="44">
        <f t="shared" si="47"/>
        <v>0</v>
      </c>
    </row>
    <row r="154" spans="2:24" x14ac:dyDescent="0.25">
      <c r="B154" s="88">
        <v>27025000000</v>
      </c>
      <c r="C154" s="88">
        <v>-8.5006418000000004</v>
      </c>
      <c r="E154" s="87">
        <f t="shared" si="32"/>
        <v>27.605</v>
      </c>
      <c r="F154" s="87">
        <f t="shared" si="33"/>
        <v>-8.6017379999999992</v>
      </c>
      <c r="G154" s="44">
        <f t="shared" si="34"/>
        <v>-8.8151025999999995</v>
      </c>
      <c r="H154" s="44">
        <f t="shared" si="35"/>
        <v>-9.2148438000000006</v>
      </c>
      <c r="I154" s="44">
        <f t="shared" si="36"/>
        <v>-9.8453169000000003</v>
      </c>
      <c r="J154" s="44">
        <f t="shared" si="37"/>
        <v>0</v>
      </c>
      <c r="K154" s="44">
        <f t="shared" si="38"/>
        <v>0</v>
      </c>
      <c r="L154" s="44">
        <f t="shared" si="39"/>
        <v>0</v>
      </c>
      <c r="N154" s="88">
        <v>27025000000</v>
      </c>
      <c r="O154" s="88">
        <v>-9.3734883999999994</v>
      </c>
      <c r="Q154" s="87">
        <f t="shared" si="40"/>
        <v>27.605</v>
      </c>
      <c r="R154" s="87">
        <f t="shared" si="41"/>
        <v>-9.2647990999999994</v>
      </c>
      <c r="S154" s="44">
        <f t="shared" si="42"/>
        <v>-9.5250377999999998</v>
      </c>
      <c r="T154" s="44">
        <f t="shared" si="43"/>
        <v>-9.9597425000000008</v>
      </c>
      <c r="U154" s="44">
        <f t="shared" si="44"/>
        <v>-10.617957000000001</v>
      </c>
      <c r="V154" s="44">
        <f t="shared" si="45"/>
        <v>0</v>
      </c>
      <c r="W154" s="44">
        <f t="shared" si="46"/>
        <v>0</v>
      </c>
      <c r="X154" s="44">
        <f t="shared" si="47"/>
        <v>0</v>
      </c>
    </row>
    <row r="155" spans="2:24" x14ac:dyDescent="0.25">
      <c r="B155" s="88">
        <v>27170000000</v>
      </c>
      <c r="C155" s="88">
        <v>-8.5014420000000008</v>
      </c>
      <c r="E155" s="87">
        <f t="shared" si="32"/>
        <v>27.75</v>
      </c>
      <c r="F155" s="87">
        <f t="shared" si="33"/>
        <v>-8.6485337999999992</v>
      </c>
      <c r="G155" s="44">
        <f t="shared" si="34"/>
        <v>-8.8710536999999992</v>
      </c>
      <c r="H155" s="44">
        <f t="shared" si="35"/>
        <v>-9.2599877999999993</v>
      </c>
      <c r="I155" s="44">
        <f t="shared" si="36"/>
        <v>-9.8806762999999993</v>
      </c>
      <c r="J155" s="44">
        <f t="shared" si="37"/>
        <v>0</v>
      </c>
      <c r="K155" s="44">
        <f t="shared" si="38"/>
        <v>0</v>
      </c>
      <c r="L155" s="44">
        <f t="shared" si="39"/>
        <v>0</v>
      </c>
      <c r="N155" s="88">
        <v>27170000000</v>
      </c>
      <c r="O155" s="88">
        <v>-9.3506727000000005</v>
      </c>
      <c r="Q155" s="87">
        <f t="shared" si="40"/>
        <v>27.75</v>
      </c>
      <c r="R155" s="87">
        <f t="shared" si="41"/>
        <v>-9.2367506000000006</v>
      </c>
      <c r="S155" s="44">
        <f t="shared" si="42"/>
        <v>-9.4733839</v>
      </c>
      <c r="T155" s="44">
        <f t="shared" si="43"/>
        <v>-9.8930302000000001</v>
      </c>
      <c r="U155" s="44">
        <f t="shared" si="44"/>
        <v>-10.553910999999999</v>
      </c>
      <c r="V155" s="44">
        <f t="shared" si="45"/>
        <v>0</v>
      </c>
      <c r="W155" s="44">
        <f t="shared" si="46"/>
        <v>0</v>
      </c>
      <c r="X155" s="44">
        <f t="shared" si="47"/>
        <v>0</v>
      </c>
    </row>
    <row r="156" spans="2:24" x14ac:dyDescent="0.25">
      <c r="B156" s="88">
        <v>27315000000</v>
      </c>
      <c r="C156" s="88">
        <v>-8.5185727999999994</v>
      </c>
      <c r="E156" s="87">
        <f t="shared" si="32"/>
        <v>27.895</v>
      </c>
      <c r="F156" s="87">
        <f t="shared" si="33"/>
        <v>-8.6980418999999998</v>
      </c>
      <c r="G156" s="44">
        <f t="shared" si="34"/>
        <v>-8.9135685000000002</v>
      </c>
      <c r="H156" s="44">
        <f t="shared" si="35"/>
        <v>-9.3002243</v>
      </c>
      <c r="I156" s="44">
        <f t="shared" si="36"/>
        <v>-9.9246283000000002</v>
      </c>
      <c r="J156" s="44">
        <f t="shared" si="37"/>
        <v>0</v>
      </c>
      <c r="K156" s="44">
        <f t="shared" si="38"/>
        <v>0</v>
      </c>
      <c r="L156" s="44">
        <f t="shared" si="39"/>
        <v>0</v>
      </c>
      <c r="N156" s="88">
        <v>27315000000</v>
      </c>
      <c r="O156" s="88">
        <v>-9.3304348000000008</v>
      </c>
      <c r="Q156" s="87">
        <f t="shared" si="40"/>
        <v>27.895</v>
      </c>
      <c r="R156" s="87">
        <f t="shared" si="41"/>
        <v>-9.2118234999999995</v>
      </c>
      <c r="S156" s="44">
        <f t="shared" si="42"/>
        <v>-9.4150466999999995</v>
      </c>
      <c r="T156" s="44">
        <f t="shared" si="43"/>
        <v>-9.8025559999999992</v>
      </c>
      <c r="U156" s="44">
        <f t="shared" si="44"/>
        <v>-10.444235000000001</v>
      </c>
      <c r="V156" s="44">
        <f t="shared" si="45"/>
        <v>0</v>
      </c>
      <c r="W156" s="44">
        <f t="shared" si="46"/>
        <v>0</v>
      </c>
      <c r="X156" s="44">
        <f t="shared" si="47"/>
        <v>0</v>
      </c>
    </row>
    <row r="157" spans="2:24" x14ac:dyDescent="0.25">
      <c r="B157" s="88">
        <v>27460000000</v>
      </c>
      <c r="C157" s="88">
        <v>-8.5545568000000003</v>
      </c>
      <c r="E157" s="87">
        <f t="shared" si="32"/>
        <v>28.04</v>
      </c>
      <c r="F157" s="87">
        <f t="shared" si="33"/>
        <v>-8.7396393000000003</v>
      </c>
      <c r="G157" s="44">
        <f t="shared" si="34"/>
        <v>-8.9403582000000004</v>
      </c>
      <c r="H157" s="44">
        <f t="shared" si="35"/>
        <v>-9.3156853000000002</v>
      </c>
      <c r="I157" s="44">
        <f t="shared" si="36"/>
        <v>-9.9585056000000005</v>
      </c>
      <c r="J157" s="44">
        <f t="shared" si="37"/>
        <v>0</v>
      </c>
      <c r="K157" s="44">
        <f t="shared" si="38"/>
        <v>0</v>
      </c>
      <c r="L157" s="44">
        <f t="shared" si="39"/>
        <v>0</v>
      </c>
      <c r="N157" s="88">
        <v>27460000000</v>
      </c>
      <c r="O157" s="88">
        <v>-9.2978830000000006</v>
      </c>
      <c r="Q157" s="87">
        <f t="shared" si="40"/>
        <v>28.04</v>
      </c>
      <c r="R157" s="87">
        <f t="shared" si="41"/>
        <v>-9.1902284999999999</v>
      </c>
      <c r="S157" s="44">
        <f t="shared" si="42"/>
        <v>-9.3805838000000001</v>
      </c>
      <c r="T157" s="44">
        <f t="shared" si="43"/>
        <v>-9.7276974000000003</v>
      </c>
      <c r="U157" s="44">
        <f t="shared" si="44"/>
        <v>-10.355645000000001</v>
      </c>
      <c r="V157" s="44">
        <f t="shared" si="45"/>
        <v>0</v>
      </c>
      <c r="W157" s="44">
        <f t="shared" si="46"/>
        <v>0</v>
      </c>
      <c r="X157" s="44">
        <f t="shared" si="47"/>
        <v>0</v>
      </c>
    </row>
    <row r="158" spans="2:24" x14ac:dyDescent="0.25">
      <c r="B158" s="88">
        <v>27605000000</v>
      </c>
      <c r="C158" s="88">
        <v>-8.6017379999999992</v>
      </c>
      <c r="E158" s="87">
        <f t="shared" si="32"/>
        <v>28.184999999999999</v>
      </c>
      <c r="F158" s="87">
        <f t="shared" si="33"/>
        <v>-8.7578782999999998</v>
      </c>
      <c r="G158" s="44">
        <f t="shared" si="34"/>
        <v>-8.9393349000000004</v>
      </c>
      <c r="H158" s="44">
        <f t="shared" si="35"/>
        <v>-9.3033476000000004</v>
      </c>
      <c r="I158" s="44">
        <f t="shared" si="36"/>
        <v>-9.9723082000000005</v>
      </c>
      <c r="J158" s="44">
        <f t="shared" si="37"/>
        <v>0</v>
      </c>
      <c r="K158" s="44">
        <f t="shared" si="38"/>
        <v>0</v>
      </c>
      <c r="L158" s="44">
        <f t="shared" si="39"/>
        <v>0</v>
      </c>
      <c r="N158" s="88">
        <v>27605000000</v>
      </c>
      <c r="O158" s="88">
        <v>-9.2647990999999994</v>
      </c>
      <c r="Q158" s="87">
        <f t="shared" si="40"/>
        <v>28.184999999999999</v>
      </c>
      <c r="R158" s="87">
        <f t="shared" si="41"/>
        <v>-9.1714640000000003</v>
      </c>
      <c r="S158" s="44">
        <f t="shared" si="42"/>
        <v>-9.3464804000000008</v>
      </c>
      <c r="T158" s="44">
        <f t="shared" si="43"/>
        <v>-9.6760406000000003</v>
      </c>
      <c r="U158" s="44">
        <f t="shared" si="44"/>
        <v>-10.324158000000001</v>
      </c>
      <c r="V158" s="44">
        <f t="shared" si="45"/>
        <v>0</v>
      </c>
      <c r="W158" s="44">
        <f t="shared" si="46"/>
        <v>0</v>
      </c>
      <c r="X158" s="44">
        <f t="shared" si="47"/>
        <v>0</v>
      </c>
    </row>
    <row r="159" spans="2:24" x14ac:dyDescent="0.25">
      <c r="B159" s="88">
        <v>27750000000</v>
      </c>
      <c r="C159" s="88">
        <v>-8.6485337999999992</v>
      </c>
      <c r="E159" s="87">
        <f t="shared" si="32"/>
        <v>28.33</v>
      </c>
      <c r="F159" s="87">
        <f t="shared" si="33"/>
        <v>-8.7469129999999993</v>
      </c>
      <c r="G159" s="44">
        <f t="shared" si="34"/>
        <v>-8.9488363</v>
      </c>
      <c r="H159" s="44">
        <f t="shared" si="35"/>
        <v>-9.3163461999999999</v>
      </c>
      <c r="I159" s="44">
        <f t="shared" si="36"/>
        <v>-10.008448</v>
      </c>
      <c r="J159" s="44">
        <f t="shared" si="37"/>
        <v>0</v>
      </c>
      <c r="K159" s="44">
        <f t="shared" si="38"/>
        <v>0</v>
      </c>
      <c r="L159" s="44">
        <f t="shared" si="39"/>
        <v>0</v>
      </c>
      <c r="N159" s="88">
        <v>27750000000</v>
      </c>
      <c r="O159" s="88">
        <v>-9.2367506000000006</v>
      </c>
      <c r="Q159" s="87">
        <f t="shared" si="40"/>
        <v>28.33</v>
      </c>
      <c r="R159" s="87">
        <f t="shared" si="41"/>
        <v>-9.1540794000000005</v>
      </c>
      <c r="S159" s="44">
        <f t="shared" si="42"/>
        <v>-9.3289966999999994</v>
      </c>
      <c r="T159" s="44">
        <f t="shared" si="43"/>
        <v>-9.6412334000000008</v>
      </c>
      <c r="U159" s="44">
        <f t="shared" si="44"/>
        <v>-10.288911000000001</v>
      </c>
      <c r="V159" s="44">
        <f t="shared" si="45"/>
        <v>0</v>
      </c>
      <c r="W159" s="44">
        <f t="shared" si="46"/>
        <v>0</v>
      </c>
      <c r="X159" s="44">
        <f t="shared" si="47"/>
        <v>0</v>
      </c>
    </row>
    <row r="160" spans="2:24" x14ac:dyDescent="0.25">
      <c r="B160" s="88">
        <v>27895000000</v>
      </c>
      <c r="C160" s="88">
        <v>-8.6980418999999998</v>
      </c>
      <c r="E160" s="87">
        <f t="shared" si="32"/>
        <v>28.475000000000001</v>
      </c>
      <c r="F160" s="87">
        <f t="shared" si="33"/>
        <v>-8.7278737999999993</v>
      </c>
      <c r="G160" s="44">
        <f t="shared" si="34"/>
        <v>-8.9106131000000008</v>
      </c>
      <c r="H160" s="44">
        <f t="shared" si="35"/>
        <v>-9.2681284000000002</v>
      </c>
      <c r="I160" s="44">
        <f t="shared" si="36"/>
        <v>-9.9488192000000009</v>
      </c>
      <c r="J160" s="44">
        <f t="shared" si="37"/>
        <v>0</v>
      </c>
      <c r="K160" s="44">
        <f t="shared" si="38"/>
        <v>0</v>
      </c>
      <c r="L160" s="44">
        <f t="shared" si="39"/>
        <v>0</v>
      </c>
      <c r="N160" s="88">
        <v>27895000000</v>
      </c>
      <c r="O160" s="88">
        <v>-9.2118234999999995</v>
      </c>
      <c r="Q160" s="87">
        <f t="shared" si="40"/>
        <v>28.475000000000001</v>
      </c>
      <c r="R160" s="87">
        <f t="shared" si="41"/>
        <v>-9.1412382000000001</v>
      </c>
      <c r="S160" s="44">
        <f t="shared" si="42"/>
        <v>-9.2958899000000006</v>
      </c>
      <c r="T160" s="44">
        <f t="shared" si="43"/>
        <v>-9.5995884</v>
      </c>
      <c r="U160" s="44">
        <f t="shared" si="44"/>
        <v>-10.258022</v>
      </c>
      <c r="V160" s="44">
        <f t="shared" si="45"/>
        <v>0</v>
      </c>
      <c r="W160" s="44">
        <f t="shared" si="46"/>
        <v>0</v>
      </c>
      <c r="X160" s="44">
        <f t="shared" si="47"/>
        <v>0</v>
      </c>
    </row>
    <row r="161" spans="2:24" x14ac:dyDescent="0.25">
      <c r="B161" s="88">
        <v>28040000000</v>
      </c>
      <c r="C161" s="88">
        <v>-8.7396393000000003</v>
      </c>
      <c r="E161" s="87">
        <f t="shared" si="32"/>
        <v>28.62</v>
      </c>
      <c r="F161" s="87">
        <f t="shared" si="33"/>
        <v>-8.6882915000000001</v>
      </c>
      <c r="G161" s="44">
        <f t="shared" si="34"/>
        <v>-8.8589468</v>
      </c>
      <c r="H161" s="44">
        <f t="shared" si="35"/>
        <v>-9.2099379999999993</v>
      </c>
      <c r="I161" s="44">
        <f t="shared" si="36"/>
        <v>-9.8936490999999993</v>
      </c>
      <c r="J161" s="44">
        <f t="shared" si="37"/>
        <v>0</v>
      </c>
      <c r="K161" s="44">
        <f t="shared" si="38"/>
        <v>0</v>
      </c>
      <c r="L161" s="44">
        <f t="shared" si="39"/>
        <v>0</v>
      </c>
      <c r="N161" s="88">
        <v>28040000000</v>
      </c>
      <c r="O161" s="88">
        <v>-9.1902284999999999</v>
      </c>
      <c r="Q161" s="87">
        <f t="shared" si="40"/>
        <v>28.62</v>
      </c>
      <c r="R161" s="87">
        <f t="shared" si="41"/>
        <v>-9.1150950999999996</v>
      </c>
      <c r="S161" s="44">
        <f t="shared" si="42"/>
        <v>-9.2639341000000002</v>
      </c>
      <c r="T161" s="44">
        <f t="shared" si="43"/>
        <v>-9.5351391000000003</v>
      </c>
      <c r="U161" s="44">
        <f t="shared" si="44"/>
        <v>-10.177348</v>
      </c>
      <c r="V161" s="44">
        <f t="shared" si="45"/>
        <v>0</v>
      </c>
      <c r="W161" s="44">
        <f t="shared" si="46"/>
        <v>0</v>
      </c>
      <c r="X161" s="44">
        <f t="shared" si="47"/>
        <v>0</v>
      </c>
    </row>
    <row r="162" spans="2:24" x14ac:dyDescent="0.25">
      <c r="B162" s="88">
        <v>28185000000</v>
      </c>
      <c r="C162" s="88">
        <v>-8.7578782999999998</v>
      </c>
      <c r="E162" s="87">
        <f t="shared" si="32"/>
        <v>28.765000000000001</v>
      </c>
      <c r="F162" s="87">
        <f t="shared" si="33"/>
        <v>-8.6355286000000007</v>
      </c>
      <c r="G162" s="44">
        <f t="shared" si="34"/>
        <v>-8.7926921999999994</v>
      </c>
      <c r="H162" s="44">
        <f t="shared" si="35"/>
        <v>-9.1276588000000007</v>
      </c>
      <c r="I162" s="44">
        <f t="shared" si="36"/>
        <v>-9.7865286000000005</v>
      </c>
      <c r="J162" s="44">
        <f t="shared" si="37"/>
        <v>0</v>
      </c>
      <c r="K162" s="44">
        <f t="shared" si="38"/>
        <v>0</v>
      </c>
      <c r="L162" s="44">
        <f t="shared" si="39"/>
        <v>0</v>
      </c>
      <c r="N162" s="88">
        <v>28185000000</v>
      </c>
      <c r="O162" s="88">
        <v>-9.1714640000000003</v>
      </c>
      <c r="Q162" s="87">
        <f t="shared" si="40"/>
        <v>28.765000000000001</v>
      </c>
      <c r="R162" s="87">
        <f t="shared" si="41"/>
        <v>-9.0922575000000005</v>
      </c>
      <c r="S162" s="44">
        <f t="shared" si="42"/>
        <v>-9.2173795999999992</v>
      </c>
      <c r="T162" s="44">
        <f t="shared" si="43"/>
        <v>-9.4690265999999994</v>
      </c>
      <c r="U162" s="44">
        <f t="shared" si="44"/>
        <v>-10.100773</v>
      </c>
      <c r="V162" s="44">
        <f t="shared" si="45"/>
        <v>0</v>
      </c>
      <c r="W162" s="44">
        <f t="shared" si="46"/>
        <v>0</v>
      </c>
      <c r="X162" s="44">
        <f t="shared" si="47"/>
        <v>0</v>
      </c>
    </row>
    <row r="163" spans="2:24" x14ac:dyDescent="0.25">
      <c r="B163" s="88">
        <v>28330000000</v>
      </c>
      <c r="C163" s="88">
        <v>-8.7469129999999993</v>
      </c>
      <c r="E163" s="87">
        <f t="shared" si="32"/>
        <v>28.91</v>
      </c>
      <c r="F163" s="87">
        <f t="shared" si="33"/>
        <v>-8.5636949999999992</v>
      </c>
      <c r="G163" s="44">
        <f t="shared" si="34"/>
        <v>-8.7385558999999997</v>
      </c>
      <c r="H163" s="44">
        <f t="shared" si="35"/>
        <v>-9.0740441999999994</v>
      </c>
      <c r="I163" s="44">
        <f t="shared" si="36"/>
        <v>-9.7319297999999996</v>
      </c>
      <c r="J163" s="44">
        <f t="shared" si="37"/>
        <v>0</v>
      </c>
      <c r="K163" s="44">
        <f t="shared" si="38"/>
        <v>0</v>
      </c>
      <c r="L163" s="44">
        <f t="shared" si="39"/>
        <v>0</v>
      </c>
      <c r="N163" s="88">
        <v>28330000000</v>
      </c>
      <c r="O163" s="88">
        <v>-9.1540794000000005</v>
      </c>
      <c r="Q163" s="87">
        <f t="shared" si="40"/>
        <v>28.91</v>
      </c>
      <c r="R163" s="87">
        <f t="shared" si="41"/>
        <v>-9.0592842000000005</v>
      </c>
      <c r="S163" s="44">
        <f t="shared" si="42"/>
        <v>-9.1829280999999998</v>
      </c>
      <c r="T163" s="44">
        <f t="shared" si="43"/>
        <v>-9.4169263999999995</v>
      </c>
      <c r="U163" s="44">
        <f t="shared" si="44"/>
        <v>-10.025232000000001</v>
      </c>
      <c r="V163" s="44">
        <f t="shared" si="45"/>
        <v>0</v>
      </c>
      <c r="W163" s="44">
        <f t="shared" si="46"/>
        <v>0</v>
      </c>
      <c r="X163" s="44">
        <f t="shared" si="47"/>
        <v>0</v>
      </c>
    </row>
    <row r="164" spans="2:24" x14ac:dyDescent="0.25">
      <c r="B164" s="88">
        <v>28475000000</v>
      </c>
      <c r="C164" s="88">
        <v>-8.7278737999999993</v>
      </c>
      <c r="E164" s="87">
        <f t="shared" si="32"/>
        <v>29.055</v>
      </c>
      <c r="F164" s="87">
        <f t="shared" si="33"/>
        <v>-8.4915476000000005</v>
      </c>
      <c r="G164" s="44">
        <f t="shared" si="34"/>
        <v>-8.6721047999999996</v>
      </c>
      <c r="H164" s="44">
        <f t="shared" si="35"/>
        <v>-9.0142574</v>
      </c>
      <c r="I164" s="44">
        <f t="shared" si="36"/>
        <v>-9.6614027</v>
      </c>
      <c r="J164" s="44">
        <f t="shared" si="37"/>
        <v>0</v>
      </c>
      <c r="K164" s="44">
        <f t="shared" si="38"/>
        <v>0</v>
      </c>
      <c r="L164" s="44">
        <f t="shared" si="39"/>
        <v>0</v>
      </c>
      <c r="N164" s="88">
        <v>28475000000</v>
      </c>
      <c r="O164" s="88">
        <v>-9.1412382000000001</v>
      </c>
      <c r="Q164" s="87">
        <f t="shared" si="40"/>
        <v>29.055</v>
      </c>
      <c r="R164" s="87">
        <f t="shared" si="41"/>
        <v>-9.0271950000000007</v>
      </c>
      <c r="S164" s="44">
        <f t="shared" si="42"/>
        <v>-9.1367226000000006</v>
      </c>
      <c r="T164" s="44">
        <f t="shared" si="43"/>
        <v>-9.3683920000000001</v>
      </c>
      <c r="U164" s="44">
        <f t="shared" si="44"/>
        <v>-9.9720286999999992</v>
      </c>
      <c r="V164" s="44">
        <f t="shared" si="45"/>
        <v>0</v>
      </c>
      <c r="W164" s="44">
        <f t="shared" si="46"/>
        <v>0</v>
      </c>
      <c r="X164" s="44">
        <f t="shared" si="47"/>
        <v>0</v>
      </c>
    </row>
    <row r="165" spans="2:24" x14ac:dyDescent="0.25">
      <c r="B165" s="88">
        <v>28620000000</v>
      </c>
      <c r="C165" s="88">
        <v>-8.6882915000000001</v>
      </c>
      <c r="E165" s="87">
        <f t="shared" si="32"/>
        <v>29.2</v>
      </c>
      <c r="F165" s="87">
        <f t="shared" si="33"/>
        <v>-8.4198465000000002</v>
      </c>
      <c r="G165" s="44">
        <f t="shared" si="34"/>
        <v>-8.5949936000000005</v>
      </c>
      <c r="H165" s="44">
        <f t="shared" si="35"/>
        <v>-8.9379930000000005</v>
      </c>
      <c r="I165" s="44">
        <f t="shared" si="36"/>
        <v>-9.5826168000000003</v>
      </c>
      <c r="J165" s="44">
        <f t="shared" si="37"/>
        <v>0</v>
      </c>
      <c r="K165" s="44">
        <f t="shared" si="38"/>
        <v>0</v>
      </c>
      <c r="L165" s="44">
        <f t="shared" si="39"/>
        <v>0</v>
      </c>
      <c r="N165" s="88">
        <v>28620000000</v>
      </c>
      <c r="O165" s="88">
        <v>-9.1150950999999996</v>
      </c>
      <c r="Q165" s="87">
        <f t="shared" si="40"/>
        <v>29.2</v>
      </c>
      <c r="R165" s="87">
        <f t="shared" si="41"/>
        <v>-9.0029736000000007</v>
      </c>
      <c r="S165" s="44">
        <f t="shared" si="42"/>
        <v>-9.1055708000000006</v>
      </c>
      <c r="T165" s="44">
        <f t="shared" si="43"/>
        <v>-9.3230467000000008</v>
      </c>
      <c r="U165" s="44">
        <f t="shared" si="44"/>
        <v>-9.9076719000000004</v>
      </c>
      <c r="V165" s="44">
        <f t="shared" si="45"/>
        <v>0</v>
      </c>
      <c r="W165" s="44">
        <f t="shared" si="46"/>
        <v>0</v>
      </c>
      <c r="X165" s="44">
        <f t="shared" si="47"/>
        <v>0</v>
      </c>
    </row>
    <row r="166" spans="2:24" x14ac:dyDescent="0.25">
      <c r="B166" s="88">
        <v>28765000000</v>
      </c>
      <c r="C166" s="88">
        <v>-8.6355286000000007</v>
      </c>
      <c r="E166" s="87">
        <f t="shared" si="32"/>
        <v>29.344999999999999</v>
      </c>
      <c r="F166" s="87">
        <f t="shared" si="33"/>
        <v>-8.3528632999999992</v>
      </c>
      <c r="G166" s="44">
        <f t="shared" si="34"/>
        <v>-8.5190152999999995</v>
      </c>
      <c r="H166" s="44">
        <f t="shared" si="35"/>
        <v>-8.8540764000000003</v>
      </c>
      <c r="I166" s="44">
        <f t="shared" si="36"/>
        <v>-9.4862347000000007</v>
      </c>
      <c r="J166" s="44">
        <f t="shared" si="37"/>
        <v>0</v>
      </c>
      <c r="K166" s="44">
        <f t="shared" si="38"/>
        <v>0</v>
      </c>
      <c r="L166" s="44">
        <f t="shared" si="39"/>
        <v>0</v>
      </c>
      <c r="N166" s="88">
        <v>28765000000</v>
      </c>
      <c r="O166" s="88">
        <v>-9.0922575000000005</v>
      </c>
      <c r="Q166" s="87">
        <f t="shared" si="40"/>
        <v>29.344999999999999</v>
      </c>
      <c r="R166" s="87">
        <f t="shared" si="41"/>
        <v>-8.9953146000000004</v>
      </c>
      <c r="S166" s="44">
        <f t="shared" si="42"/>
        <v>-9.0809716999999992</v>
      </c>
      <c r="T166" s="44">
        <f t="shared" si="43"/>
        <v>-9.3049382999999999</v>
      </c>
      <c r="U166" s="44">
        <f t="shared" si="44"/>
        <v>-9.9091597</v>
      </c>
      <c r="V166" s="44">
        <f t="shared" si="45"/>
        <v>0</v>
      </c>
      <c r="W166" s="44">
        <f t="shared" si="46"/>
        <v>0</v>
      </c>
      <c r="X166" s="44">
        <f t="shared" si="47"/>
        <v>0</v>
      </c>
    </row>
    <row r="167" spans="2:24" x14ac:dyDescent="0.25">
      <c r="B167" s="88">
        <v>28910000000</v>
      </c>
      <c r="C167" s="88">
        <v>-8.5636949999999992</v>
      </c>
      <c r="E167" s="87">
        <f t="shared" si="32"/>
        <v>29.49</v>
      </c>
      <c r="F167" s="87">
        <f t="shared" si="33"/>
        <v>-8.2822466000000006</v>
      </c>
      <c r="G167" s="44">
        <f t="shared" si="34"/>
        <v>-8.4656239000000006</v>
      </c>
      <c r="H167" s="44">
        <f t="shared" si="35"/>
        <v>-8.7923287999999999</v>
      </c>
      <c r="I167" s="44">
        <f t="shared" si="36"/>
        <v>-9.4193114999999992</v>
      </c>
      <c r="J167" s="44">
        <f t="shared" si="37"/>
        <v>0</v>
      </c>
      <c r="K167" s="44">
        <f t="shared" si="38"/>
        <v>0</v>
      </c>
      <c r="L167" s="44">
        <f t="shared" si="39"/>
        <v>0</v>
      </c>
      <c r="N167" s="88">
        <v>28910000000</v>
      </c>
      <c r="O167" s="88">
        <v>-9.0592842000000005</v>
      </c>
      <c r="Q167" s="87">
        <f t="shared" si="40"/>
        <v>29.49</v>
      </c>
      <c r="R167" s="87">
        <f t="shared" si="41"/>
        <v>-8.9876737999999996</v>
      </c>
      <c r="S167" s="44">
        <f t="shared" si="42"/>
        <v>-9.0953616999999998</v>
      </c>
      <c r="T167" s="44">
        <f t="shared" si="43"/>
        <v>-9.3310490000000001</v>
      </c>
      <c r="U167" s="44">
        <f t="shared" si="44"/>
        <v>-9.9418068000000002</v>
      </c>
      <c r="V167" s="44">
        <f t="shared" si="45"/>
        <v>0</v>
      </c>
      <c r="W167" s="44">
        <f t="shared" si="46"/>
        <v>0</v>
      </c>
      <c r="X167" s="44">
        <f t="shared" si="47"/>
        <v>0</v>
      </c>
    </row>
    <row r="168" spans="2:24" x14ac:dyDescent="0.25">
      <c r="B168" s="88">
        <v>29055000000</v>
      </c>
      <c r="C168" s="88">
        <v>-8.4915476000000005</v>
      </c>
      <c r="E168" s="87">
        <f t="shared" si="32"/>
        <v>29.635000000000002</v>
      </c>
      <c r="F168" s="87">
        <f t="shared" si="33"/>
        <v>-8.2228364999999997</v>
      </c>
      <c r="G168" s="44">
        <f t="shared" si="34"/>
        <v>-8.3925467000000005</v>
      </c>
      <c r="H168" s="44">
        <f t="shared" si="35"/>
        <v>-8.7063474999999997</v>
      </c>
      <c r="I168" s="44">
        <f t="shared" si="36"/>
        <v>-9.3164233999999997</v>
      </c>
      <c r="J168" s="44">
        <f t="shared" si="37"/>
        <v>0</v>
      </c>
      <c r="K168" s="44">
        <f t="shared" si="38"/>
        <v>0</v>
      </c>
      <c r="L168" s="44">
        <f t="shared" si="39"/>
        <v>0</v>
      </c>
      <c r="N168" s="88">
        <v>29055000000</v>
      </c>
      <c r="O168" s="88">
        <v>-9.0271950000000007</v>
      </c>
      <c r="Q168" s="87">
        <f t="shared" si="40"/>
        <v>29.635000000000002</v>
      </c>
      <c r="R168" s="87">
        <f t="shared" si="41"/>
        <v>-9.0001944999999992</v>
      </c>
      <c r="S168" s="44">
        <f t="shared" si="42"/>
        <v>-9.1130600000000008</v>
      </c>
      <c r="T168" s="44">
        <f t="shared" si="43"/>
        <v>-9.3529329000000008</v>
      </c>
      <c r="U168" s="44">
        <f t="shared" si="44"/>
        <v>-9.9533977999999994</v>
      </c>
      <c r="V168" s="44">
        <f t="shared" si="45"/>
        <v>0</v>
      </c>
      <c r="W168" s="44">
        <f t="shared" si="46"/>
        <v>0</v>
      </c>
      <c r="X168" s="44">
        <f t="shared" si="47"/>
        <v>0</v>
      </c>
    </row>
    <row r="169" spans="2:24" x14ac:dyDescent="0.25">
      <c r="B169" s="88">
        <v>29200000000</v>
      </c>
      <c r="C169" s="88">
        <v>-8.4198465000000002</v>
      </c>
      <c r="E169" s="87">
        <f t="shared" si="32"/>
        <v>29.78</v>
      </c>
      <c r="F169" s="87">
        <f t="shared" si="33"/>
        <v>-8.1734247</v>
      </c>
      <c r="G169" s="44">
        <f t="shared" si="34"/>
        <v>-8.3041315000000004</v>
      </c>
      <c r="H169" s="44">
        <f t="shared" si="35"/>
        <v>-8.6002188000000004</v>
      </c>
      <c r="I169" s="44">
        <f t="shared" si="36"/>
        <v>-9.1981515999999992</v>
      </c>
      <c r="J169" s="44">
        <f t="shared" si="37"/>
        <v>0</v>
      </c>
      <c r="K169" s="44">
        <f t="shared" si="38"/>
        <v>0</v>
      </c>
      <c r="L169" s="44">
        <f t="shared" si="39"/>
        <v>0</v>
      </c>
      <c r="N169" s="88">
        <v>29200000000</v>
      </c>
      <c r="O169" s="88">
        <v>-9.0029736000000007</v>
      </c>
      <c r="Q169" s="87">
        <f t="shared" si="40"/>
        <v>29.78</v>
      </c>
      <c r="R169" s="87">
        <f t="shared" si="41"/>
        <v>-9.0216703000000003</v>
      </c>
      <c r="S169" s="44">
        <f t="shared" si="42"/>
        <v>-9.1305332000000003</v>
      </c>
      <c r="T169" s="44">
        <f t="shared" si="43"/>
        <v>-9.3699235999999999</v>
      </c>
      <c r="U169" s="44">
        <f t="shared" si="44"/>
        <v>-9.9701261999999993</v>
      </c>
      <c r="V169" s="44">
        <f t="shared" si="45"/>
        <v>0</v>
      </c>
      <c r="W169" s="44">
        <f t="shared" si="46"/>
        <v>0</v>
      </c>
      <c r="X169" s="44">
        <f t="shared" si="47"/>
        <v>0</v>
      </c>
    </row>
    <row r="170" spans="2:24" x14ac:dyDescent="0.25">
      <c r="B170" s="88">
        <v>29345000000</v>
      </c>
      <c r="C170" s="88">
        <v>-8.3528632999999992</v>
      </c>
      <c r="E170" s="87">
        <f t="shared" si="32"/>
        <v>29.925000000000001</v>
      </c>
      <c r="F170" s="87">
        <f t="shared" si="33"/>
        <v>-8.1375761000000004</v>
      </c>
      <c r="G170" s="44">
        <f t="shared" si="34"/>
        <v>-8.2116337000000001</v>
      </c>
      <c r="H170" s="44">
        <f t="shared" si="35"/>
        <v>-8.4675101999999995</v>
      </c>
      <c r="I170" s="44">
        <f t="shared" si="36"/>
        <v>-9.0283756000000004</v>
      </c>
      <c r="J170" s="44">
        <f t="shared" si="37"/>
        <v>0</v>
      </c>
      <c r="K170" s="44">
        <f t="shared" si="38"/>
        <v>0</v>
      </c>
      <c r="L170" s="44">
        <f t="shared" si="39"/>
        <v>0</v>
      </c>
      <c r="N170" s="88">
        <v>29345000000</v>
      </c>
      <c r="O170" s="88">
        <v>-8.9953146000000004</v>
      </c>
      <c r="Q170" s="87">
        <f t="shared" si="40"/>
        <v>29.925000000000001</v>
      </c>
      <c r="R170" s="87">
        <f t="shared" si="41"/>
        <v>-9.0418900999999998</v>
      </c>
      <c r="S170" s="44">
        <f t="shared" si="42"/>
        <v>-9.1335478000000005</v>
      </c>
      <c r="T170" s="44">
        <f t="shared" si="43"/>
        <v>-9.3484973999999994</v>
      </c>
      <c r="U170" s="44">
        <f t="shared" si="44"/>
        <v>-9.9039239999999999</v>
      </c>
      <c r="V170" s="44">
        <f t="shared" si="45"/>
        <v>0</v>
      </c>
      <c r="W170" s="44">
        <f t="shared" si="46"/>
        <v>0</v>
      </c>
      <c r="X170" s="44">
        <f t="shared" si="47"/>
        <v>0</v>
      </c>
    </row>
    <row r="171" spans="2:24" x14ac:dyDescent="0.25">
      <c r="B171" s="88">
        <v>29490000000</v>
      </c>
      <c r="C171" s="88">
        <v>-8.2822466000000006</v>
      </c>
      <c r="E171" s="87">
        <f t="shared" si="32"/>
        <v>30.07</v>
      </c>
      <c r="F171" s="87">
        <f t="shared" si="33"/>
        <v>-8.1178922999999994</v>
      </c>
      <c r="G171" s="44">
        <f t="shared" si="34"/>
        <v>-8.1575623000000004</v>
      </c>
      <c r="H171" s="44">
        <f t="shared" si="35"/>
        <v>-8.3794898999999994</v>
      </c>
      <c r="I171" s="44">
        <f t="shared" si="36"/>
        <v>-8.9535513000000009</v>
      </c>
      <c r="J171" s="44">
        <f t="shared" si="37"/>
        <v>0</v>
      </c>
      <c r="K171" s="44">
        <f t="shared" si="38"/>
        <v>0</v>
      </c>
      <c r="L171" s="44">
        <f t="shared" si="39"/>
        <v>0</v>
      </c>
      <c r="N171" s="88">
        <v>29490000000</v>
      </c>
      <c r="O171" s="88">
        <v>-8.9876737999999996</v>
      </c>
      <c r="Q171" s="87">
        <f t="shared" si="40"/>
        <v>30.07</v>
      </c>
      <c r="R171" s="87">
        <f t="shared" si="41"/>
        <v>-9.0581616999999994</v>
      </c>
      <c r="S171" s="44">
        <f t="shared" si="42"/>
        <v>-9.1356219999999997</v>
      </c>
      <c r="T171" s="44">
        <f t="shared" si="43"/>
        <v>-9.3455849000000004</v>
      </c>
      <c r="U171" s="44">
        <f t="shared" si="44"/>
        <v>-9.9306412000000002</v>
      </c>
      <c r="V171" s="44">
        <f t="shared" si="45"/>
        <v>0</v>
      </c>
      <c r="W171" s="44">
        <f t="shared" si="46"/>
        <v>0</v>
      </c>
      <c r="X171" s="44">
        <f t="shared" si="47"/>
        <v>0</v>
      </c>
    </row>
    <row r="172" spans="2:24" x14ac:dyDescent="0.25">
      <c r="B172" s="88">
        <v>29635000000</v>
      </c>
      <c r="C172" s="88">
        <v>-8.2228364999999997</v>
      </c>
      <c r="E172" s="87">
        <f t="shared" si="32"/>
        <v>30.215</v>
      </c>
      <c r="F172" s="87">
        <f t="shared" si="33"/>
        <v>-8.1262445000000003</v>
      </c>
      <c r="G172" s="44">
        <f t="shared" si="34"/>
        <v>-8.1326655999999993</v>
      </c>
      <c r="H172" s="44">
        <f t="shared" si="35"/>
        <v>-8.3119496999999996</v>
      </c>
      <c r="I172" s="44">
        <f t="shared" si="36"/>
        <v>-8.8703860999999993</v>
      </c>
      <c r="J172" s="44">
        <f t="shared" si="37"/>
        <v>0</v>
      </c>
      <c r="K172" s="44">
        <f t="shared" si="38"/>
        <v>0</v>
      </c>
      <c r="L172" s="44">
        <f t="shared" si="39"/>
        <v>0</v>
      </c>
      <c r="N172" s="88">
        <v>29635000000</v>
      </c>
      <c r="O172" s="88">
        <v>-9.0001944999999992</v>
      </c>
      <c r="Q172" s="87">
        <f t="shared" si="40"/>
        <v>30.215</v>
      </c>
      <c r="R172" s="87">
        <f t="shared" si="41"/>
        <v>-9.0789013000000001</v>
      </c>
      <c r="S172" s="44">
        <f t="shared" si="42"/>
        <v>-9.1362714999999994</v>
      </c>
      <c r="T172" s="44">
        <f t="shared" si="43"/>
        <v>-9.3241672999999992</v>
      </c>
      <c r="U172" s="44">
        <f t="shared" si="44"/>
        <v>-9.8791285000000002</v>
      </c>
      <c r="V172" s="44">
        <f t="shared" si="45"/>
        <v>0</v>
      </c>
      <c r="W172" s="44">
        <f t="shared" si="46"/>
        <v>0</v>
      </c>
      <c r="X172" s="44">
        <f t="shared" si="47"/>
        <v>0</v>
      </c>
    </row>
    <row r="173" spans="2:24" x14ac:dyDescent="0.25">
      <c r="B173" s="88">
        <v>29780000000</v>
      </c>
      <c r="C173" s="88">
        <v>-8.1734247</v>
      </c>
      <c r="E173" s="87">
        <f t="shared" si="32"/>
        <v>30.36</v>
      </c>
      <c r="F173" s="87">
        <f t="shared" si="33"/>
        <v>-8.1556215000000005</v>
      </c>
      <c r="G173" s="44">
        <f t="shared" si="34"/>
        <v>-8.1315498000000002</v>
      </c>
      <c r="H173" s="44">
        <f t="shared" si="35"/>
        <v>-8.2930746000000006</v>
      </c>
      <c r="I173" s="44">
        <f t="shared" si="36"/>
        <v>-8.8773707999999996</v>
      </c>
      <c r="J173" s="44">
        <f t="shared" si="37"/>
        <v>0</v>
      </c>
      <c r="K173" s="44">
        <f t="shared" si="38"/>
        <v>0</v>
      </c>
      <c r="L173" s="44">
        <f t="shared" si="39"/>
        <v>0</v>
      </c>
      <c r="N173" s="88">
        <v>29780000000</v>
      </c>
      <c r="O173" s="88">
        <v>-9.0216703000000003</v>
      </c>
      <c r="Q173" s="87">
        <f t="shared" si="40"/>
        <v>30.36</v>
      </c>
      <c r="R173" s="87">
        <f t="shared" si="41"/>
        <v>-9.0952044000000001</v>
      </c>
      <c r="S173" s="44">
        <f t="shared" si="42"/>
        <v>-9.1302976999999998</v>
      </c>
      <c r="T173" s="44">
        <f t="shared" si="43"/>
        <v>-9.3122444000000009</v>
      </c>
      <c r="U173" s="44">
        <f t="shared" si="44"/>
        <v>-9.8896990000000002</v>
      </c>
      <c r="V173" s="44">
        <f t="shared" si="45"/>
        <v>0</v>
      </c>
      <c r="W173" s="44">
        <f t="shared" si="46"/>
        <v>0</v>
      </c>
      <c r="X173" s="44">
        <f t="shared" si="47"/>
        <v>0</v>
      </c>
    </row>
    <row r="174" spans="2:24" x14ac:dyDescent="0.25">
      <c r="B174" s="88">
        <v>29925000000</v>
      </c>
      <c r="C174" s="88">
        <v>-8.1375761000000004</v>
      </c>
      <c r="E174" s="87">
        <f t="shared" si="32"/>
        <v>30.504999999999999</v>
      </c>
      <c r="F174" s="87">
        <f t="shared" si="33"/>
        <v>-8.2085408999999991</v>
      </c>
      <c r="G174" s="44">
        <f t="shared" si="34"/>
        <v>-8.1563157999999998</v>
      </c>
      <c r="H174" s="44">
        <f t="shared" si="35"/>
        <v>-8.3105391999999991</v>
      </c>
      <c r="I174" s="44">
        <f t="shared" si="36"/>
        <v>-8.9293718000000002</v>
      </c>
      <c r="J174" s="44">
        <f t="shared" si="37"/>
        <v>0</v>
      </c>
      <c r="K174" s="44">
        <f t="shared" si="38"/>
        <v>0</v>
      </c>
      <c r="L174" s="44">
        <f t="shared" si="39"/>
        <v>0</v>
      </c>
      <c r="N174" s="88">
        <v>29925000000</v>
      </c>
      <c r="O174" s="88">
        <v>-9.0418900999999998</v>
      </c>
      <c r="Q174" s="87">
        <f t="shared" si="40"/>
        <v>30.504999999999999</v>
      </c>
      <c r="R174" s="87">
        <f t="shared" si="41"/>
        <v>-9.1109218999999992</v>
      </c>
      <c r="S174" s="44">
        <f t="shared" si="42"/>
        <v>-9.1296625000000002</v>
      </c>
      <c r="T174" s="44">
        <f t="shared" si="43"/>
        <v>-9.2929362999999992</v>
      </c>
      <c r="U174" s="44">
        <f t="shared" si="44"/>
        <v>-9.8664827000000006</v>
      </c>
      <c r="V174" s="44">
        <f t="shared" si="45"/>
        <v>0</v>
      </c>
      <c r="W174" s="44">
        <f t="shared" si="46"/>
        <v>0</v>
      </c>
      <c r="X174" s="44">
        <f t="shared" si="47"/>
        <v>0</v>
      </c>
    </row>
    <row r="175" spans="2:24" x14ac:dyDescent="0.25">
      <c r="B175" s="88">
        <v>30070000000</v>
      </c>
      <c r="C175" s="88">
        <v>-8.1178922999999994</v>
      </c>
      <c r="E175" s="87">
        <f t="shared" si="32"/>
        <v>30.65</v>
      </c>
      <c r="F175" s="87">
        <f t="shared" si="33"/>
        <v>-8.2737245999999995</v>
      </c>
      <c r="G175" s="44">
        <f t="shared" si="34"/>
        <v>-8.2087097</v>
      </c>
      <c r="H175" s="44">
        <f t="shared" si="35"/>
        <v>-8.3740930999999996</v>
      </c>
      <c r="I175" s="44">
        <f t="shared" si="36"/>
        <v>-9.0441970999999999</v>
      </c>
      <c r="J175" s="44">
        <f t="shared" si="37"/>
        <v>0</v>
      </c>
      <c r="K175" s="44">
        <f t="shared" si="38"/>
        <v>0</v>
      </c>
      <c r="L175" s="44">
        <f t="shared" si="39"/>
        <v>0</v>
      </c>
      <c r="N175" s="88">
        <v>30070000000</v>
      </c>
      <c r="O175" s="88">
        <v>-9.0581616999999994</v>
      </c>
      <c r="Q175" s="87">
        <f t="shared" si="40"/>
        <v>30.65</v>
      </c>
      <c r="R175" s="87">
        <f t="shared" si="41"/>
        <v>-9.1243695999999996</v>
      </c>
      <c r="S175" s="44">
        <f t="shared" si="42"/>
        <v>-9.1232165999999992</v>
      </c>
      <c r="T175" s="44">
        <f t="shared" si="43"/>
        <v>-9.2789611999999995</v>
      </c>
      <c r="U175" s="44">
        <f t="shared" si="44"/>
        <v>-9.8660678999999991</v>
      </c>
      <c r="V175" s="44">
        <f t="shared" si="45"/>
        <v>0</v>
      </c>
      <c r="W175" s="44">
        <f t="shared" si="46"/>
        <v>0</v>
      </c>
      <c r="X175" s="44">
        <f t="shared" si="47"/>
        <v>0</v>
      </c>
    </row>
    <row r="176" spans="2:24" x14ac:dyDescent="0.25">
      <c r="B176" s="88">
        <v>30215000000</v>
      </c>
      <c r="C176" s="88">
        <v>-8.1262445000000003</v>
      </c>
      <c r="E176" s="87">
        <f t="shared" si="32"/>
        <v>30.795000000000002</v>
      </c>
      <c r="F176" s="87">
        <f t="shared" si="33"/>
        <v>-8.3401546</v>
      </c>
      <c r="G176" s="44">
        <f t="shared" si="34"/>
        <v>-8.2831916999999997</v>
      </c>
      <c r="H176" s="44">
        <f t="shared" si="35"/>
        <v>-8.4900885000000006</v>
      </c>
      <c r="I176" s="44">
        <f t="shared" si="36"/>
        <v>-9.2446508000000005</v>
      </c>
      <c r="J176" s="44">
        <f t="shared" si="37"/>
        <v>0</v>
      </c>
      <c r="K176" s="44">
        <f t="shared" si="38"/>
        <v>0</v>
      </c>
      <c r="L176" s="44">
        <f t="shared" si="39"/>
        <v>0</v>
      </c>
      <c r="N176" s="88">
        <v>30215000000</v>
      </c>
      <c r="O176" s="88">
        <v>-9.0789013000000001</v>
      </c>
      <c r="Q176" s="87">
        <f t="shared" si="40"/>
        <v>30.795000000000002</v>
      </c>
      <c r="R176" s="87">
        <f t="shared" si="41"/>
        <v>-9.1250924999999992</v>
      </c>
      <c r="S176" s="44">
        <f t="shared" si="42"/>
        <v>-9.1169319000000009</v>
      </c>
      <c r="T176" s="44">
        <f t="shared" si="43"/>
        <v>-9.2766780999999998</v>
      </c>
      <c r="U176" s="44">
        <f t="shared" si="44"/>
        <v>-9.9025555000000001</v>
      </c>
      <c r="V176" s="44">
        <f t="shared" si="45"/>
        <v>0</v>
      </c>
      <c r="W176" s="44">
        <f t="shared" si="46"/>
        <v>0</v>
      </c>
      <c r="X176" s="44">
        <f t="shared" si="47"/>
        <v>0</v>
      </c>
    </row>
    <row r="177" spans="2:24" x14ac:dyDescent="0.25">
      <c r="B177" s="88">
        <v>30360000000</v>
      </c>
      <c r="C177" s="88">
        <v>-8.1556215000000005</v>
      </c>
      <c r="E177" s="87">
        <f t="shared" si="32"/>
        <v>30.94</v>
      </c>
      <c r="F177" s="87">
        <f t="shared" si="33"/>
        <v>-8.4174910000000001</v>
      </c>
      <c r="G177" s="44">
        <f t="shared" si="34"/>
        <v>-8.3814554000000001</v>
      </c>
      <c r="H177" s="44">
        <f t="shared" si="35"/>
        <v>-8.6478366999999992</v>
      </c>
      <c r="I177" s="44">
        <f t="shared" si="36"/>
        <v>-9.4746217999999995</v>
      </c>
      <c r="J177" s="44">
        <f t="shared" si="37"/>
        <v>0</v>
      </c>
      <c r="K177" s="44">
        <f t="shared" si="38"/>
        <v>0</v>
      </c>
      <c r="L177" s="44">
        <f t="shared" si="39"/>
        <v>0</v>
      </c>
      <c r="N177" s="88">
        <v>30360000000</v>
      </c>
      <c r="O177" s="88">
        <v>-9.0952044000000001</v>
      </c>
      <c r="Q177" s="87">
        <f t="shared" si="40"/>
        <v>30.94</v>
      </c>
      <c r="R177" s="87">
        <f t="shared" si="41"/>
        <v>-9.1206216999999992</v>
      </c>
      <c r="S177" s="44">
        <f t="shared" si="42"/>
        <v>-9.1036158</v>
      </c>
      <c r="T177" s="44">
        <f t="shared" si="43"/>
        <v>-9.2707291000000005</v>
      </c>
      <c r="U177" s="44">
        <f t="shared" si="44"/>
        <v>-9.9167565999999994</v>
      </c>
      <c r="V177" s="44">
        <f t="shared" si="45"/>
        <v>0</v>
      </c>
      <c r="W177" s="44">
        <f t="shared" si="46"/>
        <v>0</v>
      </c>
      <c r="X177" s="44">
        <f t="shared" si="47"/>
        <v>0</v>
      </c>
    </row>
    <row r="178" spans="2:24" x14ac:dyDescent="0.25">
      <c r="B178" s="88">
        <v>30505000000</v>
      </c>
      <c r="C178" s="88">
        <v>-8.2085408999999991</v>
      </c>
      <c r="E178" s="87">
        <f t="shared" si="32"/>
        <v>31.085000000000001</v>
      </c>
      <c r="F178" s="87">
        <f t="shared" si="33"/>
        <v>-8.5019960000000001</v>
      </c>
      <c r="G178" s="44">
        <f t="shared" si="34"/>
        <v>-8.5025329999999997</v>
      </c>
      <c r="H178" s="44">
        <f t="shared" si="35"/>
        <v>-8.8484324999999995</v>
      </c>
      <c r="I178" s="44">
        <f t="shared" si="36"/>
        <v>-9.7776984999999996</v>
      </c>
      <c r="J178" s="44">
        <f t="shared" si="37"/>
        <v>0</v>
      </c>
      <c r="K178" s="44">
        <f t="shared" si="38"/>
        <v>0</v>
      </c>
      <c r="L178" s="44">
        <f t="shared" si="39"/>
        <v>0</v>
      </c>
      <c r="N178" s="88">
        <v>30505000000</v>
      </c>
      <c r="O178" s="88">
        <v>-9.1109218999999992</v>
      </c>
      <c r="Q178" s="87">
        <f t="shared" si="40"/>
        <v>31.085000000000001</v>
      </c>
      <c r="R178" s="87">
        <f t="shared" si="41"/>
        <v>-9.1093340000000005</v>
      </c>
      <c r="S178" s="44">
        <f t="shared" si="42"/>
        <v>-9.0997458000000009</v>
      </c>
      <c r="T178" s="44">
        <f t="shared" si="43"/>
        <v>-9.2922659000000003</v>
      </c>
      <c r="U178" s="44">
        <f t="shared" si="44"/>
        <v>-10.011243</v>
      </c>
      <c r="V178" s="44">
        <f t="shared" si="45"/>
        <v>0</v>
      </c>
      <c r="W178" s="44">
        <f t="shared" si="46"/>
        <v>0</v>
      </c>
      <c r="X178" s="44">
        <f t="shared" si="47"/>
        <v>0</v>
      </c>
    </row>
    <row r="179" spans="2:24" x14ac:dyDescent="0.25">
      <c r="B179" s="88">
        <v>30650000000</v>
      </c>
      <c r="C179" s="88">
        <v>-8.2737245999999995</v>
      </c>
      <c r="E179" s="87">
        <f t="shared" si="32"/>
        <v>31.23</v>
      </c>
      <c r="F179" s="87">
        <f t="shared" si="33"/>
        <v>-8.5925063999999995</v>
      </c>
      <c r="G179" s="44">
        <f t="shared" si="34"/>
        <v>-8.6495742999999994</v>
      </c>
      <c r="H179" s="44">
        <f t="shared" si="35"/>
        <v>-9.0737286000000008</v>
      </c>
      <c r="I179" s="44">
        <f t="shared" si="36"/>
        <v>-10.119137</v>
      </c>
      <c r="J179" s="44">
        <f t="shared" si="37"/>
        <v>0</v>
      </c>
      <c r="K179" s="44">
        <f t="shared" si="38"/>
        <v>0</v>
      </c>
      <c r="L179" s="44">
        <f t="shared" si="39"/>
        <v>0</v>
      </c>
      <c r="N179" s="88">
        <v>30650000000</v>
      </c>
      <c r="O179" s="88">
        <v>-9.1243695999999996</v>
      </c>
      <c r="Q179" s="87">
        <f t="shared" si="40"/>
        <v>31.23</v>
      </c>
      <c r="R179" s="87">
        <f t="shared" si="41"/>
        <v>-9.0980977999999997</v>
      </c>
      <c r="S179" s="44">
        <f t="shared" si="42"/>
        <v>-9.1082458000000006</v>
      </c>
      <c r="T179" s="44">
        <f t="shared" si="43"/>
        <v>-9.3340110999999997</v>
      </c>
      <c r="U179" s="44">
        <f t="shared" si="44"/>
        <v>-10.124813</v>
      </c>
      <c r="V179" s="44">
        <f t="shared" si="45"/>
        <v>0</v>
      </c>
      <c r="W179" s="44">
        <f t="shared" si="46"/>
        <v>0</v>
      </c>
      <c r="X179" s="44">
        <f t="shared" si="47"/>
        <v>0</v>
      </c>
    </row>
    <row r="180" spans="2:24" x14ac:dyDescent="0.25">
      <c r="B180" s="88">
        <v>30795000000</v>
      </c>
      <c r="C180" s="88">
        <v>-8.3401546</v>
      </c>
      <c r="E180" s="87">
        <f t="shared" si="32"/>
        <v>31.375</v>
      </c>
      <c r="F180" s="87">
        <f t="shared" si="33"/>
        <v>-8.6834793000000001</v>
      </c>
      <c r="G180" s="44">
        <f t="shared" si="34"/>
        <v>-8.8342399999999994</v>
      </c>
      <c r="H180" s="44">
        <f t="shared" si="35"/>
        <v>-9.3368549000000005</v>
      </c>
      <c r="I180" s="44">
        <f t="shared" si="36"/>
        <v>-10.59477</v>
      </c>
      <c r="J180" s="44">
        <f t="shared" si="37"/>
        <v>0</v>
      </c>
      <c r="K180" s="44">
        <f t="shared" si="38"/>
        <v>0</v>
      </c>
      <c r="L180" s="44">
        <f t="shared" si="39"/>
        <v>0</v>
      </c>
      <c r="N180" s="88">
        <v>30795000000</v>
      </c>
      <c r="O180" s="88">
        <v>-9.1250924999999992</v>
      </c>
      <c r="Q180" s="87">
        <f t="shared" si="40"/>
        <v>31.375</v>
      </c>
      <c r="R180" s="87">
        <f t="shared" si="41"/>
        <v>-9.0897141000000001</v>
      </c>
      <c r="S180" s="44">
        <f t="shared" si="42"/>
        <v>-9.1469746000000001</v>
      </c>
      <c r="T180" s="44">
        <f t="shared" si="43"/>
        <v>-9.4187565000000006</v>
      </c>
      <c r="U180" s="44">
        <f t="shared" si="44"/>
        <v>-10.317648</v>
      </c>
      <c r="V180" s="44">
        <f t="shared" si="45"/>
        <v>0</v>
      </c>
      <c r="W180" s="44">
        <f t="shared" si="46"/>
        <v>0</v>
      </c>
      <c r="X180" s="44">
        <f t="shared" si="47"/>
        <v>0</v>
      </c>
    </row>
    <row r="181" spans="2:24" x14ac:dyDescent="0.25">
      <c r="B181" s="88">
        <v>30940000000</v>
      </c>
      <c r="C181" s="88">
        <v>-8.4174910000000001</v>
      </c>
      <c r="E181" s="87">
        <f t="shared" si="32"/>
        <v>31.52</v>
      </c>
      <c r="F181" s="87">
        <f t="shared" si="33"/>
        <v>-8.7862481999999993</v>
      </c>
      <c r="G181" s="44">
        <f t="shared" si="34"/>
        <v>-8.9928969999999993</v>
      </c>
      <c r="H181" s="44">
        <f t="shared" si="35"/>
        <v>-9.5500726999999994</v>
      </c>
      <c r="I181" s="44">
        <f t="shared" si="36"/>
        <v>-10.917826</v>
      </c>
      <c r="J181" s="44">
        <f t="shared" si="37"/>
        <v>0</v>
      </c>
      <c r="K181" s="44">
        <f t="shared" si="38"/>
        <v>0</v>
      </c>
      <c r="L181" s="44">
        <f t="shared" si="39"/>
        <v>0</v>
      </c>
      <c r="N181" s="88">
        <v>30940000000</v>
      </c>
      <c r="O181" s="88">
        <v>-9.1206216999999992</v>
      </c>
      <c r="Q181" s="87">
        <f t="shared" si="40"/>
        <v>31.52</v>
      </c>
      <c r="R181" s="87">
        <f t="shared" si="41"/>
        <v>-9.0963221000000001</v>
      </c>
      <c r="S181" s="44">
        <f t="shared" si="42"/>
        <v>-9.1862764000000006</v>
      </c>
      <c r="T181" s="44">
        <f t="shared" si="43"/>
        <v>-9.4851170000000007</v>
      </c>
      <c r="U181" s="44">
        <f t="shared" si="44"/>
        <v>-10.448788</v>
      </c>
      <c r="V181" s="44">
        <f t="shared" si="45"/>
        <v>0</v>
      </c>
      <c r="W181" s="44">
        <f t="shared" si="46"/>
        <v>0</v>
      </c>
      <c r="X181" s="44">
        <f t="shared" si="47"/>
        <v>0</v>
      </c>
    </row>
    <row r="182" spans="2:24" x14ac:dyDescent="0.25">
      <c r="B182" s="88">
        <v>31085000000</v>
      </c>
      <c r="C182" s="88">
        <v>-8.5019960000000001</v>
      </c>
      <c r="E182" s="87">
        <f t="shared" si="32"/>
        <v>31.664999999999999</v>
      </c>
      <c r="F182" s="87">
        <f t="shared" si="33"/>
        <v>-8.8848342999999996</v>
      </c>
      <c r="G182" s="44">
        <f t="shared" si="34"/>
        <v>-9.1777104999999999</v>
      </c>
      <c r="H182" s="44">
        <f t="shared" si="35"/>
        <v>-9.7902602999999999</v>
      </c>
      <c r="I182" s="44">
        <f t="shared" si="36"/>
        <v>-11.713165</v>
      </c>
      <c r="J182" s="44">
        <f t="shared" si="37"/>
        <v>0</v>
      </c>
      <c r="K182" s="44">
        <f t="shared" si="38"/>
        <v>0</v>
      </c>
      <c r="L182" s="44">
        <f t="shared" si="39"/>
        <v>0</v>
      </c>
      <c r="N182" s="88">
        <v>31085000000</v>
      </c>
      <c r="O182" s="88">
        <v>-9.1093340000000005</v>
      </c>
      <c r="Q182" s="87">
        <f t="shared" si="40"/>
        <v>31.664999999999999</v>
      </c>
      <c r="R182" s="87">
        <f t="shared" si="41"/>
        <v>-9.1190785999999999</v>
      </c>
      <c r="S182" s="44">
        <f t="shared" si="42"/>
        <v>-9.2416315000000004</v>
      </c>
      <c r="T182" s="44">
        <f t="shared" si="43"/>
        <v>-9.5941066999999993</v>
      </c>
      <c r="U182" s="44">
        <f t="shared" si="44"/>
        <v>-10.723989</v>
      </c>
      <c r="V182" s="44">
        <f t="shared" si="45"/>
        <v>0</v>
      </c>
      <c r="W182" s="44">
        <f t="shared" si="46"/>
        <v>0</v>
      </c>
      <c r="X182" s="44">
        <f t="shared" si="47"/>
        <v>0</v>
      </c>
    </row>
    <row r="183" spans="2:24" x14ac:dyDescent="0.25">
      <c r="B183" s="88">
        <v>31230000000</v>
      </c>
      <c r="C183" s="88">
        <v>-8.5925063999999995</v>
      </c>
      <c r="E183" s="87">
        <f t="shared" si="32"/>
        <v>31.81</v>
      </c>
      <c r="F183" s="87">
        <f t="shared" si="33"/>
        <v>-8.9805411999999993</v>
      </c>
      <c r="G183" s="44">
        <f t="shared" si="34"/>
        <v>-9.3167419000000002</v>
      </c>
      <c r="H183" s="44">
        <f t="shared" si="35"/>
        <v>-9.9557818999999999</v>
      </c>
      <c r="I183" s="44">
        <f t="shared" si="36"/>
        <v>-12.216426</v>
      </c>
      <c r="J183" s="44">
        <f t="shared" si="37"/>
        <v>0</v>
      </c>
      <c r="K183" s="44">
        <f t="shared" si="38"/>
        <v>0</v>
      </c>
      <c r="L183" s="44">
        <f t="shared" si="39"/>
        <v>0</v>
      </c>
      <c r="N183" s="88">
        <v>31230000000</v>
      </c>
      <c r="O183" s="88">
        <v>-9.0980977999999997</v>
      </c>
      <c r="Q183" s="87">
        <f t="shared" si="40"/>
        <v>31.81</v>
      </c>
      <c r="R183" s="87">
        <f t="shared" si="41"/>
        <v>-9.1705722999999999</v>
      </c>
      <c r="S183" s="44">
        <f t="shared" si="42"/>
        <v>-9.3019476000000001</v>
      </c>
      <c r="T183" s="44">
        <f t="shared" si="43"/>
        <v>-9.6914072000000004</v>
      </c>
      <c r="U183" s="44">
        <f t="shared" si="44"/>
        <v>-10.91229</v>
      </c>
      <c r="V183" s="44">
        <f t="shared" si="45"/>
        <v>0</v>
      </c>
      <c r="W183" s="44">
        <f t="shared" si="46"/>
        <v>0</v>
      </c>
      <c r="X183" s="44">
        <f t="shared" si="47"/>
        <v>0</v>
      </c>
    </row>
    <row r="184" spans="2:24" x14ac:dyDescent="0.25">
      <c r="B184" s="88">
        <v>31375000000</v>
      </c>
      <c r="C184" s="88">
        <v>-8.6834793000000001</v>
      </c>
      <c r="E184" s="87">
        <f t="shared" si="32"/>
        <v>31.954999999999998</v>
      </c>
      <c r="F184" s="87">
        <f t="shared" si="33"/>
        <v>-9.0648240999999992</v>
      </c>
      <c r="G184" s="44">
        <f t="shared" si="34"/>
        <v>-9.4768410000000003</v>
      </c>
      <c r="H184" s="44">
        <f t="shared" si="35"/>
        <v>-10.151401</v>
      </c>
      <c r="I184" s="44">
        <f t="shared" si="36"/>
        <v>-12.963347000000001</v>
      </c>
      <c r="J184" s="44">
        <f t="shared" si="37"/>
        <v>0</v>
      </c>
      <c r="K184" s="44">
        <f t="shared" si="38"/>
        <v>0</v>
      </c>
      <c r="L184" s="44">
        <f t="shared" si="39"/>
        <v>0</v>
      </c>
      <c r="N184" s="88">
        <v>31375000000</v>
      </c>
      <c r="O184" s="88">
        <v>-9.0897141000000001</v>
      </c>
      <c r="Q184" s="87">
        <f t="shared" si="40"/>
        <v>31.954999999999998</v>
      </c>
      <c r="R184" s="87">
        <f t="shared" si="41"/>
        <v>-9.2314491000000007</v>
      </c>
      <c r="S184" s="44">
        <f t="shared" si="42"/>
        <v>-9.3973703000000004</v>
      </c>
      <c r="T184" s="44">
        <f t="shared" si="43"/>
        <v>-9.8477201000000001</v>
      </c>
      <c r="U184" s="44">
        <f t="shared" si="44"/>
        <v>-11.21969</v>
      </c>
      <c r="V184" s="44">
        <f t="shared" si="45"/>
        <v>0</v>
      </c>
      <c r="W184" s="44">
        <f t="shared" si="46"/>
        <v>0</v>
      </c>
      <c r="X184" s="44">
        <f t="shared" si="47"/>
        <v>0</v>
      </c>
    </row>
    <row r="185" spans="2:24" x14ac:dyDescent="0.25">
      <c r="B185" s="88">
        <v>31520000000</v>
      </c>
      <c r="C185" s="88">
        <v>-8.7862481999999993</v>
      </c>
      <c r="E185" s="87">
        <f t="shared" si="32"/>
        <v>32.1</v>
      </c>
      <c r="F185" s="87">
        <f t="shared" si="33"/>
        <v>-9.1308918000000006</v>
      </c>
      <c r="G185" s="44">
        <f t="shared" si="34"/>
        <v>-9.5829629999999995</v>
      </c>
      <c r="H185" s="44">
        <f t="shared" si="35"/>
        <v>-10.300172999999999</v>
      </c>
      <c r="I185" s="44">
        <f t="shared" si="36"/>
        <v>-13.674065000000001</v>
      </c>
      <c r="J185" s="44">
        <f t="shared" si="37"/>
        <v>0</v>
      </c>
      <c r="K185" s="44">
        <f t="shared" si="38"/>
        <v>0</v>
      </c>
      <c r="L185" s="44">
        <f t="shared" si="39"/>
        <v>0</v>
      </c>
      <c r="N185" s="88">
        <v>31520000000</v>
      </c>
      <c r="O185" s="88">
        <v>-9.0963221000000001</v>
      </c>
      <c r="Q185" s="87">
        <f t="shared" si="40"/>
        <v>32.1</v>
      </c>
      <c r="R185" s="87">
        <f t="shared" si="41"/>
        <v>-9.3130244999999992</v>
      </c>
      <c r="S185" s="44">
        <f t="shared" si="42"/>
        <v>-9.5079946999999994</v>
      </c>
      <c r="T185" s="44">
        <f t="shared" si="43"/>
        <v>-10.004397000000001</v>
      </c>
      <c r="U185" s="44">
        <f t="shared" si="44"/>
        <v>-11.529185999999999</v>
      </c>
      <c r="V185" s="44">
        <f t="shared" si="45"/>
        <v>0</v>
      </c>
      <c r="W185" s="44">
        <f t="shared" si="46"/>
        <v>0</v>
      </c>
      <c r="X185" s="44">
        <f t="shared" si="47"/>
        <v>0</v>
      </c>
    </row>
    <row r="186" spans="2:24" x14ac:dyDescent="0.25">
      <c r="B186" s="88">
        <v>31665000000</v>
      </c>
      <c r="C186" s="88">
        <v>-8.8848342999999996</v>
      </c>
      <c r="E186" s="87">
        <f t="shared" si="32"/>
        <v>32.244999999999997</v>
      </c>
      <c r="F186" s="87">
        <f t="shared" si="33"/>
        <v>-9.1839484999999996</v>
      </c>
      <c r="G186" s="44">
        <f t="shared" si="34"/>
        <v>-9.6571379000000004</v>
      </c>
      <c r="H186" s="44">
        <f t="shared" si="35"/>
        <v>-10.395854</v>
      </c>
      <c r="I186" s="44">
        <f t="shared" si="36"/>
        <v>-14.356039000000001</v>
      </c>
      <c r="J186" s="44">
        <f t="shared" si="37"/>
        <v>0</v>
      </c>
      <c r="K186" s="44">
        <f t="shared" si="38"/>
        <v>0</v>
      </c>
      <c r="L186" s="44">
        <f t="shared" si="39"/>
        <v>0</v>
      </c>
      <c r="N186" s="88">
        <v>31665000000</v>
      </c>
      <c r="O186" s="88">
        <v>-9.1190785999999999</v>
      </c>
      <c r="Q186" s="87">
        <f t="shared" si="40"/>
        <v>32.244999999999997</v>
      </c>
      <c r="R186" s="87">
        <f t="shared" si="41"/>
        <v>-9.4172744999999995</v>
      </c>
      <c r="S186" s="44">
        <f t="shared" si="42"/>
        <v>-9.6250085999999992</v>
      </c>
      <c r="T186" s="44">
        <f t="shared" si="43"/>
        <v>-10.164812</v>
      </c>
      <c r="U186" s="44">
        <f t="shared" si="44"/>
        <v>-11.875716000000001</v>
      </c>
      <c r="V186" s="44">
        <f t="shared" si="45"/>
        <v>0</v>
      </c>
      <c r="W186" s="44">
        <f t="shared" si="46"/>
        <v>0</v>
      </c>
      <c r="X186" s="44">
        <f t="shared" si="47"/>
        <v>0</v>
      </c>
    </row>
    <row r="187" spans="2:24" x14ac:dyDescent="0.25">
      <c r="B187" s="88">
        <v>31810000000</v>
      </c>
      <c r="C187" s="88">
        <v>-8.9805411999999993</v>
      </c>
      <c r="E187" s="87">
        <f t="shared" si="32"/>
        <v>32.39</v>
      </c>
      <c r="F187" s="87">
        <f t="shared" si="33"/>
        <v>-9.2060165000000005</v>
      </c>
      <c r="G187" s="44">
        <f t="shared" si="34"/>
        <v>-9.6946095999999997</v>
      </c>
      <c r="H187" s="44">
        <f t="shared" si="35"/>
        <v>-10.481401</v>
      </c>
      <c r="I187" s="44">
        <f t="shared" si="36"/>
        <v>-15.38847</v>
      </c>
      <c r="J187" s="44">
        <f t="shared" si="37"/>
        <v>0</v>
      </c>
      <c r="K187" s="44">
        <f t="shared" si="38"/>
        <v>0</v>
      </c>
      <c r="L187" s="44">
        <f t="shared" si="39"/>
        <v>0</v>
      </c>
      <c r="N187" s="88">
        <v>31810000000</v>
      </c>
      <c r="O187" s="88">
        <v>-9.1705722999999999</v>
      </c>
      <c r="Q187" s="87">
        <f t="shared" si="40"/>
        <v>32.39</v>
      </c>
      <c r="R187" s="87">
        <f t="shared" si="41"/>
        <v>-9.5269241000000005</v>
      </c>
      <c r="S187" s="44">
        <f t="shared" si="42"/>
        <v>-9.7525624999999998</v>
      </c>
      <c r="T187" s="44">
        <f t="shared" si="43"/>
        <v>-10.343197</v>
      </c>
      <c r="U187" s="44">
        <f t="shared" si="44"/>
        <v>-12.342809000000001</v>
      </c>
      <c r="V187" s="44">
        <f t="shared" si="45"/>
        <v>0</v>
      </c>
      <c r="W187" s="44">
        <f t="shared" si="46"/>
        <v>0</v>
      </c>
      <c r="X187" s="44">
        <f t="shared" si="47"/>
        <v>0</v>
      </c>
    </row>
    <row r="188" spans="2:24" x14ac:dyDescent="0.25">
      <c r="B188" s="88">
        <v>31955000000</v>
      </c>
      <c r="C188" s="88">
        <v>-9.0648240999999992</v>
      </c>
      <c r="E188" s="87">
        <f t="shared" si="32"/>
        <v>32.534999999999997</v>
      </c>
      <c r="F188" s="87">
        <f t="shared" si="33"/>
        <v>-9.2122898000000006</v>
      </c>
      <c r="G188" s="44">
        <f t="shared" si="34"/>
        <v>-9.6815146999999993</v>
      </c>
      <c r="H188" s="44">
        <f t="shared" si="35"/>
        <v>-10.472998</v>
      </c>
      <c r="I188" s="44">
        <f t="shared" si="36"/>
        <v>-15.832183000000001</v>
      </c>
      <c r="J188" s="44">
        <f t="shared" si="37"/>
        <v>0</v>
      </c>
      <c r="K188" s="44">
        <f t="shared" si="38"/>
        <v>0</v>
      </c>
      <c r="L188" s="44">
        <f t="shared" si="39"/>
        <v>0</v>
      </c>
      <c r="N188" s="88">
        <v>31955000000</v>
      </c>
      <c r="O188" s="88">
        <v>-9.2314491000000007</v>
      </c>
      <c r="Q188" s="87">
        <f t="shared" si="40"/>
        <v>32.534999999999997</v>
      </c>
      <c r="R188" s="87">
        <f t="shared" si="41"/>
        <v>-9.6468495999999995</v>
      </c>
      <c r="S188" s="44">
        <f t="shared" si="42"/>
        <v>-9.8757056999999993</v>
      </c>
      <c r="T188" s="44">
        <f t="shared" si="43"/>
        <v>-10.50174</v>
      </c>
      <c r="U188" s="44">
        <f t="shared" si="44"/>
        <v>-12.664338000000001</v>
      </c>
      <c r="V188" s="44">
        <f t="shared" si="45"/>
        <v>0</v>
      </c>
      <c r="W188" s="44">
        <f t="shared" si="46"/>
        <v>0</v>
      </c>
      <c r="X188" s="44">
        <f t="shared" si="47"/>
        <v>0</v>
      </c>
    </row>
    <row r="189" spans="2:24" x14ac:dyDescent="0.25">
      <c r="B189" s="88">
        <v>32100000000</v>
      </c>
      <c r="C189" s="88">
        <v>-9.1308918000000006</v>
      </c>
      <c r="E189" s="87">
        <f t="shared" si="32"/>
        <v>32.68</v>
      </c>
      <c r="F189" s="87">
        <f t="shared" si="33"/>
        <v>-9.1730050999999992</v>
      </c>
      <c r="G189" s="44">
        <f t="shared" si="34"/>
        <v>-9.6458712000000002</v>
      </c>
      <c r="H189" s="44">
        <f t="shared" si="35"/>
        <v>-10.459125999999999</v>
      </c>
      <c r="I189" s="44">
        <f t="shared" si="36"/>
        <v>-16.139147000000001</v>
      </c>
      <c r="J189" s="44">
        <f t="shared" si="37"/>
        <v>0</v>
      </c>
      <c r="K189" s="44">
        <f t="shared" si="38"/>
        <v>0</v>
      </c>
      <c r="L189" s="44">
        <f t="shared" si="39"/>
        <v>0</v>
      </c>
      <c r="N189" s="88">
        <v>32100000000</v>
      </c>
      <c r="O189" s="88">
        <v>-9.3130244999999992</v>
      </c>
      <c r="Q189" s="87">
        <f t="shared" si="40"/>
        <v>32.68</v>
      </c>
      <c r="R189" s="87">
        <f t="shared" si="41"/>
        <v>-9.7699698999999995</v>
      </c>
      <c r="S189" s="44">
        <f t="shared" si="42"/>
        <v>-10.02549</v>
      </c>
      <c r="T189" s="44">
        <f t="shared" si="43"/>
        <v>-10.694182</v>
      </c>
      <c r="U189" s="44">
        <f t="shared" si="44"/>
        <v>-13.021411000000001</v>
      </c>
      <c r="V189" s="44">
        <f t="shared" si="45"/>
        <v>0</v>
      </c>
      <c r="W189" s="44">
        <f t="shared" si="46"/>
        <v>0</v>
      </c>
      <c r="X189" s="44">
        <f t="shared" si="47"/>
        <v>0</v>
      </c>
    </row>
    <row r="190" spans="2:24" x14ac:dyDescent="0.25">
      <c r="B190" s="88">
        <v>32245000000</v>
      </c>
      <c r="C190" s="88">
        <v>-9.1839484999999996</v>
      </c>
      <c r="E190" s="87">
        <f t="shared" si="32"/>
        <v>32.825000000000003</v>
      </c>
      <c r="F190" s="87">
        <f t="shared" si="33"/>
        <v>-9.1537866999999995</v>
      </c>
      <c r="G190" s="44">
        <f t="shared" si="34"/>
        <v>-9.5511540999999998</v>
      </c>
      <c r="H190" s="44">
        <f t="shared" si="35"/>
        <v>-10.311906</v>
      </c>
      <c r="I190" s="44">
        <f t="shared" si="36"/>
        <v>-15.174766</v>
      </c>
      <c r="J190" s="44">
        <f t="shared" si="37"/>
        <v>0</v>
      </c>
      <c r="K190" s="44">
        <f t="shared" si="38"/>
        <v>0</v>
      </c>
      <c r="L190" s="44">
        <f t="shared" si="39"/>
        <v>0</v>
      </c>
      <c r="N190" s="88">
        <v>32245000000</v>
      </c>
      <c r="O190" s="88">
        <v>-9.4172744999999995</v>
      </c>
      <c r="Q190" s="87">
        <f t="shared" si="40"/>
        <v>32.825000000000003</v>
      </c>
      <c r="R190" s="87">
        <f t="shared" si="41"/>
        <v>-9.9134083000000004</v>
      </c>
      <c r="S190" s="44">
        <f t="shared" si="42"/>
        <v>-10.148325</v>
      </c>
      <c r="T190" s="44">
        <f t="shared" si="43"/>
        <v>-10.821004</v>
      </c>
      <c r="U190" s="44">
        <f t="shared" si="44"/>
        <v>-13.038522</v>
      </c>
      <c r="V190" s="44">
        <f t="shared" si="45"/>
        <v>0</v>
      </c>
      <c r="W190" s="44">
        <f t="shared" si="46"/>
        <v>0</v>
      </c>
      <c r="X190" s="44">
        <f t="shared" si="47"/>
        <v>0</v>
      </c>
    </row>
    <row r="191" spans="2:24" x14ac:dyDescent="0.25">
      <c r="B191" s="88">
        <v>32390000000</v>
      </c>
      <c r="C191" s="88">
        <v>-9.2060165000000005</v>
      </c>
      <c r="E191" s="87">
        <f t="shared" si="32"/>
        <v>32.97</v>
      </c>
      <c r="F191" s="87">
        <f t="shared" si="33"/>
        <v>-9.1183996</v>
      </c>
      <c r="G191" s="44">
        <f t="shared" si="34"/>
        <v>-9.5082836000000004</v>
      </c>
      <c r="H191" s="44">
        <f t="shared" si="35"/>
        <v>-10.254177</v>
      </c>
      <c r="I191" s="44">
        <f t="shared" si="36"/>
        <v>-15.246067</v>
      </c>
      <c r="J191" s="44">
        <f t="shared" si="37"/>
        <v>0</v>
      </c>
      <c r="K191" s="44">
        <f t="shared" si="38"/>
        <v>0</v>
      </c>
      <c r="L191" s="44">
        <f t="shared" si="39"/>
        <v>0</v>
      </c>
      <c r="N191" s="88">
        <v>32390000000</v>
      </c>
      <c r="O191" s="88">
        <v>-9.5269241000000005</v>
      </c>
      <c r="Q191" s="87">
        <f t="shared" si="40"/>
        <v>32.97</v>
      </c>
      <c r="R191" s="87">
        <f t="shared" si="41"/>
        <v>-10.057411999999999</v>
      </c>
      <c r="S191" s="44">
        <f t="shared" si="42"/>
        <v>-10.317925000000001</v>
      </c>
      <c r="T191" s="44">
        <f t="shared" si="43"/>
        <v>-11.017390000000001</v>
      </c>
      <c r="U191" s="44">
        <f t="shared" si="44"/>
        <v>-13.335387000000001</v>
      </c>
      <c r="V191" s="44">
        <f t="shared" si="45"/>
        <v>0</v>
      </c>
      <c r="W191" s="44">
        <f t="shared" si="46"/>
        <v>0</v>
      </c>
      <c r="X191" s="44">
        <f t="shared" si="47"/>
        <v>0</v>
      </c>
    </row>
    <row r="192" spans="2:24" x14ac:dyDescent="0.25">
      <c r="B192" s="88">
        <v>32535000000</v>
      </c>
      <c r="C192" s="88">
        <v>-9.2122898000000006</v>
      </c>
      <c r="E192" s="87">
        <f t="shared" si="32"/>
        <v>33.115000000000002</v>
      </c>
      <c r="F192" s="87">
        <f t="shared" si="33"/>
        <v>-9.0987691999999996</v>
      </c>
      <c r="G192" s="44">
        <f t="shared" si="34"/>
        <v>-9.4400224999999995</v>
      </c>
      <c r="H192" s="44">
        <f t="shared" si="35"/>
        <v>-10.109026999999999</v>
      </c>
      <c r="I192" s="44">
        <f t="shared" si="36"/>
        <v>-14.243274</v>
      </c>
      <c r="J192" s="44">
        <f t="shared" si="37"/>
        <v>0</v>
      </c>
      <c r="K192" s="44">
        <f t="shared" si="38"/>
        <v>0</v>
      </c>
      <c r="L192" s="44">
        <f t="shared" si="39"/>
        <v>0</v>
      </c>
      <c r="N192" s="88">
        <v>32535000000</v>
      </c>
      <c r="O192" s="88">
        <v>-9.6468495999999995</v>
      </c>
      <c r="Q192" s="87">
        <f t="shared" si="40"/>
        <v>33.115000000000002</v>
      </c>
      <c r="R192" s="87">
        <f t="shared" si="41"/>
        <v>-10.203443999999999</v>
      </c>
      <c r="S192" s="44">
        <f t="shared" si="42"/>
        <v>-10.478921</v>
      </c>
      <c r="T192" s="44">
        <f t="shared" si="43"/>
        <v>-11.162848</v>
      </c>
      <c r="U192" s="44">
        <f t="shared" si="44"/>
        <v>-13.39189</v>
      </c>
      <c r="V192" s="44">
        <f t="shared" si="45"/>
        <v>0</v>
      </c>
      <c r="W192" s="44">
        <f t="shared" si="46"/>
        <v>0</v>
      </c>
      <c r="X192" s="44">
        <f t="shared" si="47"/>
        <v>0</v>
      </c>
    </row>
    <row r="193" spans="2:24" x14ac:dyDescent="0.25">
      <c r="B193" s="88">
        <v>32680000000</v>
      </c>
      <c r="C193" s="88">
        <v>-9.1730050999999992</v>
      </c>
      <c r="E193" s="87">
        <f t="shared" si="32"/>
        <v>33.26</v>
      </c>
      <c r="F193" s="87">
        <f t="shared" si="33"/>
        <v>-9.0943480000000001</v>
      </c>
      <c r="G193" s="44">
        <f t="shared" si="34"/>
        <v>-9.4282827000000005</v>
      </c>
      <c r="H193" s="44">
        <f t="shared" si="35"/>
        <v>-10.043543</v>
      </c>
      <c r="I193" s="44">
        <f t="shared" si="36"/>
        <v>-13.906162</v>
      </c>
      <c r="J193" s="44">
        <f t="shared" si="37"/>
        <v>0</v>
      </c>
      <c r="K193" s="44">
        <f t="shared" si="38"/>
        <v>0</v>
      </c>
      <c r="L193" s="44">
        <f t="shared" si="39"/>
        <v>0</v>
      </c>
      <c r="N193" s="88">
        <v>32680000000</v>
      </c>
      <c r="O193" s="88">
        <v>-9.7699698999999995</v>
      </c>
      <c r="Q193" s="87">
        <f t="shared" si="40"/>
        <v>33.26</v>
      </c>
      <c r="R193" s="87">
        <f t="shared" si="41"/>
        <v>-10.341426999999999</v>
      </c>
      <c r="S193" s="44">
        <f t="shared" si="42"/>
        <v>-10.650933</v>
      </c>
      <c r="T193" s="44">
        <f t="shared" si="43"/>
        <v>-11.340806000000001</v>
      </c>
      <c r="U193" s="44">
        <f t="shared" si="44"/>
        <v>-13.623312</v>
      </c>
      <c r="V193" s="44">
        <f t="shared" si="45"/>
        <v>0</v>
      </c>
      <c r="W193" s="44">
        <f t="shared" si="46"/>
        <v>0</v>
      </c>
      <c r="X193" s="44">
        <f t="shared" si="47"/>
        <v>0</v>
      </c>
    </row>
    <row r="194" spans="2:24" x14ac:dyDescent="0.25">
      <c r="B194" s="88">
        <v>32825000000</v>
      </c>
      <c r="C194" s="88">
        <v>-9.1537866999999995</v>
      </c>
      <c r="E194" s="87">
        <f t="shared" si="32"/>
        <v>33.405000000000001</v>
      </c>
      <c r="F194" s="87">
        <f t="shared" si="33"/>
        <v>-9.1406936999999999</v>
      </c>
      <c r="G194" s="44">
        <f t="shared" si="34"/>
        <v>-9.4208288000000007</v>
      </c>
      <c r="H194" s="44">
        <f t="shared" si="35"/>
        <v>-9.9477910999999999</v>
      </c>
      <c r="I194" s="44">
        <f t="shared" si="36"/>
        <v>-13.085773</v>
      </c>
      <c r="J194" s="44">
        <f t="shared" si="37"/>
        <v>0</v>
      </c>
      <c r="K194" s="44">
        <f t="shared" si="38"/>
        <v>0</v>
      </c>
      <c r="L194" s="44">
        <f t="shared" si="39"/>
        <v>0</v>
      </c>
      <c r="N194" s="88">
        <v>32825000000</v>
      </c>
      <c r="O194" s="88">
        <v>-9.9134083000000004</v>
      </c>
      <c r="Q194" s="87">
        <f t="shared" si="40"/>
        <v>33.405000000000001</v>
      </c>
      <c r="R194" s="87">
        <f t="shared" si="41"/>
        <v>-10.495239</v>
      </c>
      <c r="S194" s="44">
        <f t="shared" si="42"/>
        <v>-10.809043000000001</v>
      </c>
      <c r="T194" s="44">
        <f t="shared" si="43"/>
        <v>-11.506968000000001</v>
      </c>
      <c r="U194" s="44">
        <f t="shared" si="44"/>
        <v>-13.745502</v>
      </c>
      <c r="V194" s="44">
        <f t="shared" si="45"/>
        <v>0</v>
      </c>
      <c r="W194" s="44">
        <f t="shared" si="46"/>
        <v>0</v>
      </c>
      <c r="X194" s="44">
        <f t="shared" si="47"/>
        <v>0</v>
      </c>
    </row>
    <row r="195" spans="2:24" x14ac:dyDescent="0.25">
      <c r="B195" s="88">
        <v>32970000000</v>
      </c>
      <c r="C195" s="88">
        <v>-9.1183996</v>
      </c>
      <c r="E195" s="87">
        <f t="shared" si="32"/>
        <v>33.549999999999997</v>
      </c>
      <c r="F195" s="87">
        <f t="shared" si="33"/>
        <v>-9.2170161999999998</v>
      </c>
      <c r="G195" s="44">
        <f t="shared" si="34"/>
        <v>-9.4674634999999991</v>
      </c>
      <c r="H195" s="44">
        <f t="shared" si="35"/>
        <v>-9.9452294999999999</v>
      </c>
      <c r="I195" s="44">
        <f t="shared" si="36"/>
        <v>-12.876942</v>
      </c>
      <c r="J195" s="44">
        <f t="shared" si="37"/>
        <v>0</v>
      </c>
      <c r="K195" s="44">
        <f t="shared" si="38"/>
        <v>0</v>
      </c>
      <c r="L195" s="44">
        <f t="shared" si="39"/>
        <v>0</v>
      </c>
      <c r="N195" s="88">
        <v>32970000000</v>
      </c>
      <c r="O195" s="88">
        <v>-10.057411999999999</v>
      </c>
      <c r="Q195" s="87">
        <f t="shared" si="40"/>
        <v>33.549999999999997</v>
      </c>
      <c r="R195" s="87">
        <f t="shared" si="41"/>
        <v>-10.648433000000001</v>
      </c>
      <c r="S195" s="44">
        <f t="shared" si="42"/>
        <v>-10.966544000000001</v>
      </c>
      <c r="T195" s="44">
        <f t="shared" si="43"/>
        <v>-11.694305</v>
      </c>
      <c r="U195" s="44">
        <f t="shared" si="44"/>
        <v>-13.94464</v>
      </c>
      <c r="V195" s="44">
        <f t="shared" si="45"/>
        <v>0</v>
      </c>
      <c r="W195" s="44">
        <f t="shared" si="46"/>
        <v>0</v>
      </c>
      <c r="X195" s="44">
        <f t="shared" si="47"/>
        <v>0</v>
      </c>
    </row>
    <row r="196" spans="2:24" x14ac:dyDescent="0.25">
      <c r="B196" s="88">
        <v>33115000000</v>
      </c>
      <c r="C196" s="88">
        <v>-9.0987691999999996</v>
      </c>
      <c r="E196" s="87">
        <f t="shared" si="32"/>
        <v>33.695</v>
      </c>
      <c r="F196" s="87">
        <f t="shared" si="33"/>
        <v>-9.3519048999999992</v>
      </c>
      <c r="G196" s="44">
        <f t="shared" si="34"/>
        <v>-9.5805968999999997</v>
      </c>
      <c r="H196" s="44">
        <f t="shared" si="35"/>
        <v>-10.029185</v>
      </c>
      <c r="I196" s="44">
        <f t="shared" si="36"/>
        <v>-12.979741000000001</v>
      </c>
      <c r="J196" s="44">
        <f t="shared" si="37"/>
        <v>0</v>
      </c>
      <c r="K196" s="44">
        <f t="shared" si="38"/>
        <v>0</v>
      </c>
      <c r="L196" s="44">
        <f t="shared" si="39"/>
        <v>0</v>
      </c>
      <c r="N196" s="88">
        <v>33115000000</v>
      </c>
      <c r="O196" s="88">
        <v>-10.203443999999999</v>
      </c>
      <c r="Q196" s="87">
        <f t="shared" si="40"/>
        <v>33.695</v>
      </c>
      <c r="R196" s="87">
        <f t="shared" si="41"/>
        <v>-10.820916</v>
      </c>
      <c r="S196" s="44">
        <f t="shared" si="42"/>
        <v>-11.174814</v>
      </c>
      <c r="T196" s="44">
        <f t="shared" si="43"/>
        <v>-11.942316</v>
      </c>
      <c r="U196" s="44">
        <f t="shared" si="44"/>
        <v>-14.182881999999999</v>
      </c>
      <c r="V196" s="44">
        <f t="shared" si="45"/>
        <v>0</v>
      </c>
      <c r="W196" s="44">
        <f t="shared" si="46"/>
        <v>0</v>
      </c>
      <c r="X196" s="44">
        <f t="shared" si="47"/>
        <v>0</v>
      </c>
    </row>
    <row r="197" spans="2:24" x14ac:dyDescent="0.25">
      <c r="B197" s="88">
        <v>33260000000</v>
      </c>
      <c r="C197" s="88">
        <v>-9.0943480000000001</v>
      </c>
      <c r="E197" s="87">
        <f t="shared" ref="E197:E205" si="48">B201/1000000000</f>
        <v>33.840000000000003</v>
      </c>
      <c r="F197" s="87">
        <f t="shared" ref="F197:F205" si="49">C201</f>
        <v>-9.5225305999999996</v>
      </c>
      <c r="G197" s="44">
        <f t="shared" ref="G197:G205" si="50">C407</f>
        <v>-9.759366</v>
      </c>
      <c r="H197" s="44">
        <f t="shared" ref="H197:H205" si="51">C613</f>
        <v>-10.184288</v>
      </c>
      <c r="I197" s="44">
        <f t="shared" ref="I197:I205" si="52">C819</f>
        <v>-13.029771999999999</v>
      </c>
      <c r="J197" s="44">
        <f t="shared" ref="J197:J205" si="53">C1025</f>
        <v>0</v>
      </c>
      <c r="K197" s="44">
        <f t="shared" ref="K197:K205" si="54">C1231</f>
        <v>0</v>
      </c>
      <c r="L197" s="44">
        <f t="shared" si="39"/>
        <v>0</v>
      </c>
      <c r="N197" s="88">
        <v>33260000000</v>
      </c>
      <c r="O197" s="88">
        <v>-10.341426999999999</v>
      </c>
      <c r="Q197" s="87">
        <f t="shared" si="40"/>
        <v>33.840000000000003</v>
      </c>
      <c r="R197" s="87">
        <f t="shared" si="41"/>
        <v>-10.995953</v>
      </c>
      <c r="S197" s="44">
        <f t="shared" si="42"/>
        <v>-11.414745999999999</v>
      </c>
      <c r="T197" s="44">
        <f t="shared" si="43"/>
        <v>-12.246145</v>
      </c>
      <c r="U197" s="44">
        <f t="shared" si="44"/>
        <v>-14.375769</v>
      </c>
      <c r="V197" s="44">
        <f t="shared" si="45"/>
        <v>0</v>
      </c>
      <c r="W197" s="44">
        <f t="shared" si="46"/>
        <v>0</v>
      </c>
      <c r="X197" s="44">
        <f t="shared" si="47"/>
        <v>0</v>
      </c>
    </row>
    <row r="198" spans="2:24" x14ac:dyDescent="0.25">
      <c r="B198" s="88">
        <v>33405000000</v>
      </c>
      <c r="C198" s="88">
        <v>-9.1406936999999999</v>
      </c>
      <c r="E198" s="87">
        <f t="shared" si="48"/>
        <v>33.984999999999999</v>
      </c>
      <c r="F198" s="87">
        <f t="shared" si="49"/>
        <v>-9.7309617999999993</v>
      </c>
      <c r="G198" s="44">
        <f t="shared" si="50"/>
        <v>-9.9811583000000006</v>
      </c>
      <c r="H198" s="44">
        <f t="shared" si="51"/>
        <v>-10.385896000000001</v>
      </c>
      <c r="I198" s="44">
        <f t="shared" si="52"/>
        <v>-13.365762999999999</v>
      </c>
      <c r="J198" s="44">
        <f t="shared" si="53"/>
        <v>0</v>
      </c>
      <c r="K198" s="44">
        <f t="shared" si="54"/>
        <v>0</v>
      </c>
      <c r="L198" s="44">
        <f t="shared" ref="L198:L205" si="55">C1438</f>
        <v>0</v>
      </c>
      <c r="N198" s="88">
        <v>33405000000</v>
      </c>
      <c r="O198" s="88">
        <v>-10.495239</v>
      </c>
      <c r="Q198" s="87">
        <f t="shared" ref="Q198:Q205" si="56">N202/1000000000</f>
        <v>33.984999999999999</v>
      </c>
      <c r="R198" s="87">
        <f t="shared" ref="R198:R205" si="57">O202</f>
        <v>-11.187039</v>
      </c>
      <c r="S198" s="44">
        <f t="shared" ref="S198:S205" si="58">O408</f>
        <v>-11.655452</v>
      </c>
      <c r="T198" s="44">
        <f t="shared" ref="T198:T205" si="59">O614</f>
        <v>-12.590733</v>
      </c>
      <c r="U198" s="44">
        <f t="shared" ref="U198:U205" si="60">O820</f>
        <v>-14.603605999999999</v>
      </c>
      <c r="V198" s="44">
        <f t="shared" ref="V198:V205" si="61">O1026</f>
        <v>0</v>
      </c>
      <c r="W198" s="44">
        <f t="shared" ref="W198:W205" si="62">O1232</f>
        <v>0</v>
      </c>
      <c r="X198" s="44">
        <f t="shared" ref="X198:X205" si="63">O1438</f>
        <v>0</v>
      </c>
    </row>
    <row r="199" spans="2:24" x14ac:dyDescent="0.25">
      <c r="B199" s="88">
        <v>33550000000</v>
      </c>
      <c r="C199" s="88">
        <v>-9.2170161999999998</v>
      </c>
      <c r="E199" s="87">
        <f t="shared" si="48"/>
        <v>34.130000000000003</v>
      </c>
      <c r="F199" s="87">
        <f t="shared" si="49"/>
        <v>-9.9751635000000007</v>
      </c>
      <c r="G199" s="44">
        <f t="shared" si="50"/>
        <v>-10.230032</v>
      </c>
      <c r="H199" s="44">
        <f t="shared" si="51"/>
        <v>-10.616179000000001</v>
      </c>
      <c r="I199" s="44">
        <f t="shared" si="52"/>
        <v>-13.92015</v>
      </c>
      <c r="J199" s="44">
        <f t="shared" si="53"/>
        <v>0</v>
      </c>
      <c r="K199" s="44">
        <f t="shared" si="54"/>
        <v>0</v>
      </c>
      <c r="L199" s="44">
        <f t="shared" si="55"/>
        <v>0</v>
      </c>
      <c r="N199" s="88">
        <v>33550000000</v>
      </c>
      <c r="O199" s="88">
        <v>-10.648433000000001</v>
      </c>
      <c r="Q199" s="87">
        <f t="shared" si="56"/>
        <v>34.130000000000003</v>
      </c>
      <c r="R199" s="87">
        <f t="shared" si="57"/>
        <v>-11.408605</v>
      </c>
      <c r="S199" s="44">
        <f t="shared" si="58"/>
        <v>-11.880063</v>
      </c>
      <c r="T199" s="44">
        <f t="shared" si="59"/>
        <v>-12.94753</v>
      </c>
      <c r="U199" s="44">
        <f t="shared" si="60"/>
        <v>-14.853289</v>
      </c>
      <c r="V199" s="44">
        <f t="shared" si="61"/>
        <v>0</v>
      </c>
      <c r="W199" s="44">
        <f t="shared" si="62"/>
        <v>0</v>
      </c>
      <c r="X199" s="44">
        <f t="shared" si="63"/>
        <v>0</v>
      </c>
    </row>
    <row r="200" spans="2:24" x14ac:dyDescent="0.25">
      <c r="B200" s="88">
        <v>33695000000</v>
      </c>
      <c r="C200" s="88">
        <v>-9.3519048999999992</v>
      </c>
      <c r="E200" s="87">
        <f t="shared" si="48"/>
        <v>34.274999999999999</v>
      </c>
      <c r="F200" s="87">
        <f t="shared" si="49"/>
        <v>-10.225595</v>
      </c>
      <c r="G200" s="44">
        <f t="shared" si="50"/>
        <v>-10.476082999999999</v>
      </c>
      <c r="H200" s="44">
        <f t="shared" si="51"/>
        <v>-10.872498999999999</v>
      </c>
      <c r="I200" s="44">
        <f t="shared" si="52"/>
        <v>-14.506717</v>
      </c>
      <c r="J200" s="44">
        <f t="shared" si="53"/>
        <v>0</v>
      </c>
      <c r="K200" s="44">
        <f t="shared" si="54"/>
        <v>0</v>
      </c>
      <c r="L200" s="44">
        <f t="shared" si="55"/>
        <v>0</v>
      </c>
      <c r="N200" s="88">
        <v>33695000000</v>
      </c>
      <c r="O200" s="88">
        <v>-10.820916</v>
      </c>
      <c r="Q200" s="87">
        <f t="shared" si="56"/>
        <v>34.274999999999999</v>
      </c>
      <c r="R200" s="87">
        <f t="shared" si="57"/>
        <v>-11.629102</v>
      </c>
      <c r="S200" s="44">
        <f t="shared" si="58"/>
        <v>-12.139663000000001</v>
      </c>
      <c r="T200" s="44">
        <f t="shared" si="59"/>
        <v>-13.279582</v>
      </c>
      <c r="U200" s="44">
        <f t="shared" si="60"/>
        <v>-15.174182999999999</v>
      </c>
      <c r="V200" s="44">
        <f t="shared" si="61"/>
        <v>0</v>
      </c>
      <c r="W200" s="44">
        <f t="shared" si="62"/>
        <v>0</v>
      </c>
      <c r="X200" s="44">
        <f t="shared" si="63"/>
        <v>0</v>
      </c>
    </row>
    <row r="201" spans="2:24" x14ac:dyDescent="0.25">
      <c r="B201" s="88">
        <v>33840000000</v>
      </c>
      <c r="C201" s="88">
        <v>-9.5225305999999996</v>
      </c>
      <c r="E201" s="87">
        <f t="shared" si="48"/>
        <v>34.42</v>
      </c>
      <c r="F201" s="87">
        <f t="shared" si="49"/>
        <v>-10.472407</v>
      </c>
      <c r="G201" s="44">
        <f t="shared" si="50"/>
        <v>-10.761024000000001</v>
      </c>
      <c r="H201" s="44">
        <f t="shared" si="51"/>
        <v>-11.176314</v>
      </c>
      <c r="I201" s="44">
        <f t="shared" si="52"/>
        <v>-15.281351000000001</v>
      </c>
      <c r="J201" s="44">
        <f t="shared" si="53"/>
        <v>0</v>
      </c>
      <c r="K201" s="44">
        <f t="shared" si="54"/>
        <v>0</v>
      </c>
      <c r="L201" s="44">
        <f t="shared" si="55"/>
        <v>0</v>
      </c>
      <c r="N201" s="88">
        <v>33840000000</v>
      </c>
      <c r="O201" s="88">
        <v>-10.995953</v>
      </c>
      <c r="Q201" s="87">
        <f t="shared" si="56"/>
        <v>34.42</v>
      </c>
      <c r="R201" s="87">
        <f t="shared" si="57"/>
        <v>-11.852114</v>
      </c>
      <c r="S201" s="44">
        <f t="shared" si="58"/>
        <v>-12.408918</v>
      </c>
      <c r="T201" s="44">
        <f t="shared" si="59"/>
        <v>-13.573308000000001</v>
      </c>
      <c r="U201" s="44">
        <f t="shared" si="60"/>
        <v>-15.466589000000001</v>
      </c>
      <c r="V201" s="44">
        <f t="shared" si="61"/>
        <v>0</v>
      </c>
      <c r="W201" s="44">
        <f t="shared" si="62"/>
        <v>0</v>
      </c>
      <c r="X201" s="44">
        <f t="shared" si="63"/>
        <v>0</v>
      </c>
    </row>
    <row r="202" spans="2:24" x14ac:dyDescent="0.25">
      <c r="B202" s="88">
        <v>33985000000</v>
      </c>
      <c r="C202" s="88">
        <v>-9.7309617999999993</v>
      </c>
      <c r="E202" s="87">
        <f t="shared" si="48"/>
        <v>34.564999999999998</v>
      </c>
      <c r="F202" s="87">
        <f t="shared" si="49"/>
        <v>-10.719257000000001</v>
      </c>
      <c r="G202" s="44">
        <f t="shared" si="50"/>
        <v>-11.018048</v>
      </c>
      <c r="H202" s="44">
        <f t="shared" si="51"/>
        <v>-11.457611999999999</v>
      </c>
      <c r="I202" s="44">
        <f t="shared" si="52"/>
        <v>-15.684074000000001</v>
      </c>
      <c r="J202" s="44">
        <f t="shared" si="53"/>
        <v>0</v>
      </c>
      <c r="K202" s="44">
        <f t="shared" si="54"/>
        <v>0</v>
      </c>
      <c r="L202" s="44">
        <f t="shared" si="55"/>
        <v>0</v>
      </c>
      <c r="N202" s="88">
        <v>33985000000</v>
      </c>
      <c r="O202" s="88">
        <v>-11.187039</v>
      </c>
      <c r="Q202" s="87">
        <f t="shared" si="56"/>
        <v>34.564999999999998</v>
      </c>
      <c r="R202" s="87">
        <f t="shared" si="57"/>
        <v>-12.098086</v>
      </c>
      <c r="S202" s="44">
        <f t="shared" si="58"/>
        <v>-12.719322999999999</v>
      </c>
      <c r="T202" s="44">
        <f t="shared" si="59"/>
        <v>-13.795194</v>
      </c>
      <c r="U202" s="44">
        <f t="shared" si="60"/>
        <v>-15.759233999999999</v>
      </c>
      <c r="V202" s="44">
        <f t="shared" si="61"/>
        <v>0</v>
      </c>
      <c r="W202" s="44">
        <f t="shared" si="62"/>
        <v>0</v>
      </c>
      <c r="X202" s="44">
        <f t="shared" si="63"/>
        <v>0</v>
      </c>
    </row>
    <row r="203" spans="2:24" x14ac:dyDescent="0.25">
      <c r="B203" s="88">
        <v>34130000000</v>
      </c>
      <c r="C203" s="88">
        <v>-9.9751635000000007</v>
      </c>
      <c r="E203" s="87">
        <f t="shared" si="48"/>
        <v>34.71</v>
      </c>
      <c r="F203" s="87">
        <f t="shared" si="49"/>
        <v>-10.955883999999999</v>
      </c>
      <c r="G203" s="44">
        <f t="shared" si="50"/>
        <v>-11.256899000000001</v>
      </c>
      <c r="H203" s="44">
        <f t="shared" si="51"/>
        <v>-11.680230999999999</v>
      </c>
      <c r="I203" s="44">
        <f t="shared" si="52"/>
        <v>-15.714062999999999</v>
      </c>
      <c r="J203" s="44">
        <f t="shared" si="53"/>
        <v>0</v>
      </c>
      <c r="K203" s="44">
        <f t="shared" si="54"/>
        <v>0</v>
      </c>
      <c r="L203" s="44">
        <f t="shared" si="55"/>
        <v>0</v>
      </c>
      <c r="N203" s="88">
        <v>34130000000</v>
      </c>
      <c r="O203" s="88">
        <v>-11.408605</v>
      </c>
      <c r="Q203" s="87">
        <f t="shared" si="56"/>
        <v>34.71</v>
      </c>
      <c r="R203" s="87">
        <f t="shared" si="57"/>
        <v>-12.338457</v>
      </c>
      <c r="S203" s="44">
        <f t="shared" si="58"/>
        <v>-12.994977</v>
      </c>
      <c r="T203" s="44">
        <f t="shared" si="59"/>
        <v>-13.928520000000001</v>
      </c>
      <c r="U203" s="44">
        <f t="shared" si="60"/>
        <v>-15.964418</v>
      </c>
      <c r="V203" s="44">
        <f t="shared" si="61"/>
        <v>0</v>
      </c>
      <c r="W203" s="44">
        <f t="shared" si="62"/>
        <v>0</v>
      </c>
      <c r="X203" s="44">
        <f t="shared" si="63"/>
        <v>0</v>
      </c>
    </row>
    <row r="204" spans="2:24" x14ac:dyDescent="0.25">
      <c r="B204" s="88">
        <v>34275000000</v>
      </c>
      <c r="C204" s="88">
        <v>-10.225595</v>
      </c>
      <c r="E204" s="87">
        <f t="shared" si="48"/>
        <v>34.854999999999997</v>
      </c>
      <c r="F204" s="87">
        <f t="shared" si="49"/>
        <v>-11.136312</v>
      </c>
      <c r="G204" s="44">
        <f t="shared" si="50"/>
        <v>-11.458879</v>
      </c>
      <c r="H204" s="44">
        <f t="shared" si="51"/>
        <v>-11.879557</v>
      </c>
      <c r="I204" s="44">
        <f t="shared" si="52"/>
        <v>-15.754531</v>
      </c>
      <c r="J204" s="44">
        <f t="shared" si="53"/>
        <v>0</v>
      </c>
      <c r="K204" s="44">
        <f t="shared" si="54"/>
        <v>0</v>
      </c>
      <c r="L204" s="44">
        <f t="shared" si="55"/>
        <v>0</v>
      </c>
      <c r="N204" s="88">
        <v>34275000000</v>
      </c>
      <c r="O204" s="88">
        <v>-11.629102</v>
      </c>
      <c r="Q204" s="87">
        <f t="shared" si="56"/>
        <v>34.854999999999997</v>
      </c>
      <c r="R204" s="87">
        <f t="shared" si="57"/>
        <v>-12.515243999999999</v>
      </c>
      <c r="S204" s="44">
        <f t="shared" si="58"/>
        <v>-13.256936</v>
      </c>
      <c r="T204" s="44">
        <f t="shared" si="59"/>
        <v>-14.009649</v>
      </c>
      <c r="U204" s="44">
        <f t="shared" si="60"/>
        <v>-16.147158000000001</v>
      </c>
      <c r="V204" s="44">
        <f t="shared" si="61"/>
        <v>0</v>
      </c>
      <c r="W204" s="44">
        <f t="shared" si="62"/>
        <v>0</v>
      </c>
      <c r="X204" s="44">
        <f t="shared" si="63"/>
        <v>0</v>
      </c>
    </row>
    <row r="205" spans="2:24" x14ac:dyDescent="0.25">
      <c r="B205" s="88">
        <v>34420000000</v>
      </c>
      <c r="C205" s="88">
        <v>-10.472407</v>
      </c>
      <c r="E205" s="87">
        <f t="shared" si="48"/>
        <v>35</v>
      </c>
      <c r="F205" s="87">
        <f t="shared" si="49"/>
        <v>-11.264112000000001</v>
      </c>
      <c r="G205" s="44">
        <f t="shared" si="50"/>
        <v>-11.591303</v>
      </c>
      <c r="H205" s="44">
        <f t="shared" si="51"/>
        <v>-12.002931999999999</v>
      </c>
      <c r="I205" s="44">
        <f t="shared" si="52"/>
        <v>-15.718759</v>
      </c>
      <c r="J205" s="44">
        <f t="shared" si="53"/>
        <v>0</v>
      </c>
      <c r="K205" s="44">
        <f t="shared" si="54"/>
        <v>0</v>
      </c>
      <c r="L205" s="44">
        <f t="shared" si="55"/>
        <v>0</v>
      </c>
      <c r="N205" s="88">
        <v>34420000000</v>
      </c>
      <c r="O205" s="88">
        <v>-11.852114</v>
      </c>
      <c r="Q205" s="87">
        <f t="shared" si="56"/>
        <v>35</v>
      </c>
      <c r="R205" s="87">
        <f t="shared" si="57"/>
        <v>-12.650585</v>
      </c>
      <c r="S205" s="44">
        <f t="shared" si="58"/>
        <v>-13.407323</v>
      </c>
      <c r="T205" s="44">
        <f t="shared" si="59"/>
        <v>-14.047504</v>
      </c>
      <c r="U205" s="44">
        <f t="shared" si="60"/>
        <v>-16.22636</v>
      </c>
      <c r="V205" s="44">
        <f t="shared" si="61"/>
        <v>0</v>
      </c>
      <c r="W205" s="44">
        <f t="shared" si="62"/>
        <v>0</v>
      </c>
      <c r="X205" s="44">
        <f t="shared" si="63"/>
        <v>0</v>
      </c>
    </row>
    <row r="206" spans="2:24" x14ac:dyDescent="0.25">
      <c r="B206" s="88">
        <v>34565000000</v>
      </c>
      <c r="C206" s="88">
        <v>-10.719257000000001</v>
      </c>
      <c r="N206" s="88">
        <v>34565000000</v>
      </c>
      <c r="O206" s="88">
        <v>-12.098086</v>
      </c>
    </row>
    <row r="207" spans="2:24" x14ac:dyDescent="0.25">
      <c r="B207" s="88">
        <v>34710000000</v>
      </c>
      <c r="C207" s="88">
        <v>-10.955883999999999</v>
      </c>
      <c r="N207" s="88">
        <v>34710000000</v>
      </c>
      <c r="O207" s="88">
        <v>-12.338457</v>
      </c>
    </row>
    <row r="208" spans="2:24" x14ac:dyDescent="0.25">
      <c r="B208" s="88">
        <v>34855000000</v>
      </c>
      <c r="C208" s="88">
        <v>-11.136312</v>
      </c>
      <c r="N208" s="88">
        <v>34855000000</v>
      </c>
      <c r="O208" s="88">
        <v>-12.515243999999999</v>
      </c>
    </row>
    <row r="209" spans="2:15" x14ac:dyDescent="0.25">
      <c r="B209" s="88">
        <v>35000000000</v>
      </c>
      <c r="C209" s="88">
        <v>-11.264112000000001</v>
      </c>
      <c r="N209" s="88">
        <v>35000000000</v>
      </c>
      <c r="O209" s="88">
        <v>-12.650585</v>
      </c>
    </row>
    <row r="210" spans="2:15" x14ac:dyDescent="0.25">
      <c r="B210" s="88" t="s">
        <v>21</v>
      </c>
      <c r="N210" s="88" t="s">
        <v>21</v>
      </c>
    </row>
    <row r="213" spans="2:15" x14ac:dyDescent="0.25">
      <c r="B213" s="88" t="s">
        <v>18</v>
      </c>
      <c r="N213" s="88" t="s">
        <v>18</v>
      </c>
    </row>
    <row r="214" spans="2:15" x14ac:dyDescent="0.25">
      <c r="B214" s="88" t="s">
        <v>19</v>
      </c>
      <c r="C214" s="88" t="s">
        <v>282</v>
      </c>
      <c r="N214" s="88" t="s">
        <v>19</v>
      </c>
      <c r="O214" s="88" t="s">
        <v>282</v>
      </c>
    </row>
    <row r="215" spans="2:15" x14ac:dyDescent="0.25">
      <c r="B215" s="88">
        <v>6000000000</v>
      </c>
      <c r="C215" s="88">
        <v>-16.574193999999999</v>
      </c>
      <c r="N215" s="88">
        <v>6000000000</v>
      </c>
      <c r="O215" s="88">
        <v>-23.653763000000001</v>
      </c>
    </row>
    <row r="216" spans="2:15" x14ac:dyDescent="0.25">
      <c r="B216" s="88">
        <v>6145000000</v>
      </c>
      <c r="C216" s="88">
        <v>-15.684423000000001</v>
      </c>
      <c r="N216" s="88">
        <v>6145000000</v>
      </c>
      <c r="O216" s="88">
        <v>-22.647362000000001</v>
      </c>
    </row>
    <row r="217" spans="2:15" x14ac:dyDescent="0.25">
      <c r="B217" s="88">
        <v>6290000000</v>
      </c>
      <c r="C217" s="88">
        <v>-14.540049</v>
      </c>
      <c r="N217" s="88">
        <v>6290000000</v>
      </c>
      <c r="O217" s="88">
        <v>-21.370166999999999</v>
      </c>
    </row>
    <row r="218" spans="2:15" x14ac:dyDescent="0.25">
      <c r="B218" s="88">
        <v>6435000000</v>
      </c>
      <c r="C218" s="88">
        <v>-13.020573000000001</v>
      </c>
      <c r="N218" s="88">
        <v>6435000000</v>
      </c>
      <c r="O218" s="88">
        <v>-20.018063000000001</v>
      </c>
    </row>
    <row r="219" spans="2:15" x14ac:dyDescent="0.25">
      <c r="B219" s="88">
        <v>6580000000</v>
      </c>
      <c r="C219" s="88">
        <v>-11.824503</v>
      </c>
      <c r="N219" s="88">
        <v>6580000000</v>
      </c>
      <c r="O219" s="88">
        <v>-18.850254</v>
      </c>
    </row>
    <row r="220" spans="2:15" x14ac:dyDescent="0.25">
      <c r="B220" s="88">
        <v>6725000000</v>
      </c>
      <c r="C220" s="88">
        <v>-10.471228</v>
      </c>
      <c r="N220" s="88">
        <v>6725000000</v>
      </c>
      <c r="O220" s="88">
        <v>-17.60895</v>
      </c>
    </row>
    <row r="221" spans="2:15" x14ac:dyDescent="0.25">
      <c r="B221" s="88">
        <v>6870000000</v>
      </c>
      <c r="C221" s="88">
        <v>-9.5518608</v>
      </c>
      <c r="N221" s="88">
        <v>6870000000</v>
      </c>
      <c r="O221" s="88">
        <v>-16.477986999999999</v>
      </c>
    </row>
    <row r="222" spans="2:15" x14ac:dyDescent="0.25">
      <c r="B222" s="88">
        <v>7015000000</v>
      </c>
      <c r="C222" s="88">
        <v>-8.6889009000000001</v>
      </c>
      <c r="N222" s="88">
        <v>7015000000</v>
      </c>
      <c r="O222" s="88">
        <v>-15.471867</v>
      </c>
    </row>
    <row r="223" spans="2:15" x14ac:dyDescent="0.25">
      <c r="B223" s="88">
        <v>7160000000</v>
      </c>
      <c r="C223" s="88">
        <v>-7.9909534000000004</v>
      </c>
      <c r="N223" s="88">
        <v>7160000000</v>
      </c>
      <c r="O223" s="88">
        <v>-14.440887999999999</v>
      </c>
    </row>
    <row r="224" spans="2:15" x14ac:dyDescent="0.25">
      <c r="B224" s="88">
        <v>7305000000</v>
      </c>
      <c r="C224" s="88">
        <v>-7.4181885999999997</v>
      </c>
      <c r="N224" s="88">
        <v>7305000000</v>
      </c>
      <c r="O224" s="88">
        <v>-13.537608000000001</v>
      </c>
    </row>
    <row r="225" spans="2:15" x14ac:dyDescent="0.25">
      <c r="B225" s="88">
        <v>7450000000</v>
      </c>
      <c r="C225" s="88">
        <v>-6.9135723000000002</v>
      </c>
      <c r="N225" s="88">
        <v>7450000000</v>
      </c>
      <c r="O225" s="88">
        <v>-12.620623999999999</v>
      </c>
    </row>
    <row r="226" spans="2:15" x14ac:dyDescent="0.25">
      <c r="B226" s="88">
        <v>7595000000</v>
      </c>
      <c r="C226" s="88">
        <v>-6.6217674999999998</v>
      </c>
      <c r="N226" s="88">
        <v>7595000000</v>
      </c>
      <c r="O226" s="88">
        <v>-11.857333000000001</v>
      </c>
    </row>
    <row r="227" spans="2:15" x14ac:dyDescent="0.25">
      <c r="B227" s="88">
        <v>7740000000</v>
      </c>
      <c r="C227" s="88">
        <v>-6.3462075999999996</v>
      </c>
      <c r="N227" s="88">
        <v>7740000000</v>
      </c>
      <c r="O227" s="88">
        <v>-11.129391999999999</v>
      </c>
    </row>
    <row r="228" spans="2:15" x14ac:dyDescent="0.25">
      <c r="B228" s="88">
        <v>7885000000</v>
      </c>
      <c r="C228" s="88">
        <v>-6.2254471999999996</v>
      </c>
      <c r="N228" s="88">
        <v>7885000000</v>
      </c>
      <c r="O228" s="88">
        <v>-10.516816</v>
      </c>
    </row>
    <row r="229" spans="2:15" x14ac:dyDescent="0.25">
      <c r="B229" s="88">
        <v>8030000000</v>
      </c>
      <c r="C229" s="88">
        <v>-6.1020836999999997</v>
      </c>
      <c r="N229" s="88">
        <v>8030000000</v>
      </c>
      <c r="O229" s="88">
        <v>-9.9706144000000005</v>
      </c>
    </row>
    <row r="230" spans="2:15" x14ac:dyDescent="0.25">
      <c r="B230" s="88">
        <v>8175000000</v>
      </c>
      <c r="C230" s="88">
        <v>-6.0909180999999997</v>
      </c>
      <c r="N230" s="88">
        <v>8175000000</v>
      </c>
      <c r="O230" s="88">
        <v>-9.5448302999999992</v>
      </c>
    </row>
    <row r="231" spans="2:15" x14ac:dyDescent="0.25">
      <c r="B231" s="88">
        <v>8320000000</v>
      </c>
      <c r="C231" s="88">
        <v>-6.1001754000000004</v>
      </c>
      <c r="N231" s="88">
        <v>8320000000</v>
      </c>
      <c r="O231" s="88">
        <v>-9.2332257999999996</v>
      </c>
    </row>
    <row r="232" spans="2:15" x14ac:dyDescent="0.25">
      <c r="B232" s="88">
        <v>8465000000</v>
      </c>
      <c r="C232" s="88">
        <v>-6.1278768000000001</v>
      </c>
      <c r="N232" s="88">
        <v>8465000000</v>
      </c>
      <c r="O232" s="88">
        <v>-9.0055838000000001</v>
      </c>
    </row>
    <row r="233" spans="2:15" x14ac:dyDescent="0.25">
      <c r="B233" s="88">
        <v>8610000000</v>
      </c>
      <c r="C233" s="88">
        <v>-6.0745272999999997</v>
      </c>
      <c r="N233" s="88">
        <v>8610000000</v>
      </c>
      <c r="O233" s="88">
        <v>-8.8542500000000004</v>
      </c>
    </row>
    <row r="234" spans="2:15" x14ac:dyDescent="0.25">
      <c r="B234" s="88">
        <v>8755000000</v>
      </c>
      <c r="C234" s="88">
        <v>-6.0371379999999997</v>
      </c>
      <c r="N234" s="88">
        <v>8755000000</v>
      </c>
      <c r="O234" s="88">
        <v>-8.7251691999999998</v>
      </c>
    </row>
    <row r="235" spans="2:15" x14ac:dyDescent="0.25">
      <c r="B235" s="88">
        <v>8900000000</v>
      </c>
      <c r="C235" s="88">
        <v>-6.0504661000000004</v>
      </c>
      <c r="N235" s="88">
        <v>8900000000</v>
      </c>
      <c r="O235" s="88">
        <v>-8.6743735999999991</v>
      </c>
    </row>
    <row r="236" spans="2:15" x14ac:dyDescent="0.25">
      <c r="B236" s="88">
        <v>9045000000</v>
      </c>
      <c r="C236" s="88">
        <v>-6.1254758999999996</v>
      </c>
      <c r="N236" s="88">
        <v>9045000000</v>
      </c>
      <c r="O236" s="88">
        <v>-8.6115723000000006</v>
      </c>
    </row>
    <row r="237" spans="2:15" x14ac:dyDescent="0.25">
      <c r="B237" s="88">
        <v>9190000000</v>
      </c>
      <c r="C237" s="88">
        <v>-6.2290315999999999</v>
      </c>
      <c r="N237" s="88">
        <v>9190000000</v>
      </c>
      <c r="O237" s="88">
        <v>-8.6163483000000003</v>
      </c>
    </row>
    <row r="238" spans="2:15" x14ac:dyDescent="0.25">
      <c r="B238" s="88">
        <v>9335000000</v>
      </c>
      <c r="C238" s="88">
        <v>-6.3291773999999998</v>
      </c>
      <c r="N238" s="88">
        <v>9335000000</v>
      </c>
      <c r="O238" s="88">
        <v>-8.5824555999999994</v>
      </c>
    </row>
    <row r="239" spans="2:15" x14ac:dyDescent="0.25">
      <c r="B239" s="88">
        <v>9480000000</v>
      </c>
      <c r="C239" s="88">
        <v>-6.4677892000000003</v>
      </c>
      <c r="N239" s="88">
        <v>9480000000</v>
      </c>
      <c r="O239" s="88">
        <v>-8.6083850999999996</v>
      </c>
    </row>
    <row r="240" spans="2:15" x14ac:dyDescent="0.25">
      <c r="B240" s="88">
        <v>9625000000</v>
      </c>
      <c r="C240" s="88">
        <v>-6.5984696999999999</v>
      </c>
      <c r="N240" s="88">
        <v>9625000000</v>
      </c>
      <c r="O240" s="88">
        <v>-8.5857220000000005</v>
      </c>
    </row>
    <row r="241" spans="2:15" x14ac:dyDescent="0.25">
      <c r="B241" s="88">
        <v>9770000000</v>
      </c>
      <c r="C241" s="88">
        <v>-6.7321400999999996</v>
      </c>
      <c r="N241" s="88">
        <v>9770000000</v>
      </c>
      <c r="O241" s="88">
        <v>-8.6061478000000005</v>
      </c>
    </row>
    <row r="242" spans="2:15" x14ac:dyDescent="0.25">
      <c r="B242" s="88">
        <v>9915000000</v>
      </c>
      <c r="C242" s="88">
        <v>-6.8118005000000004</v>
      </c>
      <c r="N242" s="88">
        <v>9915000000</v>
      </c>
      <c r="O242" s="88">
        <v>-8.5848054999999999</v>
      </c>
    </row>
    <row r="243" spans="2:15" x14ac:dyDescent="0.25">
      <c r="B243" s="88">
        <v>10060000000</v>
      </c>
      <c r="C243" s="88">
        <v>-6.8633337000000001</v>
      </c>
      <c r="N243" s="88">
        <v>10060000000</v>
      </c>
      <c r="O243" s="88">
        <v>-8.5622024999999997</v>
      </c>
    </row>
    <row r="244" spans="2:15" x14ac:dyDescent="0.25">
      <c r="B244" s="88">
        <v>10205000000</v>
      </c>
      <c r="C244" s="88">
        <v>-6.9203973000000003</v>
      </c>
      <c r="N244" s="88">
        <v>10205000000</v>
      </c>
      <c r="O244" s="88">
        <v>-8.5001984000000004</v>
      </c>
    </row>
    <row r="245" spans="2:15" x14ac:dyDescent="0.25">
      <c r="B245" s="88">
        <v>10350000000</v>
      </c>
      <c r="C245" s="88">
        <v>-6.9772305000000001</v>
      </c>
      <c r="N245" s="88">
        <v>10350000000</v>
      </c>
      <c r="O245" s="88">
        <v>-8.4471302000000001</v>
      </c>
    </row>
    <row r="246" spans="2:15" x14ac:dyDescent="0.25">
      <c r="B246" s="88">
        <v>10495000000</v>
      </c>
      <c r="C246" s="88">
        <v>-7.0429091000000001</v>
      </c>
      <c r="N246" s="88">
        <v>10495000000</v>
      </c>
      <c r="O246" s="88">
        <v>-8.3700275000000008</v>
      </c>
    </row>
    <row r="247" spans="2:15" x14ac:dyDescent="0.25">
      <c r="B247" s="88">
        <v>10640000000</v>
      </c>
      <c r="C247" s="88">
        <v>-7.0512867000000004</v>
      </c>
      <c r="N247" s="88">
        <v>10640000000</v>
      </c>
      <c r="O247" s="88">
        <v>-8.297739</v>
      </c>
    </row>
    <row r="248" spans="2:15" x14ac:dyDescent="0.25">
      <c r="B248" s="88">
        <v>10785000000</v>
      </c>
      <c r="C248" s="88">
        <v>-7.0283480000000003</v>
      </c>
      <c r="N248" s="88">
        <v>10785000000</v>
      </c>
      <c r="O248" s="88">
        <v>-8.1906280999999996</v>
      </c>
    </row>
    <row r="249" spans="2:15" x14ac:dyDescent="0.25">
      <c r="B249" s="88">
        <v>10930000000</v>
      </c>
      <c r="C249" s="88">
        <v>-6.9425974000000004</v>
      </c>
      <c r="N249" s="88">
        <v>10930000000</v>
      </c>
      <c r="O249" s="88">
        <v>-8.1087790000000002</v>
      </c>
    </row>
    <row r="250" spans="2:15" x14ac:dyDescent="0.25">
      <c r="B250" s="88">
        <v>11075000000</v>
      </c>
      <c r="C250" s="88">
        <v>-6.8305620999999999</v>
      </c>
      <c r="N250" s="88">
        <v>11075000000</v>
      </c>
      <c r="O250" s="88">
        <v>-7.9971532999999999</v>
      </c>
    </row>
    <row r="251" spans="2:15" x14ac:dyDescent="0.25">
      <c r="B251" s="88">
        <v>11220000000</v>
      </c>
      <c r="C251" s="88">
        <v>-6.7356132999999998</v>
      </c>
      <c r="N251" s="88">
        <v>11220000000</v>
      </c>
      <c r="O251" s="88">
        <v>-7.9037212999999999</v>
      </c>
    </row>
    <row r="252" spans="2:15" x14ac:dyDescent="0.25">
      <c r="B252" s="88">
        <v>11365000000</v>
      </c>
      <c r="C252" s="88">
        <v>-6.6924915</v>
      </c>
      <c r="N252" s="88">
        <v>11365000000</v>
      </c>
      <c r="O252" s="88">
        <v>-7.7911577000000003</v>
      </c>
    </row>
    <row r="253" spans="2:15" x14ac:dyDescent="0.25">
      <c r="B253" s="88">
        <v>11510000000</v>
      </c>
      <c r="C253" s="88">
        <v>-6.6670889999999998</v>
      </c>
      <c r="N253" s="88">
        <v>11510000000</v>
      </c>
      <c r="O253" s="88">
        <v>-7.6780929999999996</v>
      </c>
    </row>
    <row r="254" spans="2:15" x14ac:dyDescent="0.25">
      <c r="B254" s="88">
        <v>11655000000</v>
      </c>
      <c r="C254" s="88">
        <v>-6.6615476999999998</v>
      </c>
      <c r="N254" s="88">
        <v>11655000000</v>
      </c>
      <c r="O254" s="88">
        <v>-7.5646234000000003</v>
      </c>
    </row>
    <row r="255" spans="2:15" x14ac:dyDescent="0.25">
      <c r="B255" s="88">
        <v>11800000000</v>
      </c>
      <c r="C255" s="88">
        <v>-6.6384553999999998</v>
      </c>
      <c r="N255" s="88">
        <v>11800000000</v>
      </c>
      <c r="O255" s="88">
        <v>-7.4626222000000002</v>
      </c>
    </row>
    <row r="256" spans="2:15" x14ac:dyDescent="0.25">
      <c r="B256" s="88">
        <v>11945000000</v>
      </c>
      <c r="C256" s="88">
        <v>-6.6504750000000001</v>
      </c>
      <c r="N256" s="88">
        <v>11945000000</v>
      </c>
      <c r="O256" s="88">
        <v>-7.3838800999999998</v>
      </c>
    </row>
    <row r="257" spans="2:15" x14ac:dyDescent="0.25">
      <c r="B257" s="88">
        <v>12090000000</v>
      </c>
      <c r="C257" s="88">
        <v>-6.6480036</v>
      </c>
      <c r="N257" s="88">
        <v>12090000000</v>
      </c>
      <c r="O257" s="88">
        <v>-7.3442683000000004</v>
      </c>
    </row>
    <row r="258" spans="2:15" x14ac:dyDescent="0.25">
      <c r="B258" s="88">
        <v>12235000000</v>
      </c>
      <c r="C258" s="88">
        <v>-6.6440992000000003</v>
      </c>
      <c r="N258" s="88">
        <v>12235000000</v>
      </c>
      <c r="O258" s="88">
        <v>-7.3472710000000001</v>
      </c>
    </row>
    <row r="259" spans="2:15" x14ac:dyDescent="0.25">
      <c r="B259" s="88">
        <v>12380000000</v>
      </c>
      <c r="C259" s="88">
        <v>-6.6371869999999999</v>
      </c>
      <c r="N259" s="88">
        <v>12380000000</v>
      </c>
      <c r="O259" s="88">
        <v>-7.3952869999999997</v>
      </c>
    </row>
    <row r="260" spans="2:15" x14ac:dyDescent="0.25">
      <c r="B260" s="88">
        <v>12525000000</v>
      </c>
      <c r="C260" s="88">
        <v>-6.6724572000000002</v>
      </c>
      <c r="N260" s="88">
        <v>12525000000</v>
      </c>
      <c r="O260" s="88">
        <v>-7.4346433000000003</v>
      </c>
    </row>
    <row r="261" spans="2:15" x14ac:dyDescent="0.25">
      <c r="B261" s="88">
        <v>12670000000</v>
      </c>
      <c r="C261" s="88">
        <v>-6.7450614</v>
      </c>
      <c r="N261" s="88">
        <v>12670000000</v>
      </c>
      <c r="O261" s="88">
        <v>-7.5044084</v>
      </c>
    </row>
    <row r="262" spans="2:15" x14ac:dyDescent="0.25">
      <c r="B262" s="88">
        <v>12815000000</v>
      </c>
      <c r="C262" s="88">
        <v>-6.9002976</v>
      </c>
      <c r="N262" s="88">
        <v>12815000000</v>
      </c>
      <c r="O262" s="88">
        <v>-7.5738687999999996</v>
      </c>
    </row>
    <row r="263" spans="2:15" x14ac:dyDescent="0.25">
      <c r="B263" s="88">
        <v>12960000000</v>
      </c>
      <c r="C263" s="88">
        <v>-7.0639658000000001</v>
      </c>
      <c r="N263" s="88">
        <v>12960000000</v>
      </c>
      <c r="O263" s="88">
        <v>-7.6890893</v>
      </c>
    </row>
    <row r="264" spans="2:15" x14ac:dyDescent="0.25">
      <c r="B264" s="88">
        <v>13105000000</v>
      </c>
      <c r="C264" s="88">
        <v>-7.3167834000000003</v>
      </c>
      <c r="N264" s="88">
        <v>13105000000</v>
      </c>
      <c r="O264" s="88">
        <v>-7.8247293999999998</v>
      </c>
    </row>
    <row r="265" spans="2:15" x14ac:dyDescent="0.25">
      <c r="B265" s="88">
        <v>13250000000</v>
      </c>
      <c r="C265" s="88">
        <v>-7.5858053999999999</v>
      </c>
      <c r="N265" s="88">
        <v>13250000000</v>
      </c>
      <c r="O265" s="88">
        <v>-8.0108356000000001</v>
      </c>
    </row>
    <row r="266" spans="2:15" x14ac:dyDescent="0.25">
      <c r="B266" s="88">
        <v>13395000000</v>
      </c>
      <c r="C266" s="88">
        <v>-7.8412309000000002</v>
      </c>
      <c r="N266" s="88">
        <v>13395000000</v>
      </c>
      <c r="O266" s="88">
        <v>-8.2105540999999995</v>
      </c>
    </row>
    <row r="267" spans="2:15" x14ac:dyDescent="0.25">
      <c r="B267" s="88">
        <v>13540000000</v>
      </c>
      <c r="C267" s="88">
        <v>-8.0655745999999997</v>
      </c>
      <c r="N267" s="88">
        <v>13540000000</v>
      </c>
      <c r="O267" s="88">
        <v>-8.4135837999999996</v>
      </c>
    </row>
    <row r="268" spans="2:15" x14ac:dyDescent="0.25">
      <c r="B268" s="88">
        <v>13685000000</v>
      </c>
      <c r="C268" s="88">
        <v>-8.2543343999999994</v>
      </c>
      <c r="N268" s="88">
        <v>13685000000</v>
      </c>
      <c r="O268" s="88">
        <v>-8.5679435999999995</v>
      </c>
    </row>
    <row r="269" spans="2:15" x14ac:dyDescent="0.25">
      <c r="B269" s="88">
        <v>13830000000</v>
      </c>
      <c r="C269" s="88">
        <v>-8.4089193000000009</v>
      </c>
      <c r="N269" s="88">
        <v>13830000000</v>
      </c>
      <c r="O269" s="88">
        <v>-8.6897316</v>
      </c>
    </row>
    <row r="270" spans="2:15" x14ac:dyDescent="0.25">
      <c r="B270" s="88">
        <v>13975000000</v>
      </c>
      <c r="C270" s="88">
        <v>-8.5116157999999995</v>
      </c>
      <c r="N270" s="88">
        <v>13975000000</v>
      </c>
      <c r="O270" s="88">
        <v>-8.7567758999999992</v>
      </c>
    </row>
    <row r="271" spans="2:15" x14ac:dyDescent="0.25">
      <c r="B271" s="88">
        <v>14120000000</v>
      </c>
      <c r="C271" s="88">
        <v>-8.5360107000000003</v>
      </c>
      <c r="N271" s="88">
        <v>14120000000</v>
      </c>
      <c r="O271" s="88">
        <v>-8.8364735000000003</v>
      </c>
    </row>
    <row r="272" spans="2:15" x14ac:dyDescent="0.25">
      <c r="B272" s="88">
        <v>14265000000</v>
      </c>
      <c r="C272" s="88">
        <v>-8.5565900999999993</v>
      </c>
      <c r="N272" s="88">
        <v>14265000000</v>
      </c>
      <c r="O272" s="88">
        <v>-8.8964938999999994</v>
      </c>
    </row>
    <row r="273" spans="2:15" x14ac:dyDescent="0.25">
      <c r="B273" s="88">
        <v>14410000000</v>
      </c>
      <c r="C273" s="88">
        <v>-8.5361366000000007</v>
      </c>
      <c r="N273" s="88">
        <v>14410000000</v>
      </c>
      <c r="O273" s="88">
        <v>-8.9541397000000007</v>
      </c>
    </row>
    <row r="274" spans="2:15" x14ac:dyDescent="0.25">
      <c r="B274" s="88">
        <v>14555000000</v>
      </c>
      <c r="C274" s="88">
        <v>-8.5349053999999995</v>
      </c>
      <c r="N274" s="88">
        <v>14555000000</v>
      </c>
      <c r="O274" s="88">
        <v>-8.9976748999999998</v>
      </c>
    </row>
    <row r="275" spans="2:15" x14ac:dyDescent="0.25">
      <c r="B275" s="88">
        <v>14700000000</v>
      </c>
      <c r="C275" s="88">
        <v>-8.4808397000000006</v>
      </c>
      <c r="N275" s="88">
        <v>14700000000</v>
      </c>
      <c r="O275" s="88">
        <v>-9.0300083000000004</v>
      </c>
    </row>
    <row r="276" spans="2:15" x14ac:dyDescent="0.25">
      <c r="B276" s="88">
        <v>14845000000</v>
      </c>
      <c r="C276" s="88">
        <v>-8.4046000999999997</v>
      </c>
      <c r="N276" s="88">
        <v>14845000000</v>
      </c>
      <c r="O276" s="88">
        <v>-9.0719232999999999</v>
      </c>
    </row>
    <row r="277" spans="2:15" x14ac:dyDescent="0.25">
      <c r="B277" s="88">
        <v>14990000000</v>
      </c>
      <c r="C277" s="88">
        <v>-8.2969989999999996</v>
      </c>
      <c r="N277" s="88">
        <v>14990000000</v>
      </c>
      <c r="O277" s="88">
        <v>-9.1143044999999994</v>
      </c>
    </row>
    <row r="278" spans="2:15" x14ac:dyDescent="0.25">
      <c r="B278" s="88">
        <v>15135000000</v>
      </c>
      <c r="C278" s="88">
        <v>-8.1738271999999998</v>
      </c>
      <c r="N278" s="88">
        <v>15135000000</v>
      </c>
      <c r="O278" s="88">
        <v>-9.1748723999999999</v>
      </c>
    </row>
    <row r="279" spans="2:15" x14ac:dyDescent="0.25">
      <c r="B279" s="88">
        <v>15280000000</v>
      </c>
      <c r="C279" s="88">
        <v>-8.0391264000000007</v>
      </c>
      <c r="N279" s="88">
        <v>15280000000</v>
      </c>
      <c r="O279" s="88">
        <v>-9.2497530000000001</v>
      </c>
    </row>
    <row r="280" spans="2:15" x14ac:dyDescent="0.25">
      <c r="B280" s="88">
        <v>15425000000</v>
      </c>
      <c r="C280" s="88">
        <v>-7.913538</v>
      </c>
      <c r="N280" s="88">
        <v>15425000000</v>
      </c>
      <c r="O280" s="88">
        <v>-9.3265227999999993</v>
      </c>
    </row>
    <row r="281" spans="2:15" x14ac:dyDescent="0.25">
      <c r="B281" s="88">
        <v>15570000000</v>
      </c>
      <c r="C281" s="88">
        <v>-7.8166485000000003</v>
      </c>
      <c r="N281" s="88">
        <v>15570000000</v>
      </c>
      <c r="O281" s="88">
        <v>-9.3926525000000005</v>
      </c>
    </row>
    <row r="282" spans="2:15" x14ac:dyDescent="0.25">
      <c r="B282" s="88">
        <v>15715000000</v>
      </c>
      <c r="C282" s="88">
        <v>-7.7659644999999999</v>
      </c>
      <c r="N282" s="88">
        <v>15715000000</v>
      </c>
      <c r="O282" s="88">
        <v>-9.4357471000000004</v>
      </c>
    </row>
    <row r="283" spans="2:15" x14ac:dyDescent="0.25">
      <c r="B283" s="88">
        <v>15860000000</v>
      </c>
      <c r="C283" s="88">
        <v>-7.7106260999999998</v>
      </c>
      <c r="N283" s="88">
        <v>15860000000</v>
      </c>
      <c r="O283" s="88">
        <v>-9.4908552000000004</v>
      </c>
    </row>
    <row r="284" spans="2:15" x14ac:dyDescent="0.25">
      <c r="B284" s="88">
        <v>16005000000</v>
      </c>
      <c r="C284" s="88">
        <v>-7.6411208999999998</v>
      </c>
      <c r="N284" s="88">
        <v>16005000000</v>
      </c>
      <c r="O284" s="88">
        <v>-9.5551443000000003</v>
      </c>
    </row>
    <row r="285" spans="2:15" x14ac:dyDescent="0.25">
      <c r="B285" s="88">
        <v>16150000000</v>
      </c>
      <c r="C285" s="88">
        <v>-7.5778708000000004</v>
      </c>
      <c r="N285" s="88">
        <v>16150000000</v>
      </c>
      <c r="O285" s="88">
        <v>-9.6127453000000003</v>
      </c>
    </row>
    <row r="286" spans="2:15" x14ac:dyDescent="0.25">
      <c r="B286" s="88">
        <v>16295000000</v>
      </c>
      <c r="C286" s="88">
        <v>-7.5228862999999997</v>
      </c>
      <c r="N286" s="88">
        <v>16295000000</v>
      </c>
      <c r="O286" s="88">
        <v>-9.613842</v>
      </c>
    </row>
    <row r="287" spans="2:15" x14ac:dyDescent="0.25">
      <c r="B287" s="88">
        <v>16440000000</v>
      </c>
      <c r="C287" s="88">
        <v>-7.5046225</v>
      </c>
      <c r="N287" s="88">
        <v>16440000000</v>
      </c>
      <c r="O287" s="88">
        <v>-9.5909758000000007</v>
      </c>
    </row>
    <row r="288" spans="2:15" x14ac:dyDescent="0.25">
      <c r="B288" s="88">
        <v>16585000000</v>
      </c>
      <c r="C288" s="88">
        <v>-7.4686583999999998</v>
      </c>
      <c r="N288" s="88">
        <v>16585000000</v>
      </c>
      <c r="O288" s="88">
        <v>-9.5671215000000007</v>
      </c>
    </row>
    <row r="289" spans="2:15" x14ac:dyDescent="0.25">
      <c r="B289" s="88">
        <v>16730000000</v>
      </c>
      <c r="C289" s="88">
        <v>-7.4842668000000003</v>
      </c>
      <c r="N289" s="88">
        <v>16730000000</v>
      </c>
      <c r="O289" s="88">
        <v>-9.5545682999999997</v>
      </c>
    </row>
    <row r="290" spans="2:15" x14ac:dyDescent="0.25">
      <c r="B290" s="88">
        <v>16875000000</v>
      </c>
      <c r="C290" s="88">
        <v>-7.5379424000000004</v>
      </c>
      <c r="N290" s="88">
        <v>16875000000</v>
      </c>
      <c r="O290" s="88">
        <v>-9.5286969999999993</v>
      </c>
    </row>
    <row r="291" spans="2:15" x14ac:dyDescent="0.25">
      <c r="B291" s="88">
        <v>17020000000</v>
      </c>
      <c r="C291" s="88">
        <v>-7.5924230000000001</v>
      </c>
      <c r="N291" s="88">
        <v>17020000000</v>
      </c>
      <c r="O291" s="88">
        <v>-9.4743852999999998</v>
      </c>
    </row>
    <row r="292" spans="2:15" x14ac:dyDescent="0.25">
      <c r="B292" s="88">
        <v>17165000000</v>
      </c>
      <c r="C292" s="88">
        <v>-7.6128640000000001</v>
      </c>
      <c r="N292" s="88">
        <v>17165000000</v>
      </c>
      <c r="O292" s="88">
        <v>-9.4123087000000005</v>
      </c>
    </row>
    <row r="293" spans="2:15" x14ac:dyDescent="0.25">
      <c r="B293" s="88">
        <v>17310000000</v>
      </c>
      <c r="C293" s="88">
        <v>-7.5927471999999998</v>
      </c>
      <c r="N293" s="88">
        <v>17310000000</v>
      </c>
      <c r="O293" s="88">
        <v>-9.3532504999999997</v>
      </c>
    </row>
    <row r="294" spans="2:15" x14ac:dyDescent="0.25">
      <c r="B294" s="88">
        <v>17455000000</v>
      </c>
      <c r="C294" s="88">
        <v>-7.5859623000000003</v>
      </c>
      <c r="N294" s="88">
        <v>17455000000</v>
      </c>
      <c r="O294" s="88">
        <v>-9.2757749999999994</v>
      </c>
    </row>
    <row r="295" spans="2:15" x14ac:dyDescent="0.25">
      <c r="B295" s="88">
        <v>17600000000</v>
      </c>
      <c r="C295" s="88">
        <v>-7.5749760000000004</v>
      </c>
      <c r="N295" s="88">
        <v>17600000000</v>
      </c>
      <c r="O295" s="88">
        <v>-9.2080316999999994</v>
      </c>
    </row>
    <row r="296" spans="2:15" x14ac:dyDescent="0.25">
      <c r="B296" s="88">
        <v>17745000000</v>
      </c>
      <c r="C296" s="88">
        <v>-7.5635319000000001</v>
      </c>
      <c r="N296" s="88">
        <v>17745000000</v>
      </c>
      <c r="O296" s="88">
        <v>-9.1525326000000007</v>
      </c>
    </row>
    <row r="297" spans="2:15" x14ac:dyDescent="0.25">
      <c r="B297" s="88">
        <v>17890000000</v>
      </c>
      <c r="C297" s="88">
        <v>-7.5433192</v>
      </c>
      <c r="N297" s="88">
        <v>17890000000</v>
      </c>
      <c r="O297" s="88">
        <v>-9.1181555000000003</v>
      </c>
    </row>
    <row r="298" spans="2:15" x14ac:dyDescent="0.25">
      <c r="B298" s="88">
        <v>18035000000</v>
      </c>
      <c r="C298" s="88">
        <v>-7.4776772999999999</v>
      </c>
      <c r="N298" s="88">
        <v>18035000000</v>
      </c>
      <c r="O298" s="88">
        <v>-9.0667247999999994</v>
      </c>
    </row>
    <row r="299" spans="2:15" x14ac:dyDescent="0.25">
      <c r="B299" s="88">
        <v>18180000000</v>
      </c>
      <c r="C299" s="88">
        <v>-7.4030471000000002</v>
      </c>
      <c r="N299" s="88">
        <v>18180000000</v>
      </c>
      <c r="O299" s="88">
        <v>-9.0148448999999999</v>
      </c>
    </row>
    <row r="300" spans="2:15" x14ac:dyDescent="0.25">
      <c r="B300" s="88">
        <v>18325000000</v>
      </c>
      <c r="C300" s="88">
        <v>-7.2986364000000004</v>
      </c>
      <c r="N300" s="88">
        <v>18325000000</v>
      </c>
      <c r="O300" s="88">
        <v>-8.9457731000000003</v>
      </c>
    </row>
    <row r="301" spans="2:15" x14ac:dyDescent="0.25">
      <c r="B301" s="88">
        <v>18470000000</v>
      </c>
      <c r="C301" s="88">
        <v>-7.2345509999999997</v>
      </c>
      <c r="N301" s="88">
        <v>18470000000</v>
      </c>
      <c r="O301" s="88">
        <v>-8.8701725000000007</v>
      </c>
    </row>
    <row r="302" spans="2:15" x14ac:dyDescent="0.25">
      <c r="B302" s="88">
        <v>18615000000</v>
      </c>
      <c r="C302" s="88">
        <v>-7.2227569000000003</v>
      </c>
      <c r="N302" s="88">
        <v>18615000000</v>
      </c>
      <c r="O302" s="88">
        <v>-8.7915410999999999</v>
      </c>
    </row>
    <row r="303" spans="2:15" x14ac:dyDescent="0.25">
      <c r="B303" s="88">
        <v>18760000000</v>
      </c>
      <c r="C303" s="88">
        <v>-7.2536297000000003</v>
      </c>
      <c r="N303" s="88">
        <v>18760000000</v>
      </c>
      <c r="O303" s="88">
        <v>-8.7191171999999995</v>
      </c>
    </row>
    <row r="304" spans="2:15" x14ac:dyDescent="0.25">
      <c r="B304" s="88">
        <v>18905000000</v>
      </c>
      <c r="C304" s="88">
        <v>-7.2692398999999996</v>
      </c>
      <c r="N304" s="88">
        <v>18905000000</v>
      </c>
      <c r="O304" s="88">
        <v>-8.6435776000000004</v>
      </c>
    </row>
    <row r="305" spans="2:15" x14ac:dyDescent="0.25">
      <c r="B305" s="88">
        <v>19050000000</v>
      </c>
      <c r="C305" s="88">
        <v>-7.2530212000000001</v>
      </c>
      <c r="N305" s="88">
        <v>19050000000</v>
      </c>
      <c r="O305" s="88">
        <v>-8.5769290999999992</v>
      </c>
    </row>
    <row r="306" spans="2:15" x14ac:dyDescent="0.25">
      <c r="B306" s="88">
        <v>19195000000</v>
      </c>
      <c r="C306" s="88">
        <v>-7.1895107999999999</v>
      </c>
      <c r="N306" s="88">
        <v>19195000000</v>
      </c>
      <c r="O306" s="88">
        <v>-8.5380067999999998</v>
      </c>
    </row>
    <row r="307" spans="2:15" x14ac:dyDescent="0.25">
      <c r="B307" s="88">
        <v>19340000000</v>
      </c>
      <c r="C307" s="88">
        <v>-7.1124796999999997</v>
      </c>
      <c r="N307" s="88">
        <v>19340000000</v>
      </c>
      <c r="O307" s="88">
        <v>-8.4840508000000003</v>
      </c>
    </row>
    <row r="308" spans="2:15" x14ac:dyDescent="0.25">
      <c r="B308" s="88">
        <v>19485000000</v>
      </c>
      <c r="C308" s="88">
        <v>-7.0118264999999997</v>
      </c>
      <c r="N308" s="88">
        <v>19485000000</v>
      </c>
      <c r="O308" s="88">
        <v>-8.4104614000000009</v>
      </c>
    </row>
    <row r="309" spans="2:15" x14ac:dyDescent="0.25">
      <c r="B309" s="88">
        <v>19630000000</v>
      </c>
      <c r="C309" s="88">
        <v>-6.9233165000000003</v>
      </c>
      <c r="N309" s="88">
        <v>19630000000</v>
      </c>
      <c r="O309" s="88">
        <v>-8.3440446999999995</v>
      </c>
    </row>
    <row r="310" spans="2:15" x14ac:dyDescent="0.25">
      <c r="B310" s="88">
        <v>19775000000</v>
      </c>
      <c r="C310" s="88">
        <v>-6.8649554000000004</v>
      </c>
      <c r="N310" s="88">
        <v>19775000000</v>
      </c>
      <c r="O310" s="88">
        <v>-8.2757301000000005</v>
      </c>
    </row>
    <row r="311" spans="2:15" x14ac:dyDescent="0.25">
      <c r="B311" s="88">
        <v>19920000000</v>
      </c>
      <c r="C311" s="88">
        <v>-6.8518147000000003</v>
      </c>
      <c r="N311" s="88">
        <v>19920000000</v>
      </c>
      <c r="O311" s="88">
        <v>-8.2148789999999998</v>
      </c>
    </row>
    <row r="312" spans="2:15" x14ac:dyDescent="0.25">
      <c r="B312" s="88">
        <v>20065000000</v>
      </c>
      <c r="C312" s="88">
        <v>-6.8760386000000002</v>
      </c>
      <c r="N312" s="88">
        <v>20065000000</v>
      </c>
      <c r="O312" s="88">
        <v>-8.1595458999999995</v>
      </c>
    </row>
    <row r="313" spans="2:15" x14ac:dyDescent="0.25">
      <c r="B313" s="88">
        <v>20210000000</v>
      </c>
      <c r="C313" s="88">
        <v>-6.9368242999999996</v>
      </c>
      <c r="N313" s="88">
        <v>20210000000</v>
      </c>
      <c r="O313" s="88">
        <v>-8.1552819999999997</v>
      </c>
    </row>
    <row r="314" spans="2:15" x14ac:dyDescent="0.25">
      <c r="B314" s="88">
        <v>20355000000</v>
      </c>
      <c r="C314" s="88">
        <v>-7.0583453</v>
      </c>
      <c r="N314" s="88">
        <v>20355000000</v>
      </c>
      <c r="O314" s="88">
        <v>-8.1700257999999994</v>
      </c>
    </row>
    <row r="315" spans="2:15" x14ac:dyDescent="0.25">
      <c r="B315" s="88">
        <v>20500000000</v>
      </c>
      <c r="C315" s="88">
        <v>-7.2392015000000001</v>
      </c>
      <c r="N315" s="88">
        <v>20500000000</v>
      </c>
      <c r="O315" s="88">
        <v>-8.2157955000000005</v>
      </c>
    </row>
    <row r="316" spans="2:15" x14ac:dyDescent="0.25">
      <c r="B316" s="88">
        <v>20645000000</v>
      </c>
      <c r="C316" s="88">
        <v>-7.3658980999999999</v>
      </c>
      <c r="N316" s="88">
        <v>20645000000</v>
      </c>
      <c r="O316" s="88">
        <v>-8.2910842999999996</v>
      </c>
    </row>
    <row r="317" spans="2:15" x14ac:dyDescent="0.25">
      <c r="B317" s="88">
        <v>20790000000</v>
      </c>
      <c r="C317" s="88">
        <v>-7.3963251000000003</v>
      </c>
      <c r="N317" s="88">
        <v>20790000000</v>
      </c>
      <c r="O317" s="88">
        <v>-8.3305044000000006</v>
      </c>
    </row>
    <row r="318" spans="2:15" x14ac:dyDescent="0.25">
      <c r="B318" s="88">
        <v>20935000000</v>
      </c>
      <c r="C318" s="88">
        <v>-7.3558135</v>
      </c>
      <c r="N318" s="88">
        <v>20935000000</v>
      </c>
      <c r="O318" s="88">
        <v>-8.3909140000000004</v>
      </c>
    </row>
    <row r="319" spans="2:15" x14ac:dyDescent="0.25">
      <c r="B319" s="88">
        <v>21080000000</v>
      </c>
      <c r="C319" s="88">
        <v>-7.3663664000000004</v>
      </c>
      <c r="N319" s="88">
        <v>21080000000</v>
      </c>
      <c r="O319" s="88">
        <v>-8.4476385000000001</v>
      </c>
    </row>
    <row r="320" spans="2:15" x14ac:dyDescent="0.25">
      <c r="B320" s="88">
        <v>21225000000</v>
      </c>
      <c r="C320" s="88">
        <v>-7.4760527999999997</v>
      </c>
      <c r="N320" s="88">
        <v>21225000000</v>
      </c>
      <c r="O320" s="88">
        <v>-8.5511332000000007</v>
      </c>
    </row>
    <row r="321" spans="2:15" x14ac:dyDescent="0.25">
      <c r="B321" s="88">
        <v>21370000000</v>
      </c>
      <c r="C321" s="88">
        <v>-7.6189733000000004</v>
      </c>
      <c r="N321" s="88">
        <v>21370000000</v>
      </c>
      <c r="O321" s="88">
        <v>-8.6602906999999991</v>
      </c>
    </row>
    <row r="322" spans="2:15" x14ac:dyDescent="0.25">
      <c r="B322" s="88">
        <v>21515000000</v>
      </c>
      <c r="C322" s="88">
        <v>-7.8153557999999999</v>
      </c>
      <c r="N322" s="88">
        <v>21515000000</v>
      </c>
      <c r="O322" s="88">
        <v>-8.8017100999999993</v>
      </c>
    </row>
    <row r="323" spans="2:15" x14ac:dyDescent="0.25">
      <c r="B323" s="88">
        <v>21660000000</v>
      </c>
      <c r="C323" s="88">
        <v>-8.0624924</v>
      </c>
      <c r="N323" s="88">
        <v>21660000000</v>
      </c>
      <c r="O323" s="88">
        <v>-8.9826765000000002</v>
      </c>
    </row>
    <row r="324" spans="2:15" x14ac:dyDescent="0.25">
      <c r="B324" s="88">
        <v>21805000000</v>
      </c>
      <c r="C324" s="88">
        <v>-8.3139868000000003</v>
      </c>
      <c r="N324" s="88">
        <v>21805000000</v>
      </c>
      <c r="O324" s="88">
        <v>-9.1067514000000003</v>
      </c>
    </row>
    <row r="325" spans="2:15" x14ac:dyDescent="0.25">
      <c r="B325" s="88">
        <v>21950000000</v>
      </c>
      <c r="C325" s="88">
        <v>-8.4892520999999999</v>
      </c>
      <c r="N325" s="88">
        <v>21950000000</v>
      </c>
      <c r="O325" s="88">
        <v>-9.1741513999999995</v>
      </c>
    </row>
    <row r="326" spans="2:15" x14ac:dyDescent="0.25">
      <c r="B326" s="88">
        <v>22095000000</v>
      </c>
      <c r="C326" s="88">
        <v>-8.4807939999999995</v>
      </c>
      <c r="N326" s="88">
        <v>22095000000</v>
      </c>
      <c r="O326" s="88">
        <v>-9.1899356999999995</v>
      </c>
    </row>
    <row r="327" spans="2:15" x14ac:dyDescent="0.25">
      <c r="B327" s="88">
        <v>22240000000</v>
      </c>
      <c r="C327" s="88">
        <v>-8.4252319</v>
      </c>
      <c r="N327" s="88">
        <v>22240000000</v>
      </c>
      <c r="O327" s="88">
        <v>-9.1720790999999995</v>
      </c>
    </row>
    <row r="328" spans="2:15" x14ac:dyDescent="0.25">
      <c r="B328" s="88">
        <v>22385000000</v>
      </c>
      <c r="C328" s="88">
        <v>-8.2948512999999995</v>
      </c>
      <c r="N328" s="88">
        <v>22385000000</v>
      </c>
      <c r="O328" s="88">
        <v>-9.1507521000000001</v>
      </c>
    </row>
    <row r="329" spans="2:15" x14ac:dyDescent="0.25">
      <c r="B329" s="88">
        <v>22530000000</v>
      </c>
      <c r="C329" s="88">
        <v>-8.1913643</v>
      </c>
      <c r="N329" s="88">
        <v>22530000000</v>
      </c>
      <c r="O329" s="88">
        <v>-9.0913009999999996</v>
      </c>
    </row>
    <row r="330" spans="2:15" x14ac:dyDescent="0.25">
      <c r="B330" s="88">
        <v>22675000000</v>
      </c>
      <c r="C330" s="88">
        <v>-8.0778809000000003</v>
      </c>
      <c r="N330" s="88">
        <v>22675000000</v>
      </c>
      <c r="O330" s="88">
        <v>-9.0335540999999999</v>
      </c>
    </row>
    <row r="331" spans="2:15" x14ac:dyDescent="0.25">
      <c r="B331" s="88">
        <v>22820000000</v>
      </c>
      <c r="C331" s="88">
        <v>-7.9970498000000001</v>
      </c>
      <c r="N331" s="88">
        <v>22820000000</v>
      </c>
      <c r="O331" s="88">
        <v>-8.9615965000000006</v>
      </c>
    </row>
    <row r="332" spans="2:15" x14ac:dyDescent="0.25">
      <c r="B332" s="88">
        <v>22965000000</v>
      </c>
      <c r="C332" s="88">
        <v>-7.9504485000000003</v>
      </c>
      <c r="N332" s="88">
        <v>22965000000</v>
      </c>
      <c r="O332" s="88">
        <v>-8.8884162999999994</v>
      </c>
    </row>
    <row r="333" spans="2:15" x14ac:dyDescent="0.25">
      <c r="B333" s="88">
        <v>23110000000</v>
      </c>
      <c r="C333" s="88">
        <v>-7.8932981</v>
      </c>
      <c r="N333" s="88">
        <v>23110000000</v>
      </c>
      <c r="O333" s="88">
        <v>-8.8288422000000004</v>
      </c>
    </row>
    <row r="334" spans="2:15" x14ac:dyDescent="0.25">
      <c r="B334" s="88">
        <v>23255000000</v>
      </c>
      <c r="C334" s="88">
        <v>-7.8488597999999996</v>
      </c>
      <c r="N334" s="88">
        <v>23255000000</v>
      </c>
      <c r="O334" s="88">
        <v>-8.7777852999999997</v>
      </c>
    </row>
    <row r="335" spans="2:15" x14ac:dyDescent="0.25">
      <c r="B335" s="88">
        <v>23400000000</v>
      </c>
      <c r="C335" s="88">
        <v>-7.8274951000000001</v>
      </c>
      <c r="N335" s="88">
        <v>23400000000</v>
      </c>
      <c r="O335" s="88">
        <v>-8.7318610999999997</v>
      </c>
    </row>
    <row r="336" spans="2:15" x14ac:dyDescent="0.25">
      <c r="B336" s="88">
        <v>23545000000</v>
      </c>
      <c r="C336" s="88">
        <v>-7.8525457000000003</v>
      </c>
      <c r="N336" s="88">
        <v>23545000000</v>
      </c>
      <c r="O336" s="88">
        <v>-8.7076539999999998</v>
      </c>
    </row>
    <row r="337" spans="2:15" x14ac:dyDescent="0.25">
      <c r="B337" s="88">
        <v>23690000000</v>
      </c>
      <c r="C337" s="88">
        <v>-7.9040369999999998</v>
      </c>
      <c r="N337" s="88">
        <v>23690000000</v>
      </c>
      <c r="O337" s="88">
        <v>-8.7043456999999993</v>
      </c>
    </row>
    <row r="338" spans="2:15" x14ac:dyDescent="0.25">
      <c r="B338" s="88">
        <v>23835000000</v>
      </c>
      <c r="C338" s="88">
        <v>-7.9691625000000004</v>
      </c>
      <c r="N338" s="88">
        <v>23835000000</v>
      </c>
      <c r="O338" s="88">
        <v>-8.7195348999999993</v>
      </c>
    </row>
    <row r="339" spans="2:15" x14ac:dyDescent="0.25">
      <c r="B339" s="88">
        <v>23980000000</v>
      </c>
      <c r="C339" s="88">
        <v>-8.0588636000000005</v>
      </c>
      <c r="N339" s="88">
        <v>23980000000</v>
      </c>
      <c r="O339" s="88">
        <v>-8.7210196999999994</v>
      </c>
    </row>
    <row r="340" spans="2:15" x14ac:dyDescent="0.25">
      <c r="B340" s="88">
        <v>24125000000</v>
      </c>
      <c r="C340" s="88">
        <v>-8.1514834999999994</v>
      </c>
      <c r="N340" s="88">
        <v>24125000000</v>
      </c>
      <c r="O340" s="88">
        <v>-8.7356300000000005</v>
      </c>
    </row>
    <row r="341" spans="2:15" x14ac:dyDescent="0.25">
      <c r="B341" s="88">
        <v>24270000000</v>
      </c>
      <c r="C341" s="88">
        <v>-8.2191466999999996</v>
      </c>
      <c r="N341" s="88">
        <v>24270000000</v>
      </c>
      <c r="O341" s="88">
        <v>-8.7705994</v>
      </c>
    </row>
    <row r="342" spans="2:15" x14ac:dyDescent="0.25">
      <c r="B342" s="88">
        <v>24415000000</v>
      </c>
      <c r="C342" s="88">
        <v>-8.2789515999999992</v>
      </c>
      <c r="N342" s="88">
        <v>24415000000</v>
      </c>
      <c r="O342" s="88">
        <v>-8.8309174000000006</v>
      </c>
    </row>
    <row r="343" spans="2:15" x14ac:dyDescent="0.25">
      <c r="B343" s="88">
        <v>24560000000</v>
      </c>
      <c r="C343" s="88">
        <v>-8.3940487000000008</v>
      </c>
      <c r="N343" s="88">
        <v>24560000000</v>
      </c>
      <c r="O343" s="88">
        <v>-8.8622025999999998</v>
      </c>
    </row>
    <row r="344" spans="2:15" x14ac:dyDescent="0.25">
      <c r="B344" s="88">
        <v>24705000000</v>
      </c>
      <c r="C344" s="88">
        <v>-8.5411043000000006</v>
      </c>
      <c r="N344" s="88">
        <v>24705000000</v>
      </c>
      <c r="O344" s="88">
        <v>-8.9177856000000002</v>
      </c>
    </row>
    <row r="345" spans="2:15" x14ac:dyDescent="0.25">
      <c r="B345" s="88">
        <v>24850000000</v>
      </c>
      <c r="C345" s="88">
        <v>-8.7452784000000001</v>
      </c>
      <c r="N345" s="88">
        <v>24850000000</v>
      </c>
      <c r="O345" s="88">
        <v>-8.9762363000000001</v>
      </c>
    </row>
    <row r="346" spans="2:15" x14ac:dyDescent="0.25">
      <c r="B346" s="88">
        <v>24995000000</v>
      </c>
      <c r="C346" s="88">
        <v>-8.9069041999999996</v>
      </c>
      <c r="N346" s="88">
        <v>24995000000</v>
      </c>
      <c r="O346" s="88">
        <v>-9.0531644999999994</v>
      </c>
    </row>
    <row r="347" spans="2:15" x14ac:dyDescent="0.25">
      <c r="B347" s="88">
        <v>25140000000</v>
      </c>
      <c r="C347" s="88">
        <v>-9.0893917000000002</v>
      </c>
      <c r="N347" s="88">
        <v>25140000000</v>
      </c>
      <c r="O347" s="88">
        <v>-9.1256208000000001</v>
      </c>
    </row>
    <row r="348" spans="2:15" x14ac:dyDescent="0.25">
      <c r="B348" s="88">
        <v>25285000000</v>
      </c>
      <c r="C348" s="88">
        <v>-9.1899833999999991</v>
      </c>
      <c r="N348" s="88">
        <v>25285000000</v>
      </c>
      <c r="O348" s="88">
        <v>-9.2004708999999991</v>
      </c>
    </row>
    <row r="349" spans="2:15" x14ac:dyDescent="0.25">
      <c r="B349" s="88">
        <v>25430000000</v>
      </c>
      <c r="C349" s="88">
        <v>-9.2597132000000002</v>
      </c>
      <c r="N349" s="88">
        <v>25430000000</v>
      </c>
      <c r="O349" s="88">
        <v>-9.2810202000000004</v>
      </c>
    </row>
    <row r="350" spans="2:15" x14ac:dyDescent="0.25">
      <c r="B350" s="88">
        <v>25575000000</v>
      </c>
      <c r="C350" s="88">
        <v>-9.2362956999999994</v>
      </c>
      <c r="N350" s="88">
        <v>25575000000</v>
      </c>
      <c r="O350" s="88">
        <v>-9.3595667000000002</v>
      </c>
    </row>
    <row r="351" spans="2:15" x14ac:dyDescent="0.25">
      <c r="B351" s="88">
        <v>25720000000</v>
      </c>
      <c r="C351" s="88">
        <v>-9.2130852000000001</v>
      </c>
      <c r="N351" s="88">
        <v>25720000000</v>
      </c>
      <c r="O351" s="88">
        <v>-9.4350576000000004</v>
      </c>
    </row>
    <row r="352" spans="2:15" x14ac:dyDescent="0.25">
      <c r="B352" s="88">
        <v>25865000000</v>
      </c>
      <c r="C352" s="88">
        <v>-9.1860160999999998</v>
      </c>
      <c r="N352" s="88">
        <v>25865000000</v>
      </c>
      <c r="O352" s="88">
        <v>-9.5121974999999992</v>
      </c>
    </row>
    <row r="353" spans="2:15" x14ac:dyDescent="0.25">
      <c r="B353" s="88">
        <v>26010000000</v>
      </c>
      <c r="C353" s="88">
        <v>-9.1428642</v>
      </c>
      <c r="N353" s="88">
        <v>26010000000</v>
      </c>
      <c r="O353" s="88">
        <v>-9.5724382000000006</v>
      </c>
    </row>
    <row r="354" spans="2:15" x14ac:dyDescent="0.25">
      <c r="B354" s="88">
        <v>26155000000</v>
      </c>
      <c r="C354" s="88">
        <v>-9.0405215999999999</v>
      </c>
      <c r="N354" s="88">
        <v>26155000000</v>
      </c>
      <c r="O354" s="88">
        <v>-9.6470860999999992</v>
      </c>
    </row>
    <row r="355" spans="2:15" x14ac:dyDescent="0.25">
      <c r="B355" s="88">
        <v>26300000000</v>
      </c>
      <c r="C355" s="88">
        <v>-8.9372825999999996</v>
      </c>
      <c r="N355" s="88">
        <v>26300000000</v>
      </c>
      <c r="O355" s="88">
        <v>-9.7077712999999992</v>
      </c>
    </row>
    <row r="356" spans="2:15" x14ac:dyDescent="0.25">
      <c r="B356" s="88">
        <v>26445000000</v>
      </c>
      <c r="C356" s="88">
        <v>-8.8752308000000006</v>
      </c>
      <c r="N356" s="88">
        <v>26445000000</v>
      </c>
      <c r="O356" s="88">
        <v>-9.7698392999999992</v>
      </c>
    </row>
    <row r="357" spans="2:15" x14ac:dyDescent="0.25">
      <c r="B357" s="88">
        <v>26590000000</v>
      </c>
      <c r="C357" s="88">
        <v>-8.8490447999999997</v>
      </c>
      <c r="N357" s="88">
        <v>26590000000</v>
      </c>
      <c r="O357" s="88">
        <v>-9.7831430000000008</v>
      </c>
    </row>
    <row r="358" spans="2:15" x14ac:dyDescent="0.25">
      <c r="B358" s="88">
        <v>26735000000</v>
      </c>
      <c r="C358" s="88">
        <v>-8.8287420000000001</v>
      </c>
      <c r="N358" s="88">
        <v>26735000000</v>
      </c>
      <c r="O358" s="88">
        <v>-9.7630681999999993</v>
      </c>
    </row>
    <row r="359" spans="2:15" x14ac:dyDescent="0.25">
      <c r="B359" s="88">
        <v>26880000000</v>
      </c>
      <c r="C359" s="88">
        <v>-8.8070526000000005</v>
      </c>
      <c r="N359" s="88">
        <v>26880000000</v>
      </c>
      <c r="O359" s="88">
        <v>-9.7284001999999994</v>
      </c>
    </row>
    <row r="360" spans="2:15" x14ac:dyDescent="0.25">
      <c r="B360" s="88">
        <v>27025000000</v>
      </c>
      <c r="C360" s="88">
        <v>-8.8017120000000002</v>
      </c>
      <c r="N360" s="88">
        <v>27025000000</v>
      </c>
      <c r="O360" s="88">
        <v>-9.6954087999999992</v>
      </c>
    </row>
    <row r="361" spans="2:15" x14ac:dyDescent="0.25">
      <c r="B361" s="88">
        <v>27170000000</v>
      </c>
      <c r="C361" s="88">
        <v>-8.7958373999999999</v>
      </c>
      <c r="N361" s="88">
        <v>27170000000</v>
      </c>
      <c r="O361" s="88">
        <v>-9.6670399000000007</v>
      </c>
    </row>
    <row r="362" spans="2:15" x14ac:dyDescent="0.25">
      <c r="B362" s="88">
        <v>27315000000</v>
      </c>
      <c r="C362" s="88">
        <v>-8.7894076999999999</v>
      </c>
      <c r="N362" s="88">
        <v>27315000000</v>
      </c>
      <c r="O362" s="88">
        <v>-9.6259508</v>
      </c>
    </row>
    <row r="363" spans="2:15" x14ac:dyDescent="0.25">
      <c r="B363" s="88">
        <v>27460000000</v>
      </c>
      <c r="C363" s="88">
        <v>-8.7813148000000005</v>
      </c>
      <c r="N363" s="88">
        <v>27460000000</v>
      </c>
      <c r="O363" s="88">
        <v>-9.5771875000000009</v>
      </c>
    </row>
    <row r="364" spans="2:15" x14ac:dyDescent="0.25">
      <c r="B364" s="88">
        <v>27605000000</v>
      </c>
      <c r="C364" s="88">
        <v>-8.8151025999999995</v>
      </c>
      <c r="N364" s="88">
        <v>27605000000</v>
      </c>
      <c r="O364" s="88">
        <v>-9.5250377999999998</v>
      </c>
    </row>
    <row r="365" spans="2:15" x14ac:dyDescent="0.25">
      <c r="B365" s="88">
        <v>27750000000</v>
      </c>
      <c r="C365" s="88">
        <v>-8.8710536999999992</v>
      </c>
      <c r="N365" s="88">
        <v>27750000000</v>
      </c>
      <c r="O365" s="88">
        <v>-9.4733839</v>
      </c>
    </row>
    <row r="366" spans="2:15" x14ac:dyDescent="0.25">
      <c r="B366" s="88">
        <v>27895000000</v>
      </c>
      <c r="C366" s="88">
        <v>-8.9135685000000002</v>
      </c>
      <c r="N366" s="88">
        <v>27895000000</v>
      </c>
      <c r="O366" s="88">
        <v>-9.4150466999999995</v>
      </c>
    </row>
    <row r="367" spans="2:15" x14ac:dyDescent="0.25">
      <c r="B367" s="88">
        <v>28040000000</v>
      </c>
      <c r="C367" s="88">
        <v>-8.9403582000000004</v>
      </c>
      <c r="N367" s="88">
        <v>28040000000</v>
      </c>
      <c r="O367" s="88">
        <v>-9.3805838000000001</v>
      </c>
    </row>
    <row r="368" spans="2:15" x14ac:dyDescent="0.25">
      <c r="B368" s="88">
        <v>28185000000</v>
      </c>
      <c r="C368" s="88">
        <v>-8.9393349000000004</v>
      </c>
      <c r="N368" s="88">
        <v>28185000000</v>
      </c>
      <c r="O368" s="88">
        <v>-9.3464804000000008</v>
      </c>
    </row>
    <row r="369" spans="2:15" x14ac:dyDescent="0.25">
      <c r="B369" s="88">
        <v>28330000000</v>
      </c>
      <c r="C369" s="88">
        <v>-8.9488363</v>
      </c>
      <c r="N369" s="88">
        <v>28330000000</v>
      </c>
      <c r="O369" s="88">
        <v>-9.3289966999999994</v>
      </c>
    </row>
    <row r="370" spans="2:15" x14ac:dyDescent="0.25">
      <c r="B370" s="88">
        <v>28475000000</v>
      </c>
      <c r="C370" s="88">
        <v>-8.9106131000000008</v>
      </c>
      <c r="N370" s="88">
        <v>28475000000</v>
      </c>
      <c r="O370" s="88">
        <v>-9.2958899000000006</v>
      </c>
    </row>
    <row r="371" spans="2:15" x14ac:dyDescent="0.25">
      <c r="B371" s="88">
        <v>28620000000</v>
      </c>
      <c r="C371" s="88">
        <v>-8.8589468</v>
      </c>
      <c r="N371" s="88">
        <v>28620000000</v>
      </c>
      <c r="O371" s="88">
        <v>-9.2639341000000002</v>
      </c>
    </row>
    <row r="372" spans="2:15" x14ac:dyDescent="0.25">
      <c r="B372" s="88">
        <v>28765000000</v>
      </c>
      <c r="C372" s="88">
        <v>-8.7926921999999994</v>
      </c>
      <c r="N372" s="88">
        <v>28765000000</v>
      </c>
      <c r="O372" s="88">
        <v>-9.2173795999999992</v>
      </c>
    </row>
    <row r="373" spans="2:15" x14ac:dyDescent="0.25">
      <c r="B373" s="88">
        <v>28910000000</v>
      </c>
      <c r="C373" s="88">
        <v>-8.7385558999999997</v>
      </c>
      <c r="N373" s="88">
        <v>28910000000</v>
      </c>
      <c r="O373" s="88">
        <v>-9.1829280999999998</v>
      </c>
    </row>
    <row r="374" spans="2:15" x14ac:dyDescent="0.25">
      <c r="B374" s="88">
        <v>29055000000</v>
      </c>
      <c r="C374" s="88">
        <v>-8.6721047999999996</v>
      </c>
      <c r="N374" s="88">
        <v>29055000000</v>
      </c>
      <c r="O374" s="88">
        <v>-9.1367226000000006</v>
      </c>
    </row>
    <row r="375" spans="2:15" x14ac:dyDescent="0.25">
      <c r="B375" s="88">
        <v>29200000000</v>
      </c>
      <c r="C375" s="88">
        <v>-8.5949936000000005</v>
      </c>
      <c r="N375" s="88">
        <v>29200000000</v>
      </c>
      <c r="O375" s="88">
        <v>-9.1055708000000006</v>
      </c>
    </row>
    <row r="376" spans="2:15" x14ac:dyDescent="0.25">
      <c r="B376" s="88">
        <v>29345000000</v>
      </c>
      <c r="C376" s="88">
        <v>-8.5190152999999995</v>
      </c>
      <c r="N376" s="88">
        <v>29345000000</v>
      </c>
      <c r="O376" s="88">
        <v>-9.0809716999999992</v>
      </c>
    </row>
    <row r="377" spans="2:15" x14ac:dyDescent="0.25">
      <c r="B377" s="88">
        <v>29490000000</v>
      </c>
      <c r="C377" s="88">
        <v>-8.4656239000000006</v>
      </c>
      <c r="N377" s="88">
        <v>29490000000</v>
      </c>
      <c r="O377" s="88">
        <v>-9.0953616999999998</v>
      </c>
    </row>
    <row r="378" spans="2:15" x14ac:dyDescent="0.25">
      <c r="B378" s="88">
        <v>29635000000</v>
      </c>
      <c r="C378" s="88">
        <v>-8.3925467000000005</v>
      </c>
      <c r="N378" s="88">
        <v>29635000000</v>
      </c>
      <c r="O378" s="88">
        <v>-9.1130600000000008</v>
      </c>
    </row>
    <row r="379" spans="2:15" x14ac:dyDescent="0.25">
      <c r="B379" s="88">
        <v>29780000000</v>
      </c>
      <c r="C379" s="88">
        <v>-8.3041315000000004</v>
      </c>
      <c r="N379" s="88">
        <v>29780000000</v>
      </c>
      <c r="O379" s="88">
        <v>-9.1305332000000003</v>
      </c>
    </row>
    <row r="380" spans="2:15" x14ac:dyDescent="0.25">
      <c r="B380" s="88">
        <v>29925000000</v>
      </c>
      <c r="C380" s="88">
        <v>-8.2116337000000001</v>
      </c>
      <c r="N380" s="88">
        <v>29925000000</v>
      </c>
      <c r="O380" s="88">
        <v>-9.1335478000000005</v>
      </c>
    </row>
    <row r="381" spans="2:15" x14ac:dyDescent="0.25">
      <c r="B381" s="88">
        <v>30070000000</v>
      </c>
      <c r="C381" s="88">
        <v>-8.1575623000000004</v>
      </c>
      <c r="N381" s="88">
        <v>30070000000</v>
      </c>
      <c r="O381" s="88">
        <v>-9.1356219999999997</v>
      </c>
    </row>
    <row r="382" spans="2:15" x14ac:dyDescent="0.25">
      <c r="B382" s="88">
        <v>30215000000</v>
      </c>
      <c r="C382" s="88">
        <v>-8.1326655999999993</v>
      </c>
      <c r="N382" s="88">
        <v>30215000000</v>
      </c>
      <c r="O382" s="88">
        <v>-9.1362714999999994</v>
      </c>
    </row>
    <row r="383" spans="2:15" x14ac:dyDescent="0.25">
      <c r="B383" s="88">
        <v>30360000000</v>
      </c>
      <c r="C383" s="88">
        <v>-8.1315498000000002</v>
      </c>
      <c r="N383" s="88">
        <v>30360000000</v>
      </c>
      <c r="O383" s="88">
        <v>-9.1302976999999998</v>
      </c>
    </row>
    <row r="384" spans="2:15" x14ac:dyDescent="0.25">
      <c r="B384" s="88">
        <v>30505000000</v>
      </c>
      <c r="C384" s="88">
        <v>-8.1563157999999998</v>
      </c>
      <c r="N384" s="88">
        <v>30505000000</v>
      </c>
      <c r="O384" s="88">
        <v>-9.1296625000000002</v>
      </c>
    </row>
    <row r="385" spans="2:15" x14ac:dyDescent="0.25">
      <c r="B385" s="88">
        <v>30650000000</v>
      </c>
      <c r="C385" s="88">
        <v>-8.2087097</v>
      </c>
      <c r="N385" s="88">
        <v>30650000000</v>
      </c>
      <c r="O385" s="88">
        <v>-9.1232165999999992</v>
      </c>
    </row>
    <row r="386" spans="2:15" x14ac:dyDescent="0.25">
      <c r="B386" s="88">
        <v>30795000000</v>
      </c>
      <c r="C386" s="88">
        <v>-8.2831916999999997</v>
      </c>
      <c r="N386" s="88">
        <v>30795000000</v>
      </c>
      <c r="O386" s="88">
        <v>-9.1169319000000009</v>
      </c>
    </row>
    <row r="387" spans="2:15" x14ac:dyDescent="0.25">
      <c r="B387" s="88">
        <v>30940000000</v>
      </c>
      <c r="C387" s="88">
        <v>-8.3814554000000001</v>
      </c>
      <c r="N387" s="88">
        <v>30940000000</v>
      </c>
      <c r="O387" s="88">
        <v>-9.1036158</v>
      </c>
    </row>
    <row r="388" spans="2:15" x14ac:dyDescent="0.25">
      <c r="B388" s="88">
        <v>31085000000</v>
      </c>
      <c r="C388" s="88">
        <v>-8.5025329999999997</v>
      </c>
      <c r="N388" s="88">
        <v>31085000000</v>
      </c>
      <c r="O388" s="88">
        <v>-9.0997458000000009</v>
      </c>
    </row>
    <row r="389" spans="2:15" x14ac:dyDescent="0.25">
      <c r="B389" s="88">
        <v>31230000000</v>
      </c>
      <c r="C389" s="88">
        <v>-8.6495742999999994</v>
      </c>
      <c r="N389" s="88">
        <v>31230000000</v>
      </c>
      <c r="O389" s="88">
        <v>-9.1082458000000006</v>
      </c>
    </row>
    <row r="390" spans="2:15" x14ac:dyDescent="0.25">
      <c r="B390" s="88">
        <v>31375000000</v>
      </c>
      <c r="C390" s="88">
        <v>-8.8342399999999994</v>
      </c>
      <c r="N390" s="88">
        <v>31375000000</v>
      </c>
      <c r="O390" s="88">
        <v>-9.1469746000000001</v>
      </c>
    </row>
    <row r="391" spans="2:15" x14ac:dyDescent="0.25">
      <c r="B391" s="88">
        <v>31520000000</v>
      </c>
      <c r="C391" s="88">
        <v>-8.9928969999999993</v>
      </c>
      <c r="N391" s="88">
        <v>31520000000</v>
      </c>
      <c r="O391" s="88">
        <v>-9.1862764000000006</v>
      </c>
    </row>
    <row r="392" spans="2:15" x14ac:dyDescent="0.25">
      <c r="B392" s="88">
        <v>31665000000</v>
      </c>
      <c r="C392" s="88">
        <v>-9.1777104999999999</v>
      </c>
      <c r="N392" s="88">
        <v>31665000000</v>
      </c>
      <c r="O392" s="88">
        <v>-9.2416315000000004</v>
      </c>
    </row>
    <row r="393" spans="2:15" x14ac:dyDescent="0.25">
      <c r="B393" s="88">
        <v>31810000000</v>
      </c>
      <c r="C393" s="88">
        <v>-9.3167419000000002</v>
      </c>
      <c r="N393" s="88">
        <v>31810000000</v>
      </c>
      <c r="O393" s="88">
        <v>-9.3019476000000001</v>
      </c>
    </row>
    <row r="394" spans="2:15" x14ac:dyDescent="0.25">
      <c r="B394" s="88">
        <v>31955000000</v>
      </c>
      <c r="C394" s="88">
        <v>-9.4768410000000003</v>
      </c>
      <c r="N394" s="88">
        <v>31955000000</v>
      </c>
      <c r="O394" s="88">
        <v>-9.3973703000000004</v>
      </c>
    </row>
    <row r="395" spans="2:15" x14ac:dyDescent="0.25">
      <c r="B395" s="88">
        <v>32100000000</v>
      </c>
      <c r="C395" s="88">
        <v>-9.5829629999999995</v>
      </c>
      <c r="N395" s="88">
        <v>32100000000</v>
      </c>
      <c r="O395" s="88">
        <v>-9.5079946999999994</v>
      </c>
    </row>
    <row r="396" spans="2:15" x14ac:dyDescent="0.25">
      <c r="B396" s="88">
        <v>32245000000</v>
      </c>
      <c r="C396" s="88">
        <v>-9.6571379000000004</v>
      </c>
      <c r="N396" s="88">
        <v>32245000000</v>
      </c>
      <c r="O396" s="88">
        <v>-9.6250085999999992</v>
      </c>
    </row>
    <row r="397" spans="2:15" x14ac:dyDescent="0.25">
      <c r="B397" s="88">
        <v>32390000000</v>
      </c>
      <c r="C397" s="88">
        <v>-9.6946095999999997</v>
      </c>
      <c r="N397" s="88">
        <v>32390000000</v>
      </c>
      <c r="O397" s="88">
        <v>-9.7525624999999998</v>
      </c>
    </row>
    <row r="398" spans="2:15" x14ac:dyDescent="0.25">
      <c r="B398" s="88">
        <v>32535000000</v>
      </c>
      <c r="C398" s="88">
        <v>-9.6815146999999993</v>
      </c>
      <c r="N398" s="88">
        <v>32535000000</v>
      </c>
      <c r="O398" s="88">
        <v>-9.8757056999999993</v>
      </c>
    </row>
    <row r="399" spans="2:15" x14ac:dyDescent="0.25">
      <c r="B399" s="88">
        <v>32680000000</v>
      </c>
      <c r="C399" s="88">
        <v>-9.6458712000000002</v>
      </c>
      <c r="N399" s="88">
        <v>32680000000</v>
      </c>
      <c r="O399" s="88">
        <v>-10.02549</v>
      </c>
    </row>
    <row r="400" spans="2:15" x14ac:dyDescent="0.25">
      <c r="B400" s="88">
        <v>32825000000</v>
      </c>
      <c r="C400" s="88">
        <v>-9.5511540999999998</v>
      </c>
      <c r="N400" s="88">
        <v>32825000000</v>
      </c>
      <c r="O400" s="88">
        <v>-10.148325</v>
      </c>
    </row>
    <row r="401" spans="2:15" x14ac:dyDescent="0.25">
      <c r="B401" s="88">
        <v>32970000000</v>
      </c>
      <c r="C401" s="88">
        <v>-9.5082836000000004</v>
      </c>
      <c r="N401" s="88">
        <v>32970000000</v>
      </c>
      <c r="O401" s="88">
        <v>-10.317925000000001</v>
      </c>
    </row>
    <row r="402" spans="2:15" x14ac:dyDescent="0.25">
      <c r="B402" s="88">
        <v>33115000000</v>
      </c>
      <c r="C402" s="88">
        <v>-9.4400224999999995</v>
      </c>
      <c r="N402" s="88">
        <v>33115000000</v>
      </c>
      <c r="O402" s="88">
        <v>-10.478921</v>
      </c>
    </row>
    <row r="403" spans="2:15" x14ac:dyDescent="0.25">
      <c r="B403" s="88">
        <v>33260000000</v>
      </c>
      <c r="C403" s="88">
        <v>-9.4282827000000005</v>
      </c>
      <c r="N403" s="88">
        <v>33260000000</v>
      </c>
      <c r="O403" s="88">
        <v>-10.650933</v>
      </c>
    </row>
    <row r="404" spans="2:15" x14ac:dyDescent="0.25">
      <c r="B404" s="88">
        <v>33405000000</v>
      </c>
      <c r="C404" s="88">
        <v>-9.4208288000000007</v>
      </c>
      <c r="N404" s="88">
        <v>33405000000</v>
      </c>
      <c r="O404" s="88">
        <v>-10.809043000000001</v>
      </c>
    </row>
    <row r="405" spans="2:15" x14ac:dyDescent="0.25">
      <c r="B405" s="88">
        <v>33550000000</v>
      </c>
      <c r="C405" s="88">
        <v>-9.4674634999999991</v>
      </c>
      <c r="N405" s="88">
        <v>33550000000</v>
      </c>
      <c r="O405" s="88">
        <v>-10.966544000000001</v>
      </c>
    </row>
    <row r="406" spans="2:15" x14ac:dyDescent="0.25">
      <c r="B406" s="88">
        <v>33695000000</v>
      </c>
      <c r="C406" s="88">
        <v>-9.5805968999999997</v>
      </c>
      <c r="N406" s="88">
        <v>33695000000</v>
      </c>
      <c r="O406" s="88">
        <v>-11.174814</v>
      </c>
    </row>
    <row r="407" spans="2:15" x14ac:dyDescent="0.25">
      <c r="B407" s="88">
        <v>33840000000</v>
      </c>
      <c r="C407" s="88">
        <v>-9.759366</v>
      </c>
      <c r="N407" s="88">
        <v>33840000000</v>
      </c>
      <c r="O407" s="88">
        <v>-11.414745999999999</v>
      </c>
    </row>
    <row r="408" spans="2:15" x14ac:dyDescent="0.25">
      <c r="B408" s="88">
        <v>33985000000</v>
      </c>
      <c r="C408" s="88">
        <v>-9.9811583000000006</v>
      </c>
      <c r="N408" s="88">
        <v>33985000000</v>
      </c>
      <c r="O408" s="88">
        <v>-11.655452</v>
      </c>
    </row>
    <row r="409" spans="2:15" x14ac:dyDescent="0.25">
      <c r="B409" s="88">
        <v>34130000000</v>
      </c>
      <c r="C409" s="88">
        <v>-10.230032</v>
      </c>
      <c r="N409" s="88">
        <v>34130000000</v>
      </c>
      <c r="O409" s="88">
        <v>-11.880063</v>
      </c>
    </row>
    <row r="410" spans="2:15" x14ac:dyDescent="0.25">
      <c r="B410" s="88">
        <v>34275000000</v>
      </c>
      <c r="C410" s="88">
        <v>-10.476082999999999</v>
      </c>
      <c r="N410" s="88">
        <v>34275000000</v>
      </c>
      <c r="O410" s="88">
        <v>-12.139663000000001</v>
      </c>
    </row>
    <row r="411" spans="2:15" x14ac:dyDescent="0.25">
      <c r="B411" s="88">
        <v>34420000000</v>
      </c>
      <c r="C411" s="88">
        <v>-10.761024000000001</v>
      </c>
      <c r="N411" s="88">
        <v>34420000000</v>
      </c>
      <c r="O411" s="88">
        <v>-12.408918</v>
      </c>
    </row>
    <row r="412" spans="2:15" x14ac:dyDescent="0.25">
      <c r="B412" s="88">
        <v>34565000000</v>
      </c>
      <c r="C412" s="88">
        <v>-11.018048</v>
      </c>
      <c r="N412" s="88">
        <v>34565000000</v>
      </c>
      <c r="O412" s="88">
        <v>-12.719322999999999</v>
      </c>
    </row>
    <row r="413" spans="2:15" x14ac:dyDescent="0.25">
      <c r="B413" s="88">
        <v>34710000000</v>
      </c>
      <c r="C413" s="88">
        <v>-11.256899000000001</v>
      </c>
      <c r="N413" s="88">
        <v>34710000000</v>
      </c>
      <c r="O413" s="88">
        <v>-12.994977</v>
      </c>
    </row>
    <row r="414" spans="2:15" x14ac:dyDescent="0.25">
      <c r="B414" s="88">
        <v>34855000000</v>
      </c>
      <c r="C414" s="88">
        <v>-11.458879</v>
      </c>
      <c r="N414" s="88">
        <v>34855000000</v>
      </c>
      <c r="O414" s="88">
        <v>-13.256936</v>
      </c>
    </row>
    <row r="415" spans="2:15" x14ac:dyDescent="0.25">
      <c r="B415" s="88">
        <v>35000000000</v>
      </c>
      <c r="C415" s="88">
        <v>-11.591303</v>
      </c>
      <c r="N415" s="88">
        <v>35000000000</v>
      </c>
      <c r="O415" s="88">
        <v>-13.407323</v>
      </c>
    </row>
    <row r="416" spans="2:15" x14ac:dyDescent="0.25">
      <c r="B416" s="88" t="s">
        <v>21</v>
      </c>
      <c r="N416" s="88" t="s">
        <v>21</v>
      </c>
    </row>
    <row r="419" spans="2:15" x14ac:dyDescent="0.25">
      <c r="B419" s="88" t="s">
        <v>22</v>
      </c>
      <c r="N419" s="88" t="s">
        <v>22</v>
      </c>
    </row>
    <row r="420" spans="2:15" x14ac:dyDescent="0.25">
      <c r="B420" s="88" t="s">
        <v>19</v>
      </c>
      <c r="C420" s="88" t="s">
        <v>283</v>
      </c>
      <c r="N420" s="88" t="s">
        <v>19</v>
      </c>
      <c r="O420" s="88" t="s">
        <v>283</v>
      </c>
    </row>
    <row r="421" spans="2:15" x14ac:dyDescent="0.25">
      <c r="B421" s="88">
        <v>6000000000</v>
      </c>
      <c r="C421" s="88">
        <v>-17.550239999999999</v>
      </c>
      <c r="N421" s="88">
        <v>6000000000</v>
      </c>
      <c r="O421" s="88">
        <v>-24.669861000000001</v>
      </c>
    </row>
    <row r="422" spans="2:15" x14ac:dyDescent="0.25">
      <c r="B422" s="88">
        <v>6145000000</v>
      </c>
      <c r="C422" s="88">
        <v>-16.557372999999998</v>
      </c>
      <c r="N422" s="88">
        <v>6145000000</v>
      </c>
      <c r="O422" s="88">
        <v>-23.617241</v>
      </c>
    </row>
    <row r="423" spans="2:15" x14ac:dyDescent="0.25">
      <c r="B423" s="88">
        <v>6290000000</v>
      </c>
      <c r="C423" s="88">
        <v>-15.248578999999999</v>
      </c>
      <c r="N423" s="88">
        <v>6290000000</v>
      </c>
      <c r="O423" s="88">
        <v>-22.300733999999999</v>
      </c>
    </row>
    <row r="424" spans="2:15" x14ac:dyDescent="0.25">
      <c r="B424" s="88">
        <v>6435000000</v>
      </c>
      <c r="C424" s="88">
        <v>-13.652590999999999</v>
      </c>
      <c r="N424" s="88">
        <v>6435000000</v>
      </c>
      <c r="O424" s="88">
        <v>-20.873034000000001</v>
      </c>
    </row>
    <row r="425" spans="2:15" x14ac:dyDescent="0.25">
      <c r="B425" s="88">
        <v>6580000000</v>
      </c>
      <c r="C425" s="88">
        <v>-12.375608</v>
      </c>
      <c r="N425" s="88">
        <v>6580000000</v>
      </c>
      <c r="O425" s="88">
        <v>-19.646851999999999</v>
      </c>
    </row>
    <row r="426" spans="2:15" x14ac:dyDescent="0.25">
      <c r="B426" s="88">
        <v>6725000000</v>
      </c>
      <c r="C426" s="88">
        <v>-10.988340000000001</v>
      </c>
      <c r="N426" s="88">
        <v>6725000000</v>
      </c>
      <c r="O426" s="88">
        <v>-18.300768000000001</v>
      </c>
    </row>
    <row r="427" spans="2:15" x14ac:dyDescent="0.25">
      <c r="B427" s="88">
        <v>6870000000</v>
      </c>
      <c r="C427" s="88">
        <v>-10.01318</v>
      </c>
      <c r="N427" s="88">
        <v>6870000000</v>
      </c>
      <c r="O427" s="88">
        <v>-17.088474000000001</v>
      </c>
    </row>
    <row r="428" spans="2:15" x14ac:dyDescent="0.25">
      <c r="B428" s="88">
        <v>7015000000</v>
      </c>
      <c r="C428" s="88">
        <v>-9.0981311999999992</v>
      </c>
      <c r="N428" s="88">
        <v>7015000000</v>
      </c>
      <c r="O428" s="88">
        <v>-16.013812999999999</v>
      </c>
    </row>
    <row r="429" spans="2:15" x14ac:dyDescent="0.25">
      <c r="B429" s="88">
        <v>7160000000</v>
      </c>
      <c r="C429" s="88">
        <v>-8.3480243999999999</v>
      </c>
      <c r="N429" s="88">
        <v>7160000000</v>
      </c>
      <c r="O429" s="88">
        <v>-14.931839999999999</v>
      </c>
    </row>
    <row r="430" spans="2:15" x14ac:dyDescent="0.25">
      <c r="B430" s="88">
        <v>7305000000</v>
      </c>
      <c r="C430" s="88">
        <v>-7.7191466999999996</v>
      </c>
      <c r="N430" s="88">
        <v>7305000000</v>
      </c>
      <c r="O430" s="88">
        <v>-13.973770999999999</v>
      </c>
    </row>
    <row r="431" spans="2:15" x14ac:dyDescent="0.25">
      <c r="B431" s="88">
        <v>7450000000</v>
      </c>
      <c r="C431" s="88">
        <v>-7.1638618000000003</v>
      </c>
      <c r="N431" s="88">
        <v>7450000000</v>
      </c>
      <c r="O431" s="88">
        <v>-12.988538</v>
      </c>
    </row>
    <row r="432" spans="2:15" x14ac:dyDescent="0.25">
      <c r="B432" s="88">
        <v>7595000000</v>
      </c>
      <c r="C432" s="88">
        <v>-6.8301071999999996</v>
      </c>
      <c r="N432" s="88">
        <v>7595000000</v>
      </c>
      <c r="O432" s="88">
        <v>-12.159808999999999</v>
      </c>
    </row>
    <row r="433" spans="2:15" x14ac:dyDescent="0.25">
      <c r="B433" s="88">
        <v>7740000000</v>
      </c>
      <c r="C433" s="88">
        <v>-6.5168575999999998</v>
      </c>
      <c r="N433" s="88">
        <v>7740000000</v>
      </c>
      <c r="O433" s="88">
        <v>-11.363676</v>
      </c>
    </row>
    <row r="434" spans="2:15" x14ac:dyDescent="0.25">
      <c r="B434" s="88">
        <v>7885000000</v>
      </c>
      <c r="C434" s="88">
        <v>-6.3856931000000001</v>
      </c>
      <c r="N434" s="88">
        <v>7885000000</v>
      </c>
      <c r="O434" s="88">
        <v>-10.699804</v>
      </c>
    </row>
    <row r="435" spans="2:15" x14ac:dyDescent="0.25">
      <c r="B435" s="88">
        <v>8030000000</v>
      </c>
      <c r="C435" s="88">
        <v>-6.2503656999999997</v>
      </c>
      <c r="N435" s="88">
        <v>8030000000</v>
      </c>
      <c r="O435" s="88">
        <v>-10.105408000000001</v>
      </c>
    </row>
    <row r="436" spans="2:15" x14ac:dyDescent="0.25">
      <c r="B436" s="88">
        <v>8175000000</v>
      </c>
      <c r="C436" s="88">
        <v>-6.2337546000000001</v>
      </c>
      <c r="N436" s="88">
        <v>8175000000</v>
      </c>
      <c r="O436" s="88">
        <v>-9.6414957000000001</v>
      </c>
    </row>
    <row r="437" spans="2:15" x14ac:dyDescent="0.25">
      <c r="B437" s="88">
        <v>8320000000</v>
      </c>
      <c r="C437" s="88">
        <v>-6.2178072999999996</v>
      </c>
      <c r="N437" s="88">
        <v>8320000000</v>
      </c>
      <c r="O437" s="88">
        <v>-9.2950201000000003</v>
      </c>
    </row>
    <row r="438" spans="2:15" x14ac:dyDescent="0.25">
      <c r="B438" s="88">
        <v>8465000000</v>
      </c>
      <c r="C438" s="88">
        <v>-6.2212962999999997</v>
      </c>
      <c r="N438" s="88">
        <v>8465000000</v>
      </c>
      <c r="O438" s="88">
        <v>-9.0368700000000004</v>
      </c>
    </row>
    <row r="439" spans="2:15" x14ac:dyDescent="0.25">
      <c r="B439" s="88">
        <v>8610000000</v>
      </c>
      <c r="C439" s="88">
        <v>-6.1489533999999999</v>
      </c>
      <c r="N439" s="88">
        <v>8610000000</v>
      </c>
      <c r="O439" s="88">
        <v>-8.8646603000000006</v>
      </c>
    </row>
    <row r="440" spans="2:15" x14ac:dyDescent="0.25">
      <c r="B440" s="88">
        <v>8755000000</v>
      </c>
      <c r="C440" s="88">
        <v>-6.1059108000000002</v>
      </c>
      <c r="N440" s="88">
        <v>8755000000</v>
      </c>
      <c r="O440" s="88">
        <v>-8.7056608000000004</v>
      </c>
    </row>
    <row r="441" spans="2:15" x14ac:dyDescent="0.25">
      <c r="B441" s="88">
        <v>8900000000</v>
      </c>
      <c r="C441" s="88">
        <v>-6.1193379999999999</v>
      </c>
      <c r="N441" s="88">
        <v>8900000000</v>
      </c>
      <c r="O441" s="88">
        <v>-8.6388750000000005</v>
      </c>
    </row>
    <row r="442" spans="2:15" x14ac:dyDescent="0.25">
      <c r="B442" s="88">
        <v>9045000000</v>
      </c>
      <c r="C442" s="88">
        <v>-6.2042283999999999</v>
      </c>
      <c r="N442" s="88">
        <v>9045000000</v>
      </c>
      <c r="O442" s="88">
        <v>-8.5353326999999997</v>
      </c>
    </row>
    <row r="443" spans="2:15" x14ac:dyDescent="0.25">
      <c r="B443" s="88">
        <v>9190000000</v>
      </c>
      <c r="C443" s="88">
        <v>-6.3078589000000003</v>
      </c>
      <c r="N443" s="88">
        <v>9190000000</v>
      </c>
      <c r="O443" s="88">
        <v>-8.5177487999999997</v>
      </c>
    </row>
    <row r="444" spans="2:15" x14ac:dyDescent="0.25">
      <c r="B444" s="88">
        <v>9335000000</v>
      </c>
      <c r="C444" s="88">
        <v>-6.3968153000000001</v>
      </c>
      <c r="N444" s="88">
        <v>9335000000</v>
      </c>
      <c r="O444" s="88">
        <v>-8.4598274</v>
      </c>
    </row>
    <row r="445" spans="2:15" x14ac:dyDescent="0.25">
      <c r="B445" s="88">
        <v>9480000000</v>
      </c>
      <c r="C445" s="88">
        <v>-6.5249476</v>
      </c>
      <c r="N445" s="88">
        <v>9480000000</v>
      </c>
      <c r="O445" s="88">
        <v>-8.4829159000000001</v>
      </c>
    </row>
    <row r="446" spans="2:15" x14ac:dyDescent="0.25">
      <c r="B446" s="88">
        <v>9625000000</v>
      </c>
      <c r="C446" s="88">
        <v>-6.6350407999999996</v>
      </c>
      <c r="N446" s="88">
        <v>9625000000</v>
      </c>
      <c r="O446" s="88">
        <v>-8.4621983000000007</v>
      </c>
    </row>
    <row r="447" spans="2:15" x14ac:dyDescent="0.25">
      <c r="B447" s="88">
        <v>9770000000</v>
      </c>
      <c r="C447" s="88">
        <v>-6.7595048000000002</v>
      </c>
      <c r="N447" s="88">
        <v>9770000000</v>
      </c>
      <c r="O447" s="88">
        <v>-8.4738349999999993</v>
      </c>
    </row>
    <row r="448" spans="2:15" x14ac:dyDescent="0.25">
      <c r="B448" s="88">
        <v>9915000000</v>
      </c>
      <c r="C448" s="88">
        <v>-6.8233212999999999</v>
      </c>
      <c r="N448" s="88">
        <v>9915000000</v>
      </c>
      <c r="O448" s="88">
        <v>-8.4516430000000007</v>
      </c>
    </row>
    <row r="449" spans="2:15" x14ac:dyDescent="0.25">
      <c r="B449" s="88">
        <v>10060000000</v>
      </c>
      <c r="C449" s="88">
        <v>-6.9005789999999996</v>
      </c>
      <c r="N449" s="88">
        <v>10060000000</v>
      </c>
      <c r="O449" s="88">
        <v>-8.4303942000000003</v>
      </c>
    </row>
    <row r="450" spans="2:15" x14ac:dyDescent="0.25">
      <c r="B450" s="88">
        <v>10205000000</v>
      </c>
      <c r="C450" s="88">
        <v>-6.9717020999999999</v>
      </c>
      <c r="N450" s="88">
        <v>10205000000</v>
      </c>
      <c r="O450" s="88">
        <v>-8.3844366000000008</v>
      </c>
    </row>
    <row r="451" spans="2:15" x14ac:dyDescent="0.25">
      <c r="B451" s="88">
        <v>10350000000</v>
      </c>
      <c r="C451" s="88">
        <v>-7.0438910000000003</v>
      </c>
      <c r="N451" s="88">
        <v>10350000000</v>
      </c>
      <c r="O451" s="88">
        <v>-8.3550673</v>
      </c>
    </row>
    <row r="452" spans="2:15" x14ac:dyDescent="0.25">
      <c r="B452" s="88">
        <v>10495000000</v>
      </c>
      <c r="C452" s="88">
        <v>-7.0929378999999999</v>
      </c>
      <c r="N452" s="88">
        <v>10495000000</v>
      </c>
      <c r="O452" s="88">
        <v>-8.3043680000000002</v>
      </c>
    </row>
    <row r="453" spans="2:15" x14ac:dyDescent="0.25">
      <c r="B453" s="88">
        <v>10640000000</v>
      </c>
      <c r="C453" s="88">
        <v>-7.1160831</v>
      </c>
      <c r="N453" s="88">
        <v>10640000000</v>
      </c>
      <c r="O453" s="88">
        <v>-8.2485894999999996</v>
      </c>
    </row>
    <row r="454" spans="2:15" x14ac:dyDescent="0.25">
      <c r="B454" s="88">
        <v>10785000000</v>
      </c>
      <c r="C454" s="88">
        <v>-7.1047248999999999</v>
      </c>
      <c r="N454" s="88">
        <v>10785000000</v>
      </c>
      <c r="O454" s="88">
        <v>-8.1577453999999996</v>
      </c>
    </row>
    <row r="455" spans="2:15" x14ac:dyDescent="0.25">
      <c r="B455" s="88">
        <v>10930000000</v>
      </c>
      <c r="C455" s="88">
        <v>-7.0519214000000003</v>
      </c>
      <c r="N455" s="88">
        <v>10930000000</v>
      </c>
      <c r="O455" s="88">
        <v>-8.0826588000000008</v>
      </c>
    </row>
    <row r="456" spans="2:15" x14ac:dyDescent="0.25">
      <c r="B456" s="88">
        <v>11075000000</v>
      </c>
      <c r="C456" s="88">
        <v>-6.9790554</v>
      </c>
      <c r="N456" s="88">
        <v>11075000000</v>
      </c>
      <c r="O456" s="88">
        <v>-7.9897242000000004</v>
      </c>
    </row>
    <row r="457" spans="2:15" x14ac:dyDescent="0.25">
      <c r="B457" s="88">
        <v>11220000000</v>
      </c>
      <c r="C457" s="88">
        <v>-6.9334283000000001</v>
      </c>
      <c r="N457" s="88">
        <v>11220000000</v>
      </c>
      <c r="O457" s="88">
        <v>-7.9048642999999998</v>
      </c>
    </row>
    <row r="458" spans="2:15" x14ac:dyDescent="0.25">
      <c r="B458" s="88">
        <v>11365000000</v>
      </c>
      <c r="C458" s="88">
        <v>-6.9373392999999997</v>
      </c>
      <c r="N458" s="88">
        <v>11365000000</v>
      </c>
      <c r="O458" s="88">
        <v>-7.8022947</v>
      </c>
    </row>
    <row r="459" spans="2:15" x14ac:dyDescent="0.25">
      <c r="B459" s="88">
        <v>11510000000</v>
      </c>
      <c r="C459" s="88">
        <v>-6.9332875999999999</v>
      </c>
      <c r="N459" s="88">
        <v>11510000000</v>
      </c>
      <c r="O459" s="88">
        <v>-7.7041249000000001</v>
      </c>
    </row>
    <row r="460" spans="2:15" x14ac:dyDescent="0.25">
      <c r="B460" s="88">
        <v>11655000000</v>
      </c>
      <c r="C460" s="88">
        <v>-6.9522171000000004</v>
      </c>
      <c r="N460" s="88">
        <v>11655000000</v>
      </c>
      <c r="O460" s="88">
        <v>-7.6281470999999996</v>
      </c>
    </row>
    <row r="461" spans="2:15" x14ac:dyDescent="0.25">
      <c r="B461" s="88">
        <v>11800000000</v>
      </c>
      <c r="C461" s="88">
        <v>-6.9502300999999997</v>
      </c>
      <c r="N461" s="88">
        <v>11800000000</v>
      </c>
      <c r="O461" s="88">
        <v>-7.5758466999999996</v>
      </c>
    </row>
    <row r="462" spans="2:15" x14ac:dyDescent="0.25">
      <c r="B462" s="88">
        <v>11945000000</v>
      </c>
      <c r="C462" s="88">
        <v>-6.9947834000000002</v>
      </c>
      <c r="N462" s="88">
        <v>11945000000</v>
      </c>
      <c r="O462" s="88">
        <v>-7.5547389999999996</v>
      </c>
    </row>
    <row r="463" spans="2:15" x14ac:dyDescent="0.25">
      <c r="B463" s="88">
        <v>12090000000</v>
      </c>
      <c r="C463" s="88">
        <v>-7.0122185000000004</v>
      </c>
      <c r="N463" s="88">
        <v>12090000000</v>
      </c>
      <c r="O463" s="88">
        <v>-7.5548362999999998</v>
      </c>
    </row>
    <row r="464" spans="2:15" x14ac:dyDescent="0.25">
      <c r="B464" s="88">
        <v>12235000000</v>
      </c>
      <c r="C464" s="88">
        <v>-7.021204</v>
      </c>
      <c r="N464" s="88">
        <v>12235000000</v>
      </c>
      <c r="O464" s="88">
        <v>-7.5900059000000004</v>
      </c>
    </row>
    <row r="465" spans="2:15" x14ac:dyDescent="0.25">
      <c r="B465" s="88">
        <v>12380000000</v>
      </c>
      <c r="C465" s="88">
        <v>-7.0257801999999998</v>
      </c>
      <c r="N465" s="88">
        <v>12380000000</v>
      </c>
      <c r="O465" s="88">
        <v>-7.6470146000000003</v>
      </c>
    </row>
    <row r="466" spans="2:15" x14ac:dyDescent="0.25">
      <c r="B466" s="88">
        <v>12525000000</v>
      </c>
      <c r="C466" s="88">
        <v>-7.0880299000000004</v>
      </c>
      <c r="N466" s="88">
        <v>12525000000</v>
      </c>
      <c r="O466" s="88">
        <v>-7.6795821000000002</v>
      </c>
    </row>
    <row r="467" spans="2:15" x14ac:dyDescent="0.25">
      <c r="B467" s="88">
        <v>12670000000</v>
      </c>
      <c r="C467" s="88">
        <v>-7.1862059</v>
      </c>
      <c r="N467" s="88">
        <v>12670000000</v>
      </c>
      <c r="O467" s="88">
        <v>-7.7339248999999999</v>
      </c>
    </row>
    <row r="468" spans="2:15" x14ac:dyDescent="0.25">
      <c r="B468" s="88">
        <v>12815000000</v>
      </c>
      <c r="C468" s="88">
        <v>-7.3916202000000002</v>
      </c>
      <c r="N468" s="88">
        <v>12815000000</v>
      </c>
      <c r="O468" s="88">
        <v>-7.7871474999999997</v>
      </c>
    </row>
    <row r="469" spans="2:15" x14ac:dyDescent="0.25">
      <c r="B469" s="88">
        <v>12960000000</v>
      </c>
      <c r="C469" s="88">
        <v>-7.5780539999999998</v>
      </c>
      <c r="N469" s="88">
        <v>12960000000</v>
      </c>
      <c r="O469" s="88">
        <v>-7.9215980000000004</v>
      </c>
    </row>
    <row r="470" spans="2:15" x14ac:dyDescent="0.25">
      <c r="B470" s="88">
        <v>13105000000</v>
      </c>
      <c r="C470" s="88">
        <v>-7.8752832000000001</v>
      </c>
      <c r="N470" s="88">
        <v>13105000000</v>
      </c>
      <c r="O470" s="88">
        <v>-8.0871458000000001</v>
      </c>
    </row>
    <row r="471" spans="2:15" x14ac:dyDescent="0.25">
      <c r="B471" s="88">
        <v>13250000000</v>
      </c>
      <c r="C471" s="88">
        <v>-8.1809320000000003</v>
      </c>
      <c r="N471" s="88">
        <v>13250000000</v>
      </c>
      <c r="O471" s="88">
        <v>-8.3163547999999992</v>
      </c>
    </row>
    <row r="472" spans="2:15" x14ac:dyDescent="0.25">
      <c r="B472" s="88">
        <v>13395000000</v>
      </c>
      <c r="C472" s="88">
        <v>-8.4545726999999999</v>
      </c>
      <c r="N472" s="88">
        <v>13395000000</v>
      </c>
      <c r="O472" s="88">
        <v>-8.5526809999999998</v>
      </c>
    </row>
    <row r="473" spans="2:15" x14ac:dyDescent="0.25">
      <c r="B473" s="88">
        <v>13540000000</v>
      </c>
      <c r="C473" s="88">
        <v>-8.7412299999999998</v>
      </c>
      <c r="N473" s="88">
        <v>13540000000</v>
      </c>
      <c r="O473" s="88">
        <v>-8.7739247999999996</v>
      </c>
    </row>
    <row r="474" spans="2:15" x14ac:dyDescent="0.25">
      <c r="B474" s="88">
        <v>13685000000</v>
      </c>
      <c r="C474" s="88">
        <v>-8.9525279999999992</v>
      </c>
      <c r="N474" s="88">
        <v>13685000000</v>
      </c>
      <c r="O474" s="88">
        <v>-8.9397839999999995</v>
      </c>
    </row>
    <row r="475" spans="2:15" x14ac:dyDescent="0.25">
      <c r="B475" s="88">
        <v>13830000000</v>
      </c>
      <c r="C475" s="88">
        <v>-9.1467237000000008</v>
      </c>
      <c r="N475" s="88">
        <v>13830000000</v>
      </c>
      <c r="O475" s="88">
        <v>-9.0590285999999995</v>
      </c>
    </row>
    <row r="476" spans="2:15" x14ac:dyDescent="0.25">
      <c r="B476" s="88">
        <v>13975000000</v>
      </c>
      <c r="C476" s="88">
        <v>-9.2530336000000002</v>
      </c>
      <c r="N476" s="88">
        <v>13975000000</v>
      </c>
      <c r="O476" s="88">
        <v>-9.1275958999999993</v>
      </c>
    </row>
    <row r="477" spans="2:15" x14ac:dyDescent="0.25">
      <c r="B477" s="88">
        <v>14120000000</v>
      </c>
      <c r="C477" s="88">
        <v>-9.2973595000000007</v>
      </c>
      <c r="N477" s="88">
        <v>14120000000</v>
      </c>
      <c r="O477" s="88">
        <v>-9.2081956999999992</v>
      </c>
    </row>
    <row r="478" spans="2:15" x14ac:dyDescent="0.25">
      <c r="B478" s="88">
        <v>14265000000</v>
      </c>
      <c r="C478" s="88">
        <v>-9.3407067999999995</v>
      </c>
      <c r="N478" s="88">
        <v>14265000000</v>
      </c>
      <c r="O478" s="88">
        <v>-9.2608051000000007</v>
      </c>
    </row>
    <row r="479" spans="2:15" x14ac:dyDescent="0.25">
      <c r="B479" s="88">
        <v>14410000000</v>
      </c>
      <c r="C479" s="88">
        <v>-9.2998791000000001</v>
      </c>
      <c r="N479" s="88">
        <v>14410000000</v>
      </c>
      <c r="O479" s="88">
        <v>-9.3147897999999998</v>
      </c>
    </row>
    <row r="480" spans="2:15" x14ac:dyDescent="0.25">
      <c r="B480" s="88">
        <v>14555000000</v>
      </c>
      <c r="C480" s="88">
        <v>-9.3146924999999996</v>
      </c>
      <c r="N480" s="88">
        <v>14555000000</v>
      </c>
      <c r="O480" s="88">
        <v>-9.3442468999999999</v>
      </c>
    </row>
    <row r="481" spans="2:15" x14ac:dyDescent="0.25">
      <c r="B481" s="88">
        <v>14700000000</v>
      </c>
      <c r="C481" s="88">
        <v>-9.2272654000000003</v>
      </c>
      <c r="N481" s="88">
        <v>14700000000</v>
      </c>
      <c r="O481" s="88">
        <v>-9.3726959000000001</v>
      </c>
    </row>
    <row r="482" spans="2:15" x14ac:dyDescent="0.25">
      <c r="B482" s="88">
        <v>14845000000</v>
      </c>
      <c r="C482" s="88">
        <v>-9.1561927999999995</v>
      </c>
      <c r="N482" s="88">
        <v>14845000000</v>
      </c>
      <c r="O482" s="88">
        <v>-9.4051247</v>
      </c>
    </row>
    <row r="483" spans="2:15" x14ac:dyDescent="0.25">
      <c r="B483" s="88">
        <v>14990000000</v>
      </c>
      <c r="C483" s="88">
        <v>-9.0309401000000005</v>
      </c>
      <c r="N483" s="88">
        <v>14990000000</v>
      </c>
      <c r="O483" s="88">
        <v>-9.4483499999999996</v>
      </c>
    </row>
    <row r="484" spans="2:15" x14ac:dyDescent="0.25">
      <c r="B484" s="88">
        <v>15135000000</v>
      </c>
      <c r="C484" s="88">
        <v>-8.8984900000000007</v>
      </c>
      <c r="N484" s="88">
        <v>15135000000</v>
      </c>
      <c r="O484" s="88">
        <v>-9.5098181000000004</v>
      </c>
    </row>
    <row r="485" spans="2:15" x14ac:dyDescent="0.25">
      <c r="B485" s="88">
        <v>15280000000</v>
      </c>
      <c r="C485" s="88">
        <v>-8.7414026000000007</v>
      </c>
      <c r="N485" s="88">
        <v>15280000000</v>
      </c>
      <c r="O485" s="88">
        <v>-9.5949992999999996</v>
      </c>
    </row>
    <row r="486" spans="2:15" x14ac:dyDescent="0.25">
      <c r="B486" s="88">
        <v>15425000000</v>
      </c>
      <c r="C486" s="88">
        <v>-8.5731850000000005</v>
      </c>
      <c r="N486" s="88">
        <v>15425000000</v>
      </c>
      <c r="O486" s="88">
        <v>-9.6741399999999995</v>
      </c>
    </row>
    <row r="487" spans="2:15" x14ac:dyDescent="0.25">
      <c r="B487" s="88">
        <v>15570000000</v>
      </c>
      <c r="C487" s="88">
        <v>-8.4435263000000003</v>
      </c>
      <c r="N487" s="88">
        <v>15570000000</v>
      </c>
      <c r="O487" s="88">
        <v>-9.7384958000000008</v>
      </c>
    </row>
    <row r="488" spans="2:15" x14ac:dyDescent="0.25">
      <c r="B488" s="88">
        <v>15715000000</v>
      </c>
      <c r="C488" s="88">
        <v>-8.3583459999999992</v>
      </c>
      <c r="N488" s="88">
        <v>15715000000</v>
      </c>
      <c r="O488" s="88">
        <v>-9.7722712000000005</v>
      </c>
    </row>
    <row r="489" spans="2:15" x14ac:dyDescent="0.25">
      <c r="B489" s="88">
        <v>15860000000</v>
      </c>
      <c r="C489" s="88">
        <v>-8.2624063000000003</v>
      </c>
      <c r="N489" s="88">
        <v>15860000000</v>
      </c>
      <c r="O489" s="88">
        <v>-9.8219051000000004</v>
      </c>
    </row>
    <row r="490" spans="2:15" x14ac:dyDescent="0.25">
      <c r="B490" s="88">
        <v>16005000000</v>
      </c>
      <c r="C490" s="88">
        <v>-8.1470088999999994</v>
      </c>
      <c r="N490" s="88">
        <v>16005000000</v>
      </c>
      <c r="O490" s="88">
        <v>-9.8839321000000009</v>
      </c>
    </row>
    <row r="491" spans="2:15" x14ac:dyDescent="0.25">
      <c r="B491" s="88">
        <v>16150000000</v>
      </c>
      <c r="C491" s="88">
        <v>-8.0514498000000003</v>
      </c>
      <c r="N491" s="88">
        <v>16150000000</v>
      </c>
      <c r="O491" s="88">
        <v>-9.9231691000000009</v>
      </c>
    </row>
    <row r="492" spans="2:15" x14ac:dyDescent="0.25">
      <c r="B492" s="88">
        <v>16295000000</v>
      </c>
      <c r="C492" s="88">
        <v>-7.9577904000000004</v>
      </c>
      <c r="N492" s="88">
        <v>16295000000</v>
      </c>
      <c r="O492" s="88">
        <v>-9.9032277999999998</v>
      </c>
    </row>
    <row r="493" spans="2:15" x14ac:dyDescent="0.25">
      <c r="B493" s="88">
        <v>16440000000</v>
      </c>
      <c r="C493" s="88">
        <v>-7.9577188000000003</v>
      </c>
      <c r="N493" s="88">
        <v>16440000000</v>
      </c>
      <c r="O493" s="88">
        <v>-9.8563700000000001</v>
      </c>
    </row>
    <row r="494" spans="2:15" x14ac:dyDescent="0.25">
      <c r="B494" s="88">
        <v>16585000000</v>
      </c>
      <c r="C494" s="88">
        <v>-7.9182366999999996</v>
      </c>
      <c r="N494" s="88">
        <v>16585000000</v>
      </c>
      <c r="O494" s="88">
        <v>-9.8190775000000006</v>
      </c>
    </row>
    <row r="495" spans="2:15" x14ac:dyDescent="0.25">
      <c r="B495" s="88">
        <v>16730000000</v>
      </c>
      <c r="C495" s="88">
        <v>-7.9598756000000002</v>
      </c>
      <c r="N495" s="88">
        <v>16730000000</v>
      </c>
      <c r="O495" s="88">
        <v>-9.7936869000000009</v>
      </c>
    </row>
    <row r="496" spans="2:15" x14ac:dyDescent="0.25">
      <c r="B496" s="88">
        <v>16875000000</v>
      </c>
      <c r="C496" s="88">
        <v>-8.0221614999999993</v>
      </c>
      <c r="N496" s="88">
        <v>16875000000</v>
      </c>
      <c r="O496" s="88">
        <v>-9.7503109000000006</v>
      </c>
    </row>
    <row r="497" spans="2:15" x14ac:dyDescent="0.25">
      <c r="B497" s="88">
        <v>17020000000</v>
      </c>
      <c r="C497" s="88">
        <v>-8.0639277000000007</v>
      </c>
      <c r="N497" s="88">
        <v>17020000000</v>
      </c>
      <c r="O497" s="88">
        <v>-9.6964149000000006</v>
      </c>
    </row>
    <row r="498" spans="2:15" x14ac:dyDescent="0.25">
      <c r="B498" s="88">
        <v>17165000000</v>
      </c>
      <c r="C498" s="88">
        <v>-8.0661258999999994</v>
      </c>
      <c r="N498" s="88">
        <v>17165000000</v>
      </c>
      <c r="O498" s="88">
        <v>-9.6281795999999993</v>
      </c>
    </row>
    <row r="499" spans="2:15" x14ac:dyDescent="0.25">
      <c r="B499" s="88">
        <v>17310000000</v>
      </c>
      <c r="C499" s="88">
        <v>-8.0042428999999995</v>
      </c>
      <c r="N499" s="88">
        <v>17310000000</v>
      </c>
      <c r="O499" s="88">
        <v>-9.5741472000000005</v>
      </c>
    </row>
    <row r="500" spans="2:15" x14ac:dyDescent="0.25">
      <c r="B500" s="88">
        <v>17455000000</v>
      </c>
      <c r="C500" s="88">
        <v>-7.9856562999999996</v>
      </c>
      <c r="N500" s="88">
        <v>17455000000</v>
      </c>
      <c r="O500" s="88">
        <v>-9.4863967999999996</v>
      </c>
    </row>
    <row r="501" spans="2:15" x14ac:dyDescent="0.25">
      <c r="B501" s="88">
        <v>17600000000</v>
      </c>
      <c r="C501" s="88">
        <v>-7.9555116000000003</v>
      </c>
      <c r="N501" s="88">
        <v>17600000000</v>
      </c>
      <c r="O501" s="88">
        <v>-9.4128293999999997</v>
      </c>
    </row>
    <row r="502" spans="2:15" x14ac:dyDescent="0.25">
      <c r="B502" s="88">
        <v>17745000000</v>
      </c>
      <c r="C502" s="88">
        <v>-7.9462127999999996</v>
      </c>
      <c r="N502" s="88">
        <v>17745000000</v>
      </c>
      <c r="O502" s="88">
        <v>-9.3490552999999998</v>
      </c>
    </row>
    <row r="503" spans="2:15" x14ac:dyDescent="0.25">
      <c r="B503" s="88">
        <v>17890000000</v>
      </c>
      <c r="C503" s="88">
        <v>-7.9166163999999997</v>
      </c>
      <c r="N503" s="88">
        <v>17890000000</v>
      </c>
      <c r="O503" s="88">
        <v>-9.2960186</v>
      </c>
    </row>
    <row r="504" spans="2:15" x14ac:dyDescent="0.25">
      <c r="B504" s="88">
        <v>18035000000</v>
      </c>
      <c r="C504" s="88">
        <v>-7.8461008000000003</v>
      </c>
      <c r="N504" s="88">
        <v>18035000000</v>
      </c>
      <c r="O504" s="88">
        <v>-9.2258539000000006</v>
      </c>
    </row>
    <row r="505" spans="2:15" x14ac:dyDescent="0.25">
      <c r="B505" s="88">
        <v>18180000000</v>
      </c>
      <c r="C505" s="88">
        <v>-7.7665091000000004</v>
      </c>
      <c r="N505" s="88">
        <v>18180000000</v>
      </c>
      <c r="O505" s="88">
        <v>-9.1452494000000009</v>
      </c>
    </row>
    <row r="506" spans="2:15" x14ac:dyDescent="0.25">
      <c r="B506" s="88">
        <v>18325000000</v>
      </c>
      <c r="C506" s="88">
        <v>-7.6674800000000003</v>
      </c>
      <c r="N506" s="88">
        <v>18325000000</v>
      </c>
      <c r="O506" s="88">
        <v>-9.0608006000000003</v>
      </c>
    </row>
    <row r="507" spans="2:15" x14ac:dyDescent="0.25">
      <c r="B507" s="88">
        <v>18470000000</v>
      </c>
      <c r="C507" s="88">
        <v>-7.6182160000000003</v>
      </c>
      <c r="N507" s="88">
        <v>18470000000</v>
      </c>
      <c r="O507" s="88">
        <v>-8.9863614999999992</v>
      </c>
    </row>
    <row r="508" spans="2:15" x14ac:dyDescent="0.25">
      <c r="B508" s="88">
        <v>18615000000</v>
      </c>
      <c r="C508" s="88">
        <v>-7.6220989000000001</v>
      </c>
      <c r="N508" s="88">
        <v>18615000000</v>
      </c>
      <c r="O508" s="88">
        <v>-8.9217776999999998</v>
      </c>
    </row>
    <row r="509" spans="2:15" x14ac:dyDescent="0.25">
      <c r="B509" s="88">
        <v>18760000000</v>
      </c>
      <c r="C509" s="88">
        <v>-7.6568870999999996</v>
      </c>
      <c r="N509" s="88">
        <v>18760000000</v>
      </c>
      <c r="O509" s="88">
        <v>-8.8757056999999993</v>
      </c>
    </row>
    <row r="510" spans="2:15" x14ac:dyDescent="0.25">
      <c r="B510" s="88">
        <v>18905000000</v>
      </c>
      <c r="C510" s="88">
        <v>-7.6378956000000002</v>
      </c>
      <c r="N510" s="88">
        <v>18905000000</v>
      </c>
      <c r="O510" s="88">
        <v>-8.8276062</v>
      </c>
    </row>
    <row r="511" spans="2:15" x14ac:dyDescent="0.25">
      <c r="B511" s="88">
        <v>19050000000</v>
      </c>
      <c r="C511" s="88">
        <v>-7.5663853000000003</v>
      </c>
      <c r="N511" s="88">
        <v>19050000000</v>
      </c>
      <c r="O511" s="88">
        <v>-8.8024044000000004</v>
      </c>
    </row>
    <row r="512" spans="2:15" x14ac:dyDescent="0.25">
      <c r="B512" s="88">
        <v>19195000000</v>
      </c>
      <c r="C512" s="88">
        <v>-7.4397602000000003</v>
      </c>
      <c r="N512" s="88">
        <v>19195000000</v>
      </c>
      <c r="O512" s="88">
        <v>-8.8094996999999999</v>
      </c>
    </row>
    <row r="513" spans="2:15" x14ac:dyDescent="0.25">
      <c r="B513" s="88">
        <v>19340000000</v>
      </c>
      <c r="C513" s="88">
        <v>-7.3192272000000003</v>
      </c>
      <c r="N513" s="88">
        <v>19340000000</v>
      </c>
      <c r="O513" s="88">
        <v>-8.7860575000000001</v>
      </c>
    </row>
    <row r="514" spans="2:15" x14ac:dyDescent="0.25">
      <c r="B514" s="88">
        <v>19485000000</v>
      </c>
      <c r="C514" s="88">
        <v>-7.1943111000000002</v>
      </c>
      <c r="N514" s="88">
        <v>19485000000</v>
      </c>
      <c r="O514" s="88">
        <v>-8.7231311999999992</v>
      </c>
    </row>
    <row r="515" spans="2:15" x14ac:dyDescent="0.25">
      <c r="B515" s="88">
        <v>19630000000</v>
      </c>
      <c r="C515" s="88">
        <v>-7.1075659</v>
      </c>
      <c r="N515" s="88">
        <v>19630000000</v>
      </c>
      <c r="O515" s="88">
        <v>-8.6475905999999991</v>
      </c>
    </row>
    <row r="516" spans="2:15" x14ac:dyDescent="0.25">
      <c r="B516" s="88">
        <v>19775000000</v>
      </c>
      <c r="C516" s="88">
        <v>-7.0504670000000003</v>
      </c>
      <c r="N516" s="88">
        <v>19775000000</v>
      </c>
      <c r="O516" s="88">
        <v>-8.5773019999999995</v>
      </c>
    </row>
    <row r="517" spans="2:15" x14ac:dyDescent="0.25">
      <c r="B517" s="88">
        <v>19920000000</v>
      </c>
      <c r="C517" s="88">
        <v>-7.0442352000000001</v>
      </c>
      <c r="N517" s="88">
        <v>19920000000</v>
      </c>
      <c r="O517" s="88">
        <v>-8.5128059</v>
      </c>
    </row>
    <row r="518" spans="2:15" x14ac:dyDescent="0.25">
      <c r="B518" s="88">
        <v>20065000000</v>
      </c>
      <c r="C518" s="88">
        <v>-7.0984049000000002</v>
      </c>
      <c r="N518" s="88">
        <v>20065000000</v>
      </c>
      <c r="O518" s="88">
        <v>-8.4387302000000002</v>
      </c>
    </row>
    <row r="519" spans="2:15" x14ac:dyDescent="0.25">
      <c r="B519" s="88">
        <v>20210000000</v>
      </c>
      <c r="C519" s="88">
        <v>-7.1778263999999998</v>
      </c>
      <c r="N519" s="88">
        <v>20210000000</v>
      </c>
      <c r="O519" s="88">
        <v>-8.4338932</v>
      </c>
    </row>
    <row r="520" spans="2:15" x14ac:dyDescent="0.25">
      <c r="B520" s="88">
        <v>20355000000</v>
      </c>
      <c r="C520" s="88">
        <v>-7.3337431000000004</v>
      </c>
      <c r="N520" s="88">
        <v>20355000000</v>
      </c>
      <c r="O520" s="88">
        <v>-8.4433813000000004</v>
      </c>
    </row>
    <row r="521" spans="2:15" x14ac:dyDescent="0.25">
      <c r="B521" s="88">
        <v>20500000000</v>
      </c>
      <c r="C521" s="88">
        <v>-7.5380387000000004</v>
      </c>
      <c r="N521" s="88">
        <v>20500000000</v>
      </c>
      <c r="O521" s="88">
        <v>-8.4889822000000006</v>
      </c>
    </row>
    <row r="522" spans="2:15" x14ac:dyDescent="0.25">
      <c r="B522" s="88">
        <v>20645000000</v>
      </c>
      <c r="C522" s="88">
        <v>-7.6705461000000001</v>
      </c>
      <c r="N522" s="88">
        <v>20645000000</v>
      </c>
      <c r="O522" s="88">
        <v>-8.5494594999999993</v>
      </c>
    </row>
    <row r="523" spans="2:15" x14ac:dyDescent="0.25">
      <c r="B523" s="88">
        <v>20790000000</v>
      </c>
      <c r="C523" s="88">
        <v>-7.7110032999999998</v>
      </c>
      <c r="N523" s="88">
        <v>20790000000</v>
      </c>
      <c r="O523" s="88">
        <v>-8.5674744</v>
      </c>
    </row>
    <row r="524" spans="2:15" x14ac:dyDescent="0.25">
      <c r="B524" s="88">
        <v>20935000000</v>
      </c>
      <c r="C524" s="88">
        <v>-7.6852330999999996</v>
      </c>
      <c r="N524" s="88">
        <v>20935000000</v>
      </c>
      <c r="O524" s="88">
        <v>-8.6142120000000002</v>
      </c>
    </row>
    <row r="525" spans="2:15" x14ac:dyDescent="0.25">
      <c r="B525" s="88">
        <v>21080000000</v>
      </c>
      <c r="C525" s="88">
        <v>-7.7420874</v>
      </c>
      <c r="N525" s="88">
        <v>21080000000</v>
      </c>
      <c r="O525" s="88">
        <v>-8.6787986999999998</v>
      </c>
    </row>
    <row r="526" spans="2:15" x14ac:dyDescent="0.25">
      <c r="B526" s="88">
        <v>21225000000</v>
      </c>
      <c r="C526" s="88">
        <v>-7.9244522999999996</v>
      </c>
      <c r="N526" s="88">
        <v>21225000000</v>
      </c>
      <c r="O526" s="88">
        <v>-8.7958812999999996</v>
      </c>
    </row>
    <row r="527" spans="2:15" x14ac:dyDescent="0.25">
      <c r="B527" s="88">
        <v>21370000000</v>
      </c>
      <c r="C527" s="88">
        <v>-8.1291303999999993</v>
      </c>
      <c r="N527" s="88">
        <v>21370000000</v>
      </c>
      <c r="O527" s="88">
        <v>-8.9573506999999992</v>
      </c>
    </row>
    <row r="528" spans="2:15" x14ac:dyDescent="0.25">
      <c r="B528" s="88">
        <v>21515000000</v>
      </c>
      <c r="C528" s="88">
        <v>-8.4139891000000002</v>
      </c>
      <c r="N528" s="88">
        <v>21515000000</v>
      </c>
      <c r="O528" s="88">
        <v>-9.1375360000000008</v>
      </c>
    </row>
    <row r="529" spans="2:15" x14ac:dyDescent="0.25">
      <c r="B529" s="88">
        <v>21660000000</v>
      </c>
      <c r="C529" s="88">
        <v>-8.7515506999999992</v>
      </c>
      <c r="N529" s="88">
        <v>21660000000</v>
      </c>
      <c r="O529" s="88">
        <v>-9.3791065000000007</v>
      </c>
    </row>
    <row r="530" spans="2:15" x14ac:dyDescent="0.25">
      <c r="B530" s="88">
        <v>21805000000</v>
      </c>
      <c r="C530" s="88">
        <v>-9.0696162999999999</v>
      </c>
      <c r="N530" s="88">
        <v>21805000000</v>
      </c>
      <c r="O530" s="88">
        <v>-9.5345925999999999</v>
      </c>
    </row>
    <row r="531" spans="2:15" x14ac:dyDescent="0.25">
      <c r="B531" s="88">
        <v>21950000000</v>
      </c>
      <c r="C531" s="88">
        <v>-9.2880134999999999</v>
      </c>
      <c r="N531" s="88">
        <v>21950000000</v>
      </c>
      <c r="O531" s="88">
        <v>-9.6297625999999994</v>
      </c>
    </row>
    <row r="532" spans="2:15" x14ac:dyDescent="0.25">
      <c r="B532" s="88">
        <v>22095000000</v>
      </c>
      <c r="C532" s="88">
        <v>-9.2320623000000008</v>
      </c>
      <c r="N532" s="88">
        <v>22095000000</v>
      </c>
      <c r="O532" s="88">
        <v>-9.6608248000000003</v>
      </c>
    </row>
    <row r="533" spans="2:15" x14ac:dyDescent="0.25">
      <c r="B533" s="88">
        <v>22240000000</v>
      </c>
      <c r="C533" s="88">
        <v>-9.1615114000000002</v>
      </c>
      <c r="N533" s="88">
        <v>22240000000</v>
      </c>
      <c r="O533" s="88">
        <v>-9.6356544</v>
      </c>
    </row>
    <row r="534" spans="2:15" x14ac:dyDescent="0.25">
      <c r="B534" s="88">
        <v>22385000000</v>
      </c>
      <c r="C534" s="88">
        <v>-8.9696788999999999</v>
      </c>
      <c r="N534" s="88">
        <v>22385000000</v>
      </c>
      <c r="O534" s="88">
        <v>-9.6152954000000008</v>
      </c>
    </row>
    <row r="535" spans="2:15" x14ac:dyDescent="0.25">
      <c r="B535" s="88">
        <v>22530000000</v>
      </c>
      <c r="C535" s="88">
        <v>-8.8640422999999995</v>
      </c>
      <c r="N535" s="88">
        <v>22530000000</v>
      </c>
      <c r="O535" s="88">
        <v>-9.5299882999999994</v>
      </c>
    </row>
    <row r="536" spans="2:15" x14ac:dyDescent="0.25">
      <c r="B536" s="88">
        <v>22675000000</v>
      </c>
      <c r="C536" s="88">
        <v>-8.7367629999999998</v>
      </c>
      <c r="N536" s="88">
        <v>22675000000</v>
      </c>
      <c r="O536" s="88">
        <v>-9.4629650000000005</v>
      </c>
    </row>
    <row r="537" spans="2:15" x14ac:dyDescent="0.25">
      <c r="B537" s="88">
        <v>22820000000</v>
      </c>
      <c r="C537" s="88">
        <v>-8.6645497999999996</v>
      </c>
      <c r="N537" s="88">
        <v>22820000000</v>
      </c>
      <c r="O537" s="88">
        <v>-9.3611517000000006</v>
      </c>
    </row>
    <row r="538" spans="2:15" x14ac:dyDescent="0.25">
      <c r="B538" s="88">
        <v>22965000000</v>
      </c>
      <c r="C538" s="88">
        <v>-8.6258917000000004</v>
      </c>
      <c r="N538" s="88">
        <v>22965000000</v>
      </c>
      <c r="O538" s="88">
        <v>-9.2682085000000001</v>
      </c>
    </row>
    <row r="539" spans="2:15" x14ac:dyDescent="0.25">
      <c r="B539" s="88">
        <v>23110000000</v>
      </c>
      <c r="C539" s="88">
        <v>-8.5569754000000007</v>
      </c>
      <c r="N539" s="88">
        <v>23110000000</v>
      </c>
      <c r="O539" s="88">
        <v>-9.1892928999999999</v>
      </c>
    </row>
    <row r="540" spans="2:15" x14ac:dyDescent="0.25">
      <c r="B540" s="88">
        <v>23255000000</v>
      </c>
      <c r="C540" s="88">
        <v>-8.4852571000000001</v>
      </c>
      <c r="N540" s="88">
        <v>23255000000</v>
      </c>
      <c r="O540" s="88">
        <v>-9.1295041999999995</v>
      </c>
    </row>
    <row r="541" spans="2:15" x14ac:dyDescent="0.25">
      <c r="B541" s="88">
        <v>23400000000</v>
      </c>
      <c r="C541" s="88">
        <v>-8.4319276999999992</v>
      </c>
      <c r="N541" s="88">
        <v>23400000000</v>
      </c>
      <c r="O541" s="88">
        <v>-9.0743036000000004</v>
      </c>
    </row>
    <row r="542" spans="2:15" x14ac:dyDescent="0.25">
      <c r="B542" s="88">
        <v>23545000000</v>
      </c>
      <c r="C542" s="88">
        <v>-8.4262762000000002</v>
      </c>
      <c r="N542" s="88">
        <v>23545000000</v>
      </c>
      <c r="O542" s="88">
        <v>-9.0510167999999993</v>
      </c>
    </row>
    <row r="543" spans="2:15" x14ac:dyDescent="0.25">
      <c r="B543" s="88">
        <v>23690000000</v>
      </c>
      <c r="C543" s="88">
        <v>-8.4544926</v>
      </c>
      <c r="N543" s="88">
        <v>23690000000</v>
      </c>
      <c r="O543" s="88">
        <v>-9.0433778999999994</v>
      </c>
    </row>
    <row r="544" spans="2:15" x14ac:dyDescent="0.25">
      <c r="B544" s="88">
        <v>23835000000</v>
      </c>
      <c r="C544" s="88">
        <v>-8.4969348999999994</v>
      </c>
      <c r="N544" s="88">
        <v>23835000000</v>
      </c>
      <c r="O544" s="88">
        <v>-9.0717429999999997</v>
      </c>
    </row>
    <row r="545" spans="2:15" x14ac:dyDescent="0.25">
      <c r="B545" s="88">
        <v>23980000000</v>
      </c>
      <c r="C545" s="88">
        <v>-8.5583209999999994</v>
      </c>
      <c r="N545" s="88">
        <v>23980000000</v>
      </c>
      <c r="O545" s="88">
        <v>-9.0856017999999992</v>
      </c>
    </row>
    <row r="546" spans="2:15" x14ac:dyDescent="0.25">
      <c r="B546" s="88">
        <v>24125000000</v>
      </c>
      <c r="C546" s="88">
        <v>-8.6543244999999995</v>
      </c>
      <c r="N546" s="88">
        <v>24125000000</v>
      </c>
      <c r="O546" s="88">
        <v>-9.1004094999999996</v>
      </c>
    </row>
    <row r="547" spans="2:15" x14ac:dyDescent="0.25">
      <c r="B547" s="88">
        <v>24270000000</v>
      </c>
      <c r="C547" s="88">
        <v>-8.7103634000000003</v>
      </c>
      <c r="N547" s="88">
        <v>24270000000</v>
      </c>
      <c r="O547" s="88">
        <v>-9.1520033000000005</v>
      </c>
    </row>
    <row r="548" spans="2:15" x14ac:dyDescent="0.25">
      <c r="B548" s="88">
        <v>24415000000</v>
      </c>
      <c r="C548" s="88">
        <v>-8.7740431000000001</v>
      </c>
      <c r="N548" s="88">
        <v>24415000000</v>
      </c>
      <c r="O548" s="88">
        <v>-9.2171354000000001</v>
      </c>
    </row>
    <row r="549" spans="2:15" x14ac:dyDescent="0.25">
      <c r="B549" s="88">
        <v>24560000000</v>
      </c>
      <c r="C549" s="88">
        <v>-8.9058303999999993</v>
      </c>
      <c r="N549" s="88">
        <v>24560000000</v>
      </c>
      <c r="O549" s="88">
        <v>-9.2635459999999998</v>
      </c>
    </row>
    <row r="550" spans="2:15" x14ac:dyDescent="0.25">
      <c r="B550" s="88">
        <v>24705000000</v>
      </c>
      <c r="C550" s="88">
        <v>-9.0678424999999994</v>
      </c>
      <c r="N550" s="88">
        <v>24705000000</v>
      </c>
      <c r="O550" s="88">
        <v>-9.3194426999999997</v>
      </c>
    </row>
    <row r="551" spans="2:15" x14ac:dyDescent="0.25">
      <c r="B551" s="88">
        <v>24850000000</v>
      </c>
      <c r="C551" s="88">
        <v>-9.3079491000000001</v>
      </c>
      <c r="N551" s="88">
        <v>24850000000</v>
      </c>
      <c r="O551" s="88">
        <v>-9.3971262000000007</v>
      </c>
    </row>
    <row r="552" spans="2:15" x14ac:dyDescent="0.25">
      <c r="B552" s="88">
        <v>24995000000</v>
      </c>
      <c r="C552" s="88">
        <v>-9.4653273000000002</v>
      </c>
      <c r="N552" s="88">
        <v>24995000000</v>
      </c>
      <c r="O552" s="88">
        <v>-9.4960909000000004</v>
      </c>
    </row>
    <row r="553" spans="2:15" x14ac:dyDescent="0.25">
      <c r="B553" s="88">
        <v>25140000000</v>
      </c>
      <c r="C553" s="88">
        <v>-9.6628837999999995</v>
      </c>
      <c r="N553" s="88">
        <v>25140000000</v>
      </c>
      <c r="O553" s="88">
        <v>-9.5793610000000005</v>
      </c>
    </row>
    <row r="554" spans="2:15" x14ac:dyDescent="0.25">
      <c r="B554" s="88">
        <v>25285000000</v>
      </c>
      <c r="C554" s="88">
        <v>-9.7530097999999992</v>
      </c>
      <c r="N554" s="88">
        <v>25285000000</v>
      </c>
      <c r="O554" s="88">
        <v>-9.6754245999999995</v>
      </c>
    </row>
    <row r="555" spans="2:15" x14ac:dyDescent="0.25">
      <c r="B555" s="88">
        <v>25430000000</v>
      </c>
      <c r="C555" s="88">
        <v>-9.8236627999999993</v>
      </c>
      <c r="N555" s="88">
        <v>25430000000</v>
      </c>
      <c r="O555" s="88">
        <v>-9.7664203999999994</v>
      </c>
    </row>
    <row r="556" spans="2:15" x14ac:dyDescent="0.25">
      <c r="B556" s="88">
        <v>25575000000</v>
      </c>
      <c r="C556" s="88">
        <v>-9.7814150000000009</v>
      </c>
      <c r="N556" s="88">
        <v>25575000000</v>
      </c>
      <c r="O556" s="88">
        <v>-9.8756389999999996</v>
      </c>
    </row>
    <row r="557" spans="2:15" x14ac:dyDescent="0.25">
      <c r="B557" s="88">
        <v>25720000000</v>
      </c>
      <c r="C557" s="88">
        <v>-9.7438582999999994</v>
      </c>
      <c r="N557" s="88">
        <v>25720000000</v>
      </c>
      <c r="O557" s="88">
        <v>-9.9680738000000009</v>
      </c>
    </row>
    <row r="558" spans="2:15" x14ac:dyDescent="0.25">
      <c r="B558" s="88">
        <v>25865000000</v>
      </c>
      <c r="C558" s="88">
        <v>-9.7102537000000009</v>
      </c>
      <c r="N558" s="88">
        <v>25865000000</v>
      </c>
      <c r="O558" s="88">
        <v>-10.067106000000001</v>
      </c>
    </row>
    <row r="559" spans="2:15" x14ac:dyDescent="0.25">
      <c r="B559" s="88">
        <v>26010000000</v>
      </c>
      <c r="C559" s="88">
        <v>-9.6611595000000001</v>
      </c>
      <c r="N559" s="88">
        <v>26010000000</v>
      </c>
      <c r="O559" s="88">
        <v>-10.120399000000001</v>
      </c>
    </row>
    <row r="560" spans="2:15" x14ac:dyDescent="0.25">
      <c r="B560" s="88">
        <v>26155000000</v>
      </c>
      <c r="C560" s="88">
        <v>-9.5346355000000003</v>
      </c>
      <c r="N560" s="88">
        <v>26155000000</v>
      </c>
      <c r="O560" s="88">
        <v>-10.217651999999999</v>
      </c>
    </row>
    <row r="561" spans="2:15" x14ac:dyDescent="0.25">
      <c r="B561" s="88">
        <v>26300000000</v>
      </c>
      <c r="C561" s="88">
        <v>-9.4152202999999997</v>
      </c>
      <c r="N561" s="88">
        <v>26300000000</v>
      </c>
      <c r="O561" s="88">
        <v>-10.269485</v>
      </c>
    </row>
    <row r="562" spans="2:15" x14ac:dyDescent="0.25">
      <c r="B562" s="88">
        <v>26445000000</v>
      </c>
      <c r="C562" s="88">
        <v>-9.3370952999999997</v>
      </c>
      <c r="N562" s="88">
        <v>26445000000</v>
      </c>
      <c r="O562" s="88">
        <v>-10.349771</v>
      </c>
    </row>
    <row r="563" spans="2:15" x14ac:dyDescent="0.25">
      <c r="B563" s="88">
        <v>26590000000</v>
      </c>
      <c r="C563" s="88">
        <v>-9.2981911000000004</v>
      </c>
      <c r="N563" s="88">
        <v>26590000000</v>
      </c>
      <c r="O563" s="88">
        <v>-10.330022</v>
      </c>
    </row>
    <row r="564" spans="2:15" x14ac:dyDescent="0.25">
      <c r="B564" s="88">
        <v>26735000000</v>
      </c>
      <c r="C564" s="88">
        <v>-9.2760648999999997</v>
      </c>
      <c r="N564" s="88">
        <v>26735000000</v>
      </c>
      <c r="O564" s="88">
        <v>-10.304517000000001</v>
      </c>
    </row>
    <row r="565" spans="2:15" x14ac:dyDescent="0.25">
      <c r="B565" s="88">
        <v>26880000000</v>
      </c>
      <c r="C565" s="88">
        <v>-9.2552012999999995</v>
      </c>
      <c r="N565" s="88">
        <v>26880000000</v>
      </c>
      <c r="O565" s="88">
        <v>-10.253773000000001</v>
      </c>
    </row>
    <row r="566" spans="2:15" x14ac:dyDescent="0.25">
      <c r="B566" s="88">
        <v>27025000000</v>
      </c>
      <c r="C566" s="88">
        <v>-9.2532940000000004</v>
      </c>
      <c r="N566" s="88">
        <v>27025000000</v>
      </c>
      <c r="O566" s="88">
        <v>-10.202707999999999</v>
      </c>
    </row>
    <row r="567" spans="2:15" x14ac:dyDescent="0.25">
      <c r="B567" s="88">
        <v>27170000000</v>
      </c>
      <c r="C567" s="88">
        <v>-9.2435235999999996</v>
      </c>
      <c r="N567" s="88">
        <v>27170000000</v>
      </c>
      <c r="O567" s="88">
        <v>-10.167192</v>
      </c>
    </row>
    <row r="568" spans="2:15" x14ac:dyDescent="0.25">
      <c r="B568" s="88">
        <v>27315000000</v>
      </c>
      <c r="C568" s="88">
        <v>-9.2259320999999996</v>
      </c>
      <c r="N568" s="88">
        <v>27315000000</v>
      </c>
      <c r="O568" s="88">
        <v>-10.089971999999999</v>
      </c>
    </row>
    <row r="569" spans="2:15" x14ac:dyDescent="0.25">
      <c r="B569" s="88">
        <v>27460000000</v>
      </c>
      <c r="C569" s="88">
        <v>-9.1972293999999994</v>
      </c>
      <c r="N569" s="88">
        <v>27460000000</v>
      </c>
      <c r="O569" s="88">
        <v>-10.038812</v>
      </c>
    </row>
    <row r="570" spans="2:15" x14ac:dyDescent="0.25">
      <c r="B570" s="88">
        <v>27605000000</v>
      </c>
      <c r="C570" s="88">
        <v>-9.2148438000000006</v>
      </c>
      <c r="N570" s="88">
        <v>27605000000</v>
      </c>
      <c r="O570" s="88">
        <v>-9.9597425000000008</v>
      </c>
    </row>
    <row r="571" spans="2:15" x14ac:dyDescent="0.25">
      <c r="B571" s="88">
        <v>27750000000</v>
      </c>
      <c r="C571" s="88">
        <v>-9.2599877999999993</v>
      </c>
      <c r="N571" s="88">
        <v>27750000000</v>
      </c>
      <c r="O571" s="88">
        <v>-9.8930302000000001</v>
      </c>
    </row>
    <row r="572" spans="2:15" x14ac:dyDescent="0.25">
      <c r="B572" s="88">
        <v>27895000000</v>
      </c>
      <c r="C572" s="88">
        <v>-9.3002243</v>
      </c>
      <c r="N572" s="88">
        <v>27895000000</v>
      </c>
      <c r="O572" s="88">
        <v>-9.8025559999999992</v>
      </c>
    </row>
    <row r="573" spans="2:15" x14ac:dyDescent="0.25">
      <c r="B573" s="88">
        <v>28040000000</v>
      </c>
      <c r="C573" s="88">
        <v>-9.3156853000000002</v>
      </c>
      <c r="N573" s="88">
        <v>28040000000</v>
      </c>
      <c r="O573" s="88">
        <v>-9.7276974000000003</v>
      </c>
    </row>
    <row r="574" spans="2:15" x14ac:dyDescent="0.25">
      <c r="B574" s="88">
        <v>28185000000</v>
      </c>
      <c r="C574" s="88">
        <v>-9.3033476000000004</v>
      </c>
      <c r="N574" s="88">
        <v>28185000000</v>
      </c>
      <c r="O574" s="88">
        <v>-9.6760406000000003</v>
      </c>
    </row>
    <row r="575" spans="2:15" x14ac:dyDescent="0.25">
      <c r="B575" s="88">
        <v>28330000000</v>
      </c>
      <c r="C575" s="88">
        <v>-9.3163461999999999</v>
      </c>
      <c r="N575" s="88">
        <v>28330000000</v>
      </c>
      <c r="O575" s="88">
        <v>-9.6412334000000008</v>
      </c>
    </row>
    <row r="576" spans="2:15" x14ac:dyDescent="0.25">
      <c r="B576" s="88">
        <v>28475000000</v>
      </c>
      <c r="C576" s="88">
        <v>-9.2681284000000002</v>
      </c>
      <c r="N576" s="88">
        <v>28475000000</v>
      </c>
      <c r="O576" s="88">
        <v>-9.5995884</v>
      </c>
    </row>
    <row r="577" spans="2:15" x14ac:dyDescent="0.25">
      <c r="B577" s="88">
        <v>28620000000</v>
      </c>
      <c r="C577" s="88">
        <v>-9.2099379999999993</v>
      </c>
      <c r="N577" s="88">
        <v>28620000000</v>
      </c>
      <c r="O577" s="88">
        <v>-9.5351391000000003</v>
      </c>
    </row>
    <row r="578" spans="2:15" x14ac:dyDescent="0.25">
      <c r="B578" s="88">
        <v>28765000000</v>
      </c>
      <c r="C578" s="88">
        <v>-9.1276588000000007</v>
      </c>
      <c r="N578" s="88">
        <v>28765000000</v>
      </c>
      <c r="O578" s="88">
        <v>-9.4690265999999994</v>
      </c>
    </row>
    <row r="579" spans="2:15" x14ac:dyDescent="0.25">
      <c r="B579" s="88">
        <v>28910000000</v>
      </c>
      <c r="C579" s="88">
        <v>-9.0740441999999994</v>
      </c>
      <c r="N579" s="88">
        <v>28910000000</v>
      </c>
      <c r="O579" s="88">
        <v>-9.4169263999999995</v>
      </c>
    </row>
    <row r="580" spans="2:15" x14ac:dyDescent="0.25">
      <c r="B580" s="88">
        <v>29055000000</v>
      </c>
      <c r="C580" s="88">
        <v>-9.0142574</v>
      </c>
      <c r="N580" s="88">
        <v>29055000000</v>
      </c>
      <c r="O580" s="88">
        <v>-9.3683920000000001</v>
      </c>
    </row>
    <row r="581" spans="2:15" x14ac:dyDescent="0.25">
      <c r="B581" s="88">
        <v>29200000000</v>
      </c>
      <c r="C581" s="88">
        <v>-8.9379930000000005</v>
      </c>
      <c r="N581" s="88">
        <v>29200000000</v>
      </c>
      <c r="O581" s="88">
        <v>-9.3230467000000008</v>
      </c>
    </row>
    <row r="582" spans="2:15" x14ac:dyDescent="0.25">
      <c r="B582" s="88">
        <v>29345000000</v>
      </c>
      <c r="C582" s="88">
        <v>-8.8540764000000003</v>
      </c>
      <c r="N582" s="88">
        <v>29345000000</v>
      </c>
      <c r="O582" s="88">
        <v>-9.3049382999999999</v>
      </c>
    </row>
    <row r="583" spans="2:15" x14ac:dyDescent="0.25">
      <c r="B583" s="88">
        <v>29490000000</v>
      </c>
      <c r="C583" s="88">
        <v>-8.7923287999999999</v>
      </c>
      <c r="N583" s="88">
        <v>29490000000</v>
      </c>
      <c r="O583" s="88">
        <v>-9.3310490000000001</v>
      </c>
    </row>
    <row r="584" spans="2:15" x14ac:dyDescent="0.25">
      <c r="B584" s="88">
        <v>29635000000</v>
      </c>
      <c r="C584" s="88">
        <v>-8.7063474999999997</v>
      </c>
      <c r="N584" s="88">
        <v>29635000000</v>
      </c>
      <c r="O584" s="88">
        <v>-9.3529329000000008</v>
      </c>
    </row>
    <row r="585" spans="2:15" x14ac:dyDescent="0.25">
      <c r="B585" s="88">
        <v>29780000000</v>
      </c>
      <c r="C585" s="88">
        <v>-8.6002188000000004</v>
      </c>
      <c r="N585" s="88">
        <v>29780000000</v>
      </c>
      <c r="O585" s="88">
        <v>-9.3699235999999999</v>
      </c>
    </row>
    <row r="586" spans="2:15" x14ac:dyDescent="0.25">
      <c r="B586" s="88">
        <v>29925000000</v>
      </c>
      <c r="C586" s="88">
        <v>-8.4675101999999995</v>
      </c>
      <c r="N586" s="88">
        <v>29925000000</v>
      </c>
      <c r="O586" s="88">
        <v>-9.3484973999999994</v>
      </c>
    </row>
    <row r="587" spans="2:15" x14ac:dyDescent="0.25">
      <c r="B587" s="88">
        <v>30070000000</v>
      </c>
      <c r="C587" s="88">
        <v>-8.3794898999999994</v>
      </c>
      <c r="N587" s="88">
        <v>30070000000</v>
      </c>
      <c r="O587" s="88">
        <v>-9.3455849000000004</v>
      </c>
    </row>
    <row r="588" spans="2:15" x14ac:dyDescent="0.25">
      <c r="B588" s="88">
        <v>30215000000</v>
      </c>
      <c r="C588" s="88">
        <v>-8.3119496999999996</v>
      </c>
      <c r="N588" s="88">
        <v>30215000000</v>
      </c>
      <c r="O588" s="88">
        <v>-9.3241672999999992</v>
      </c>
    </row>
    <row r="589" spans="2:15" x14ac:dyDescent="0.25">
      <c r="B589" s="88">
        <v>30360000000</v>
      </c>
      <c r="C589" s="88">
        <v>-8.2930746000000006</v>
      </c>
      <c r="N589" s="88">
        <v>30360000000</v>
      </c>
      <c r="O589" s="88">
        <v>-9.3122444000000009</v>
      </c>
    </row>
    <row r="590" spans="2:15" x14ac:dyDescent="0.25">
      <c r="B590" s="88">
        <v>30505000000</v>
      </c>
      <c r="C590" s="88">
        <v>-8.3105391999999991</v>
      </c>
      <c r="N590" s="88">
        <v>30505000000</v>
      </c>
      <c r="O590" s="88">
        <v>-9.2929362999999992</v>
      </c>
    </row>
    <row r="591" spans="2:15" x14ac:dyDescent="0.25">
      <c r="B591" s="88">
        <v>30650000000</v>
      </c>
      <c r="C591" s="88">
        <v>-8.3740930999999996</v>
      </c>
      <c r="N591" s="88">
        <v>30650000000</v>
      </c>
      <c r="O591" s="88">
        <v>-9.2789611999999995</v>
      </c>
    </row>
    <row r="592" spans="2:15" x14ac:dyDescent="0.25">
      <c r="B592" s="88">
        <v>30795000000</v>
      </c>
      <c r="C592" s="88">
        <v>-8.4900885000000006</v>
      </c>
      <c r="N592" s="88">
        <v>30795000000</v>
      </c>
      <c r="O592" s="88">
        <v>-9.2766780999999998</v>
      </c>
    </row>
    <row r="593" spans="2:15" x14ac:dyDescent="0.25">
      <c r="B593" s="88">
        <v>30940000000</v>
      </c>
      <c r="C593" s="88">
        <v>-8.6478366999999992</v>
      </c>
      <c r="N593" s="88">
        <v>30940000000</v>
      </c>
      <c r="O593" s="88">
        <v>-9.2707291000000005</v>
      </c>
    </row>
    <row r="594" spans="2:15" x14ac:dyDescent="0.25">
      <c r="B594" s="88">
        <v>31085000000</v>
      </c>
      <c r="C594" s="88">
        <v>-8.8484324999999995</v>
      </c>
      <c r="N594" s="88">
        <v>31085000000</v>
      </c>
      <c r="O594" s="88">
        <v>-9.2922659000000003</v>
      </c>
    </row>
    <row r="595" spans="2:15" x14ac:dyDescent="0.25">
      <c r="B595" s="88">
        <v>31230000000</v>
      </c>
      <c r="C595" s="88">
        <v>-9.0737286000000008</v>
      </c>
      <c r="N595" s="88">
        <v>31230000000</v>
      </c>
      <c r="O595" s="88">
        <v>-9.3340110999999997</v>
      </c>
    </row>
    <row r="596" spans="2:15" x14ac:dyDescent="0.25">
      <c r="B596" s="88">
        <v>31375000000</v>
      </c>
      <c r="C596" s="88">
        <v>-9.3368549000000005</v>
      </c>
      <c r="N596" s="88">
        <v>31375000000</v>
      </c>
      <c r="O596" s="88">
        <v>-9.4187565000000006</v>
      </c>
    </row>
    <row r="597" spans="2:15" x14ac:dyDescent="0.25">
      <c r="B597" s="88">
        <v>31520000000</v>
      </c>
      <c r="C597" s="88">
        <v>-9.5500726999999994</v>
      </c>
      <c r="N597" s="88">
        <v>31520000000</v>
      </c>
      <c r="O597" s="88">
        <v>-9.4851170000000007</v>
      </c>
    </row>
    <row r="598" spans="2:15" x14ac:dyDescent="0.25">
      <c r="B598" s="88">
        <v>31665000000</v>
      </c>
      <c r="C598" s="88">
        <v>-9.7902602999999999</v>
      </c>
      <c r="N598" s="88">
        <v>31665000000</v>
      </c>
      <c r="O598" s="88">
        <v>-9.5941066999999993</v>
      </c>
    </row>
    <row r="599" spans="2:15" x14ac:dyDescent="0.25">
      <c r="B599" s="88">
        <v>31810000000</v>
      </c>
      <c r="C599" s="88">
        <v>-9.9557818999999999</v>
      </c>
      <c r="N599" s="88">
        <v>31810000000</v>
      </c>
      <c r="O599" s="88">
        <v>-9.6914072000000004</v>
      </c>
    </row>
    <row r="600" spans="2:15" x14ac:dyDescent="0.25">
      <c r="B600" s="88">
        <v>31955000000</v>
      </c>
      <c r="C600" s="88">
        <v>-10.151401</v>
      </c>
      <c r="N600" s="88">
        <v>31955000000</v>
      </c>
      <c r="O600" s="88">
        <v>-9.8477201000000001</v>
      </c>
    </row>
    <row r="601" spans="2:15" x14ac:dyDescent="0.25">
      <c r="B601" s="88">
        <v>32100000000</v>
      </c>
      <c r="C601" s="88">
        <v>-10.300172999999999</v>
      </c>
      <c r="N601" s="88">
        <v>32100000000</v>
      </c>
      <c r="O601" s="88">
        <v>-10.004397000000001</v>
      </c>
    </row>
    <row r="602" spans="2:15" x14ac:dyDescent="0.25">
      <c r="B602" s="88">
        <v>32245000000</v>
      </c>
      <c r="C602" s="88">
        <v>-10.395854</v>
      </c>
      <c r="N602" s="88">
        <v>32245000000</v>
      </c>
      <c r="O602" s="88">
        <v>-10.164812</v>
      </c>
    </row>
    <row r="603" spans="2:15" x14ac:dyDescent="0.25">
      <c r="B603" s="88">
        <v>32390000000</v>
      </c>
      <c r="C603" s="88">
        <v>-10.481401</v>
      </c>
      <c r="N603" s="88">
        <v>32390000000</v>
      </c>
      <c r="O603" s="88">
        <v>-10.343197</v>
      </c>
    </row>
    <row r="604" spans="2:15" x14ac:dyDescent="0.25">
      <c r="B604" s="88">
        <v>32535000000</v>
      </c>
      <c r="C604" s="88">
        <v>-10.472998</v>
      </c>
      <c r="N604" s="88">
        <v>32535000000</v>
      </c>
      <c r="O604" s="88">
        <v>-10.50174</v>
      </c>
    </row>
    <row r="605" spans="2:15" x14ac:dyDescent="0.25">
      <c r="B605" s="88">
        <v>32680000000</v>
      </c>
      <c r="C605" s="88">
        <v>-10.459125999999999</v>
      </c>
      <c r="N605" s="88">
        <v>32680000000</v>
      </c>
      <c r="O605" s="88">
        <v>-10.694182</v>
      </c>
    </row>
    <row r="606" spans="2:15" x14ac:dyDescent="0.25">
      <c r="B606" s="88">
        <v>32825000000</v>
      </c>
      <c r="C606" s="88">
        <v>-10.311906</v>
      </c>
      <c r="N606" s="88">
        <v>32825000000</v>
      </c>
      <c r="O606" s="88">
        <v>-10.821004</v>
      </c>
    </row>
    <row r="607" spans="2:15" x14ac:dyDescent="0.25">
      <c r="B607" s="88">
        <v>32970000000</v>
      </c>
      <c r="C607" s="88">
        <v>-10.254177</v>
      </c>
      <c r="N607" s="88">
        <v>32970000000</v>
      </c>
      <c r="O607" s="88">
        <v>-11.017390000000001</v>
      </c>
    </row>
    <row r="608" spans="2:15" x14ac:dyDescent="0.25">
      <c r="B608" s="88">
        <v>33115000000</v>
      </c>
      <c r="C608" s="88">
        <v>-10.109026999999999</v>
      </c>
      <c r="N608" s="88">
        <v>33115000000</v>
      </c>
      <c r="O608" s="88">
        <v>-11.162848</v>
      </c>
    </row>
    <row r="609" spans="2:15" x14ac:dyDescent="0.25">
      <c r="B609" s="88">
        <v>33260000000</v>
      </c>
      <c r="C609" s="88">
        <v>-10.043543</v>
      </c>
      <c r="N609" s="88">
        <v>33260000000</v>
      </c>
      <c r="O609" s="88">
        <v>-11.340806000000001</v>
      </c>
    </row>
    <row r="610" spans="2:15" x14ac:dyDescent="0.25">
      <c r="B610" s="88">
        <v>33405000000</v>
      </c>
      <c r="C610" s="88">
        <v>-9.9477910999999999</v>
      </c>
      <c r="N610" s="88">
        <v>33405000000</v>
      </c>
      <c r="O610" s="88">
        <v>-11.506968000000001</v>
      </c>
    </row>
    <row r="611" spans="2:15" x14ac:dyDescent="0.25">
      <c r="B611" s="88">
        <v>33550000000</v>
      </c>
      <c r="C611" s="88">
        <v>-9.9452294999999999</v>
      </c>
      <c r="N611" s="88">
        <v>33550000000</v>
      </c>
      <c r="O611" s="88">
        <v>-11.694305</v>
      </c>
    </row>
    <row r="612" spans="2:15" x14ac:dyDescent="0.25">
      <c r="B612" s="88">
        <v>33695000000</v>
      </c>
      <c r="C612" s="88">
        <v>-10.029185</v>
      </c>
      <c r="N612" s="88">
        <v>33695000000</v>
      </c>
      <c r="O612" s="88">
        <v>-11.942316</v>
      </c>
    </row>
    <row r="613" spans="2:15" x14ac:dyDescent="0.25">
      <c r="B613" s="88">
        <v>33840000000</v>
      </c>
      <c r="C613" s="88">
        <v>-10.184288</v>
      </c>
      <c r="N613" s="88">
        <v>33840000000</v>
      </c>
      <c r="O613" s="88">
        <v>-12.246145</v>
      </c>
    </row>
    <row r="614" spans="2:15" x14ac:dyDescent="0.25">
      <c r="B614" s="88">
        <v>33985000000</v>
      </c>
      <c r="C614" s="88">
        <v>-10.385896000000001</v>
      </c>
      <c r="N614" s="88">
        <v>33985000000</v>
      </c>
      <c r="O614" s="88">
        <v>-12.590733</v>
      </c>
    </row>
    <row r="615" spans="2:15" x14ac:dyDescent="0.25">
      <c r="B615" s="88">
        <v>34130000000</v>
      </c>
      <c r="C615" s="88">
        <v>-10.616179000000001</v>
      </c>
      <c r="N615" s="88">
        <v>34130000000</v>
      </c>
      <c r="O615" s="88">
        <v>-12.94753</v>
      </c>
    </row>
    <row r="616" spans="2:15" x14ac:dyDescent="0.25">
      <c r="B616" s="88">
        <v>34275000000</v>
      </c>
      <c r="C616" s="88">
        <v>-10.872498999999999</v>
      </c>
      <c r="N616" s="88">
        <v>34275000000</v>
      </c>
      <c r="O616" s="88">
        <v>-13.279582</v>
      </c>
    </row>
    <row r="617" spans="2:15" x14ac:dyDescent="0.25">
      <c r="B617" s="88">
        <v>34420000000</v>
      </c>
      <c r="C617" s="88">
        <v>-11.176314</v>
      </c>
      <c r="N617" s="88">
        <v>34420000000</v>
      </c>
      <c r="O617" s="88">
        <v>-13.573308000000001</v>
      </c>
    </row>
    <row r="618" spans="2:15" x14ac:dyDescent="0.25">
      <c r="B618" s="88">
        <v>34565000000</v>
      </c>
      <c r="C618" s="88">
        <v>-11.457611999999999</v>
      </c>
      <c r="N618" s="88">
        <v>34565000000</v>
      </c>
      <c r="O618" s="88">
        <v>-13.795194</v>
      </c>
    </row>
    <row r="619" spans="2:15" x14ac:dyDescent="0.25">
      <c r="B619" s="88">
        <v>34710000000</v>
      </c>
      <c r="C619" s="88">
        <v>-11.680230999999999</v>
      </c>
      <c r="N619" s="88">
        <v>34710000000</v>
      </c>
      <c r="O619" s="88">
        <v>-13.928520000000001</v>
      </c>
    </row>
    <row r="620" spans="2:15" x14ac:dyDescent="0.25">
      <c r="B620" s="88">
        <v>34855000000</v>
      </c>
      <c r="C620" s="88">
        <v>-11.879557</v>
      </c>
      <c r="N620" s="88">
        <v>34855000000</v>
      </c>
      <c r="O620" s="88">
        <v>-14.009649</v>
      </c>
    </row>
    <row r="621" spans="2:15" x14ac:dyDescent="0.25">
      <c r="B621" s="88">
        <v>35000000000</v>
      </c>
      <c r="C621" s="88">
        <v>-12.002931999999999</v>
      </c>
      <c r="N621" s="88">
        <v>35000000000</v>
      </c>
      <c r="O621" s="88">
        <v>-14.047504</v>
      </c>
    </row>
    <row r="622" spans="2:15" x14ac:dyDescent="0.25">
      <c r="B622" s="88" t="s">
        <v>21</v>
      </c>
      <c r="N622" s="88" t="s">
        <v>21</v>
      </c>
    </row>
    <row r="625" spans="2:15" x14ac:dyDescent="0.25">
      <c r="B625" s="88" t="s">
        <v>23</v>
      </c>
      <c r="N625" s="88" t="s">
        <v>23</v>
      </c>
    </row>
    <row r="626" spans="2:15" x14ac:dyDescent="0.25">
      <c r="B626" s="88" t="s">
        <v>19</v>
      </c>
      <c r="C626" s="88" t="s">
        <v>288</v>
      </c>
      <c r="N626" s="88" t="s">
        <v>19</v>
      </c>
      <c r="O626" s="88" t="s">
        <v>288</v>
      </c>
    </row>
    <row r="627" spans="2:15" x14ac:dyDescent="0.25">
      <c r="B627" s="88">
        <v>6000000000</v>
      </c>
      <c r="C627" s="88">
        <v>-18.555644999999998</v>
      </c>
      <c r="N627" s="88">
        <v>6000000000</v>
      </c>
      <c r="O627" s="88">
        <v>-25.763051999999998</v>
      </c>
    </row>
    <row r="628" spans="2:15" x14ac:dyDescent="0.25">
      <c r="B628" s="88">
        <v>6145000000</v>
      </c>
      <c r="C628" s="88">
        <v>-17.452822000000001</v>
      </c>
      <c r="N628" s="88">
        <v>6145000000</v>
      </c>
      <c r="O628" s="88">
        <v>-24.685644</v>
      </c>
    </row>
    <row r="629" spans="2:15" x14ac:dyDescent="0.25">
      <c r="B629" s="88">
        <v>6290000000</v>
      </c>
      <c r="C629" s="88">
        <v>-15.976953999999999</v>
      </c>
      <c r="N629" s="88">
        <v>6290000000</v>
      </c>
      <c r="O629" s="88">
        <v>-23.302515</v>
      </c>
    </row>
    <row r="630" spans="2:15" x14ac:dyDescent="0.25">
      <c r="B630" s="88">
        <v>6435000000</v>
      </c>
      <c r="C630" s="88">
        <v>-14.321769</v>
      </c>
      <c r="N630" s="88">
        <v>6435000000</v>
      </c>
      <c r="O630" s="88">
        <v>-21.793614999999999</v>
      </c>
    </row>
    <row r="631" spans="2:15" x14ac:dyDescent="0.25">
      <c r="B631" s="88">
        <v>6580000000</v>
      </c>
      <c r="C631" s="88">
        <v>-12.970940000000001</v>
      </c>
      <c r="N631" s="88">
        <v>6580000000</v>
      </c>
      <c r="O631" s="88">
        <v>-20.459833</v>
      </c>
    </row>
    <row r="632" spans="2:15" x14ac:dyDescent="0.25">
      <c r="B632" s="88">
        <v>6725000000</v>
      </c>
      <c r="C632" s="88">
        <v>-11.548638</v>
      </c>
      <c r="N632" s="88">
        <v>6725000000</v>
      </c>
      <c r="O632" s="88">
        <v>-19.010947999999999</v>
      </c>
    </row>
    <row r="633" spans="2:15" x14ac:dyDescent="0.25">
      <c r="B633" s="88">
        <v>6870000000</v>
      </c>
      <c r="C633" s="88">
        <v>-10.52355</v>
      </c>
      <c r="N633" s="88">
        <v>6870000000</v>
      </c>
      <c r="O633" s="88">
        <v>-17.720188</v>
      </c>
    </row>
    <row r="634" spans="2:15" x14ac:dyDescent="0.25">
      <c r="B634" s="88">
        <v>7015000000</v>
      </c>
      <c r="C634" s="88">
        <v>-9.570138</v>
      </c>
      <c r="N634" s="88">
        <v>7015000000</v>
      </c>
      <c r="O634" s="88">
        <v>-16.574394000000002</v>
      </c>
    </row>
    <row r="635" spans="2:15" x14ac:dyDescent="0.25">
      <c r="B635" s="88">
        <v>7160000000</v>
      </c>
      <c r="C635" s="88">
        <v>-8.7793244999999995</v>
      </c>
      <c r="N635" s="88">
        <v>7160000000</v>
      </c>
      <c r="O635" s="88">
        <v>-15.443403</v>
      </c>
    </row>
    <row r="636" spans="2:15" x14ac:dyDescent="0.25">
      <c r="B636" s="88">
        <v>7305000000</v>
      </c>
      <c r="C636" s="88">
        <v>-8.0916289999999993</v>
      </c>
      <c r="N636" s="88">
        <v>7305000000</v>
      </c>
      <c r="O636" s="88">
        <v>-14.429106000000001</v>
      </c>
    </row>
    <row r="637" spans="2:15" x14ac:dyDescent="0.25">
      <c r="B637" s="88">
        <v>7450000000</v>
      </c>
      <c r="C637" s="88">
        <v>-7.4757581000000002</v>
      </c>
      <c r="N637" s="88">
        <v>7450000000</v>
      </c>
      <c r="O637" s="88">
        <v>-13.389409000000001</v>
      </c>
    </row>
    <row r="638" spans="2:15" x14ac:dyDescent="0.25">
      <c r="B638" s="88">
        <v>7595000000</v>
      </c>
      <c r="C638" s="88">
        <v>-7.1097821999999997</v>
      </c>
      <c r="N638" s="88">
        <v>7595000000</v>
      </c>
      <c r="O638" s="88">
        <v>-12.509372000000001</v>
      </c>
    </row>
    <row r="639" spans="2:15" x14ac:dyDescent="0.25">
      <c r="B639" s="88">
        <v>7740000000</v>
      </c>
      <c r="C639" s="88">
        <v>-6.7632928000000003</v>
      </c>
      <c r="N639" s="88">
        <v>7740000000</v>
      </c>
      <c r="O639" s="88">
        <v>-11.653831</v>
      </c>
    </row>
    <row r="640" spans="2:15" x14ac:dyDescent="0.25">
      <c r="B640" s="88">
        <v>7885000000</v>
      </c>
      <c r="C640" s="88">
        <v>-6.6340446000000002</v>
      </c>
      <c r="N640" s="88">
        <v>7885000000</v>
      </c>
      <c r="O640" s="88">
        <v>-10.938583</v>
      </c>
    </row>
    <row r="641" spans="2:15" x14ac:dyDescent="0.25">
      <c r="B641" s="88">
        <v>8030000000</v>
      </c>
      <c r="C641" s="88">
        <v>-6.4806061000000001</v>
      </c>
      <c r="N641" s="88">
        <v>8030000000</v>
      </c>
      <c r="O641" s="88">
        <v>-10.283747999999999</v>
      </c>
    </row>
    <row r="642" spans="2:15" x14ac:dyDescent="0.25">
      <c r="B642" s="88">
        <v>8175000000</v>
      </c>
      <c r="C642" s="88">
        <v>-6.4551229000000001</v>
      </c>
      <c r="N642" s="88">
        <v>8175000000</v>
      </c>
      <c r="O642" s="88">
        <v>-9.7776957000000007</v>
      </c>
    </row>
    <row r="643" spans="2:15" x14ac:dyDescent="0.25">
      <c r="B643" s="88">
        <v>8320000000</v>
      </c>
      <c r="C643" s="88">
        <v>-6.4016742999999998</v>
      </c>
      <c r="N643" s="88">
        <v>8320000000</v>
      </c>
      <c r="O643" s="88">
        <v>-9.3837366000000006</v>
      </c>
    </row>
    <row r="644" spans="2:15" x14ac:dyDescent="0.25">
      <c r="B644" s="88">
        <v>8465000000</v>
      </c>
      <c r="C644" s="88">
        <v>-6.3825764999999999</v>
      </c>
      <c r="N644" s="88">
        <v>8465000000</v>
      </c>
      <c r="O644" s="88">
        <v>-9.0902262</v>
      </c>
    </row>
    <row r="645" spans="2:15" x14ac:dyDescent="0.25">
      <c r="B645" s="88">
        <v>8610000000</v>
      </c>
      <c r="C645" s="88">
        <v>-6.3002596000000004</v>
      </c>
      <c r="N645" s="88">
        <v>8610000000</v>
      </c>
      <c r="O645" s="88">
        <v>-8.8796119999999998</v>
      </c>
    </row>
    <row r="646" spans="2:15" x14ac:dyDescent="0.25">
      <c r="B646" s="88">
        <v>8755000000</v>
      </c>
      <c r="C646" s="88">
        <v>-6.2773966999999997</v>
      </c>
      <c r="N646" s="88">
        <v>8755000000</v>
      </c>
      <c r="O646" s="88">
        <v>-8.6883183000000006</v>
      </c>
    </row>
    <row r="647" spans="2:15" x14ac:dyDescent="0.25">
      <c r="B647" s="88">
        <v>8900000000</v>
      </c>
      <c r="C647" s="88">
        <v>-6.3059640000000003</v>
      </c>
      <c r="N647" s="88">
        <v>8900000000</v>
      </c>
      <c r="O647" s="88">
        <v>-8.5976429000000003</v>
      </c>
    </row>
    <row r="648" spans="2:15" x14ac:dyDescent="0.25">
      <c r="B648" s="88">
        <v>9045000000</v>
      </c>
      <c r="C648" s="88">
        <v>-6.4193958999999996</v>
      </c>
      <c r="N648" s="88">
        <v>9045000000</v>
      </c>
      <c r="O648" s="88">
        <v>-8.4631491000000008</v>
      </c>
    </row>
    <row r="649" spans="2:15" x14ac:dyDescent="0.25">
      <c r="B649" s="88">
        <v>9190000000</v>
      </c>
      <c r="C649" s="88">
        <v>-6.5274134000000004</v>
      </c>
      <c r="N649" s="88">
        <v>9190000000</v>
      </c>
      <c r="O649" s="88">
        <v>-8.4326658000000005</v>
      </c>
    </row>
    <row r="650" spans="2:15" x14ac:dyDescent="0.25">
      <c r="B650" s="88">
        <v>9335000000</v>
      </c>
      <c r="C650" s="88">
        <v>-6.6157222000000004</v>
      </c>
      <c r="N650" s="88">
        <v>9335000000</v>
      </c>
      <c r="O650" s="88">
        <v>-8.3720999000000003</v>
      </c>
    </row>
    <row r="651" spans="2:15" x14ac:dyDescent="0.25">
      <c r="B651" s="88">
        <v>9480000000</v>
      </c>
      <c r="C651" s="88">
        <v>-6.7329129999999999</v>
      </c>
      <c r="N651" s="88">
        <v>9480000000</v>
      </c>
      <c r="O651" s="88">
        <v>-8.4053229999999992</v>
      </c>
    </row>
    <row r="652" spans="2:15" x14ac:dyDescent="0.25">
      <c r="B652" s="88">
        <v>9625000000</v>
      </c>
      <c r="C652" s="88">
        <v>-6.8206610999999997</v>
      </c>
      <c r="N652" s="88">
        <v>9625000000</v>
      </c>
      <c r="O652" s="88">
        <v>-8.4054804000000001</v>
      </c>
    </row>
    <row r="653" spans="2:15" x14ac:dyDescent="0.25">
      <c r="B653" s="88">
        <v>9770000000</v>
      </c>
      <c r="C653" s="88">
        <v>-6.9593524999999996</v>
      </c>
      <c r="N653" s="88">
        <v>9770000000</v>
      </c>
      <c r="O653" s="88">
        <v>-8.4191341000000008</v>
      </c>
    </row>
    <row r="654" spans="2:15" x14ac:dyDescent="0.25">
      <c r="B654" s="88">
        <v>9915000000</v>
      </c>
      <c r="C654" s="88">
        <v>-7.0262627999999996</v>
      </c>
      <c r="N654" s="88">
        <v>9915000000</v>
      </c>
      <c r="O654" s="88">
        <v>-8.4092503000000001</v>
      </c>
    </row>
    <row r="655" spans="2:15" x14ac:dyDescent="0.25">
      <c r="B655" s="88">
        <v>10060000000</v>
      </c>
      <c r="C655" s="88">
        <v>-7.1645250000000003</v>
      </c>
      <c r="N655" s="88">
        <v>10060000000</v>
      </c>
      <c r="O655" s="88">
        <v>-8.4171771999999994</v>
      </c>
    </row>
    <row r="656" spans="2:15" x14ac:dyDescent="0.25">
      <c r="B656" s="88">
        <v>10205000000</v>
      </c>
      <c r="C656" s="88">
        <v>-7.2644444000000004</v>
      </c>
      <c r="N656" s="88">
        <v>10205000000</v>
      </c>
      <c r="O656" s="88">
        <v>-8.4027443000000002</v>
      </c>
    </row>
    <row r="657" spans="2:15" x14ac:dyDescent="0.25">
      <c r="B657" s="88">
        <v>10350000000</v>
      </c>
      <c r="C657" s="88">
        <v>-7.3611627000000004</v>
      </c>
      <c r="N657" s="88">
        <v>10350000000</v>
      </c>
      <c r="O657" s="88">
        <v>-8.4053011000000009</v>
      </c>
    </row>
    <row r="658" spans="2:15" x14ac:dyDescent="0.25">
      <c r="B658" s="88">
        <v>10495000000</v>
      </c>
      <c r="C658" s="88">
        <v>-7.4025334999999997</v>
      </c>
      <c r="N658" s="88">
        <v>10495000000</v>
      </c>
      <c r="O658" s="88">
        <v>-8.3916283000000007</v>
      </c>
    </row>
    <row r="659" spans="2:15" x14ac:dyDescent="0.25">
      <c r="B659" s="88">
        <v>10640000000</v>
      </c>
      <c r="C659" s="88">
        <v>-7.4478315999999998</v>
      </c>
      <c r="N659" s="88">
        <v>10640000000</v>
      </c>
      <c r="O659" s="88">
        <v>-8.3549088999999999</v>
      </c>
    </row>
    <row r="660" spans="2:15" x14ac:dyDescent="0.25">
      <c r="B660" s="88">
        <v>10785000000</v>
      </c>
      <c r="C660" s="88">
        <v>-7.4709358000000003</v>
      </c>
      <c r="N660" s="88">
        <v>10785000000</v>
      </c>
      <c r="O660" s="88">
        <v>-8.3094301000000002</v>
      </c>
    </row>
    <row r="661" spans="2:15" x14ac:dyDescent="0.25">
      <c r="B661" s="88">
        <v>10930000000</v>
      </c>
      <c r="C661" s="88">
        <v>-7.4937696000000003</v>
      </c>
      <c r="N661" s="88">
        <v>10930000000</v>
      </c>
      <c r="O661" s="88">
        <v>-8.2528609999999993</v>
      </c>
    </row>
    <row r="662" spans="2:15" x14ac:dyDescent="0.25">
      <c r="B662" s="88">
        <v>11075000000</v>
      </c>
      <c r="C662" s="88">
        <v>-7.4934006000000002</v>
      </c>
      <c r="N662" s="88">
        <v>11075000000</v>
      </c>
      <c r="O662" s="88">
        <v>-8.2233315000000005</v>
      </c>
    </row>
    <row r="663" spans="2:15" x14ac:dyDescent="0.25">
      <c r="B663" s="88">
        <v>11220000000</v>
      </c>
      <c r="C663" s="88">
        <v>-7.5170779000000003</v>
      </c>
      <c r="N663" s="88">
        <v>11220000000</v>
      </c>
      <c r="O663" s="88">
        <v>-8.1833486999999998</v>
      </c>
    </row>
    <row r="664" spans="2:15" x14ac:dyDescent="0.25">
      <c r="B664" s="88">
        <v>11365000000</v>
      </c>
      <c r="C664" s="88">
        <v>-7.5741649000000004</v>
      </c>
      <c r="N664" s="88">
        <v>11365000000</v>
      </c>
      <c r="O664" s="88">
        <v>-8.1316890999999991</v>
      </c>
    </row>
    <row r="665" spans="2:15" x14ac:dyDescent="0.25">
      <c r="B665" s="88">
        <v>11510000000</v>
      </c>
      <c r="C665" s="88">
        <v>-7.5907134999999997</v>
      </c>
      <c r="N665" s="88">
        <v>11510000000</v>
      </c>
      <c r="O665" s="88">
        <v>-8.0877313999999991</v>
      </c>
    </row>
    <row r="666" spans="2:15" x14ac:dyDescent="0.25">
      <c r="B666" s="88">
        <v>11655000000</v>
      </c>
      <c r="C666" s="88">
        <v>-7.6498255999999998</v>
      </c>
      <c r="N666" s="88">
        <v>11655000000</v>
      </c>
      <c r="O666" s="88">
        <v>-8.0720872999999997</v>
      </c>
    </row>
    <row r="667" spans="2:15" x14ac:dyDescent="0.25">
      <c r="B667" s="88">
        <v>11800000000</v>
      </c>
      <c r="C667" s="88">
        <v>-7.6865625</v>
      </c>
      <c r="N667" s="88">
        <v>11800000000</v>
      </c>
      <c r="O667" s="88">
        <v>-8.0577698000000009</v>
      </c>
    </row>
    <row r="668" spans="2:15" x14ac:dyDescent="0.25">
      <c r="B668" s="88">
        <v>11945000000</v>
      </c>
      <c r="C668" s="88">
        <v>-7.8110657000000003</v>
      </c>
      <c r="N668" s="88">
        <v>11945000000</v>
      </c>
      <c r="O668" s="88">
        <v>-8.0497303000000002</v>
      </c>
    </row>
    <row r="669" spans="2:15" x14ac:dyDescent="0.25">
      <c r="B669" s="88">
        <v>12090000000</v>
      </c>
      <c r="C669" s="88">
        <v>-7.8734102000000004</v>
      </c>
      <c r="N669" s="88">
        <v>12090000000</v>
      </c>
      <c r="O669" s="88">
        <v>-8.0382528000000004</v>
      </c>
    </row>
    <row r="670" spans="2:15" x14ac:dyDescent="0.25">
      <c r="B670" s="88">
        <v>12235000000</v>
      </c>
      <c r="C670" s="88">
        <v>-7.9014578000000002</v>
      </c>
      <c r="N670" s="88">
        <v>12235000000</v>
      </c>
      <c r="O670" s="88">
        <v>-8.0649508999999995</v>
      </c>
    </row>
    <row r="671" spans="2:15" x14ac:dyDescent="0.25">
      <c r="B671" s="88">
        <v>12380000000</v>
      </c>
      <c r="C671" s="88">
        <v>-7.9134115999999999</v>
      </c>
      <c r="N671" s="88">
        <v>12380000000</v>
      </c>
      <c r="O671" s="88">
        <v>-8.1017627999999995</v>
      </c>
    </row>
    <row r="672" spans="2:15" x14ac:dyDescent="0.25">
      <c r="B672" s="88">
        <v>12525000000</v>
      </c>
      <c r="C672" s="88">
        <v>-8.0060328999999992</v>
      </c>
      <c r="N672" s="88">
        <v>12525000000</v>
      </c>
      <c r="O672" s="88">
        <v>-8.1166306000000006</v>
      </c>
    </row>
    <row r="673" spans="2:15" x14ac:dyDescent="0.25">
      <c r="B673" s="88">
        <v>12670000000</v>
      </c>
      <c r="C673" s="88">
        <v>-8.1220379000000005</v>
      </c>
      <c r="N673" s="88">
        <v>12670000000</v>
      </c>
      <c r="O673" s="88">
        <v>-8.1580733999999993</v>
      </c>
    </row>
    <row r="674" spans="2:15" x14ac:dyDescent="0.25">
      <c r="B674" s="88">
        <v>12815000000</v>
      </c>
      <c r="C674" s="88">
        <v>-8.4223452000000005</v>
      </c>
      <c r="N674" s="88">
        <v>12815000000</v>
      </c>
      <c r="O674" s="88">
        <v>-8.1974564000000001</v>
      </c>
    </row>
    <row r="675" spans="2:15" x14ac:dyDescent="0.25">
      <c r="B675" s="88">
        <v>12960000000</v>
      </c>
      <c r="C675" s="88">
        <v>-8.6290826999999997</v>
      </c>
      <c r="N675" s="88">
        <v>12960000000</v>
      </c>
      <c r="O675" s="88">
        <v>-8.3593539999999997</v>
      </c>
    </row>
    <row r="676" spans="2:15" x14ac:dyDescent="0.25">
      <c r="B676" s="88">
        <v>13105000000</v>
      </c>
      <c r="C676" s="88">
        <v>-9.0274590999999997</v>
      </c>
      <c r="N676" s="88">
        <v>13105000000</v>
      </c>
      <c r="O676" s="88">
        <v>-8.5476351000000008</v>
      </c>
    </row>
    <row r="677" spans="2:15" x14ac:dyDescent="0.25">
      <c r="B677" s="88">
        <v>13250000000</v>
      </c>
      <c r="C677" s="88">
        <v>-9.4030924000000002</v>
      </c>
      <c r="N677" s="88">
        <v>13250000000</v>
      </c>
      <c r="O677" s="88">
        <v>-8.8166246000000008</v>
      </c>
    </row>
    <row r="678" spans="2:15" x14ac:dyDescent="0.25">
      <c r="B678" s="88">
        <v>13395000000</v>
      </c>
      <c r="C678" s="88">
        <v>-9.7406778000000003</v>
      </c>
      <c r="N678" s="88">
        <v>13395000000</v>
      </c>
      <c r="O678" s="88">
        <v>-9.0888205000000006</v>
      </c>
    </row>
    <row r="679" spans="2:15" x14ac:dyDescent="0.25">
      <c r="B679" s="88">
        <v>13540000000</v>
      </c>
      <c r="C679" s="88">
        <v>-10.107041000000001</v>
      </c>
      <c r="N679" s="88">
        <v>13540000000</v>
      </c>
      <c r="O679" s="88">
        <v>-9.3310823000000003</v>
      </c>
    </row>
    <row r="680" spans="2:15" x14ac:dyDescent="0.25">
      <c r="B680" s="88">
        <v>13685000000</v>
      </c>
      <c r="C680" s="88">
        <v>-10.289808000000001</v>
      </c>
      <c r="N680" s="88">
        <v>13685000000</v>
      </c>
      <c r="O680" s="88">
        <v>-9.5241184000000008</v>
      </c>
    </row>
    <row r="681" spans="2:15" x14ac:dyDescent="0.25">
      <c r="B681" s="88">
        <v>13830000000</v>
      </c>
      <c r="C681" s="88">
        <v>-10.51966</v>
      </c>
      <c r="N681" s="88">
        <v>13830000000</v>
      </c>
      <c r="O681" s="88">
        <v>-9.6485766999999996</v>
      </c>
    </row>
    <row r="682" spans="2:15" x14ac:dyDescent="0.25">
      <c r="B682" s="88">
        <v>13975000000</v>
      </c>
      <c r="C682" s="88">
        <v>-10.572082</v>
      </c>
      <c r="N682" s="88">
        <v>13975000000</v>
      </c>
      <c r="O682" s="88">
        <v>-9.7310008999999997</v>
      </c>
    </row>
    <row r="683" spans="2:15" x14ac:dyDescent="0.25">
      <c r="B683" s="88">
        <v>14120000000</v>
      </c>
      <c r="C683" s="88">
        <v>-10.599653</v>
      </c>
      <c r="N683" s="88">
        <v>14120000000</v>
      </c>
      <c r="O683" s="88">
        <v>-9.8098659999999995</v>
      </c>
    </row>
    <row r="684" spans="2:15" x14ac:dyDescent="0.25">
      <c r="B684" s="88">
        <v>14265000000</v>
      </c>
      <c r="C684" s="88">
        <v>-10.598452999999999</v>
      </c>
      <c r="N684" s="88">
        <v>14265000000</v>
      </c>
      <c r="O684" s="88">
        <v>-9.8464393999999995</v>
      </c>
    </row>
    <row r="685" spans="2:15" x14ac:dyDescent="0.25">
      <c r="B685" s="88">
        <v>14410000000</v>
      </c>
      <c r="C685" s="88">
        <v>-10.492203</v>
      </c>
      <c r="N685" s="88">
        <v>14410000000</v>
      </c>
      <c r="O685" s="88">
        <v>-9.8957795999999991</v>
      </c>
    </row>
    <row r="686" spans="2:15" x14ac:dyDescent="0.25">
      <c r="B686" s="88">
        <v>14555000000</v>
      </c>
      <c r="C686" s="88">
        <v>-10.529070000000001</v>
      </c>
      <c r="N686" s="88">
        <v>14555000000</v>
      </c>
      <c r="O686" s="88">
        <v>-9.9030027</v>
      </c>
    </row>
    <row r="687" spans="2:15" x14ac:dyDescent="0.25">
      <c r="B687" s="88">
        <v>14700000000</v>
      </c>
      <c r="C687" s="88">
        <v>-10.392640999999999</v>
      </c>
      <c r="N687" s="88">
        <v>14700000000</v>
      </c>
      <c r="O687" s="88">
        <v>-9.9299163999999998</v>
      </c>
    </row>
    <row r="688" spans="2:15" x14ac:dyDescent="0.25">
      <c r="B688" s="88">
        <v>14845000000</v>
      </c>
      <c r="C688" s="88">
        <v>-10.336024</v>
      </c>
      <c r="N688" s="88">
        <v>14845000000</v>
      </c>
      <c r="O688" s="88">
        <v>-9.9465570000000003</v>
      </c>
    </row>
    <row r="689" spans="2:15" x14ac:dyDescent="0.25">
      <c r="B689" s="88">
        <v>14990000000</v>
      </c>
      <c r="C689" s="88">
        <v>-10.198567000000001</v>
      </c>
      <c r="N689" s="88">
        <v>14990000000</v>
      </c>
      <c r="O689" s="88">
        <v>-9.9859285</v>
      </c>
    </row>
    <row r="690" spans="2:15" x14ac:dyDescent="0.25">
      <c r="B690" s="88">
        <v>15135000000</v>
      </c>
      <c r="C690" s="88">
        <v>-10.047274</v>
      </c>
      <c r="N690" s="88">
        <v>15135000000</v>
      </c>
      <c r="O690" s="88">
        <v>-10.034585</v>
      </c>
    </row>
    <row r="691" spans="2:15" x14ac:dyDescent="0.25">
      <c r="B691" s="88">
        <v>15280000000</v>
      </c>
      <c r="C691" s="88">
        <v>-9.8847798999999998</v>
      </c>
      <c r="N691" s="88">
        <v>15280000000</v>
      </c>
      <c r="O691" s="88">
        <v>-10.100268</v>
      </c>
    </row>
    <row r="692" spans="2:15" x14ac:dyDescent="0.25">
      <c r="B692" s="88">
        <v>15425000000</v>
      </c>
      <c r="C692" s="88">
        <v>-9.6953496999999995</v>
      </c>
      <c r="N692" s="88">
        <v>15425000000</v>
      </c>
      <c r="O692" s="88">
        <v>-10.156127</v>
      </c>
    </row>
    <row r="693" spans="2:15" x14ac:dyDescent="0.25">
      <c r="B693" s="88">
        <v>15570000000</v>
      </c>
      <c r="C693" s="88">
        <v>-9.5237178999999994</v>
      </c>
      <c r="N693" s="88">
        <v>15570000000</v>
      </c>
      <c r="O693" s="88">
        <v>-10.183816999999999</v>
      </c>
    </row>
    <row r="694" spans="2:15" x14ac:dyDescent="0.25">
      <c r="B694" s="88">
        <v>15715000000</v>
      </c>
      <c r="C694" s="88">
        <v>-9.4078807999999992</v>
      </c>
      <c r="N694" s="88">
        <v>15715000000</v>
      </c>
      <c r="O694" s="88">
        <v>-10.186448</v>
      </c>
    </row>
    <row r="695" spans="2:15" x14ac:dyDescent="0.25">
      <c r="B695" s="88">
        <v>15860000000</v>
      </c>
      <c r="C695" s="88">
        <v>-9.2826605000000004</v>
      </c>
      <c r="N695" s="88">
        <v>15860000000</v>
      </c>
      <c r="O695" s="88">
        <v>-10.217098</v>
      </c>
    </row>
    <row r="696" spans="2:15" x14ac:dyDescent="0.25">
      <c r="B696" s="88">
        <v>16005000000</v>
      </c>
      <c r="C696" s="88">
        <v>-9.1461448999999995</v>
      </c>
      <c r="N696" s="88">
        <v>16005000000</v>
      </c>
      <c r="O696" s="88">
        <v>-10.266705999999999</v>
      </c>
    </row>
    <row r="697" spans="2:15" x14ac:dyDescent="0.25">
      <c r="B697" s="88">
        <v>16150000000</v>
      </c>
      <c r="C697" s="88">
        <v>-9.0928430999999996</v>
      </c>
      <c r="N697" s="88">
        <v>16150000000</v>
      </c>
      <c r="O697" s="88">
        <v>-10.285658</v>
      </c>
    </row>
    <row r="698" spans="2:15" x14ac:dyDescent="0.25">
      <c r="B698" s="88">
        <v>16295000000</v>
      </c>
      <c r="C698" s="88">
        <v>-8.9263829999999995</v>
      </c>
      <c r="N698" s="88">
        <v>16295000000</v>
      </c>
      <c r="O698" s="88">
        <v>-10.253591</v>
      </c>
    </row>
    <row r="699" spans="2:15" x14ac:dyDescent="0.25">
      <c r="B699" s="88">
        <v>16440000000</v>
      </c>
      <c r="C699" s="88">
        <v>-8.9871826000000006</v>
      </c>
      <c r="N699" s="88">
        <v>16440000000</v>
      </c>
      <c r="O699" s="88">
        <v>-10.192548</v>
      </c>
    </row>
    <row r="700" spans="2:15" x14ac:dyDescent="0.25">
      <c r="B700" s="88">
        <v>16585000000</v>
      </c>
      <c r="C700" s="88">
        <v>-8.8709392999999999</v>
      </c>
      <c r="N700" s="88">
        <v>16585000000</v>
      </c>
      <c r="O700" s="88">
        <v>-10.162241</v>
      </c>
    </row>
    <row r="701" spans="2:15" x14ac:dyDescent="0.25">
      <c r="B701" s="88">
        <v>16730000000</v>
      </c>
      <c r="C701" s="88">
        <v>-8.9554548</v>
      </c>
      <c r="N701" s="88">
        <v>16730000000</v>
      </c>
      <c r="O701" s="88">
        <v>-10.127321999999999</v>
      </c>
    </row>
    <row r="702" spans="2:15" x14ac:dyDescent="0.25">
      <c r="B702" s="88">
        <v>16875000000</v>
      </c>
      <c r="C702" s="88">
        <v>-8.9853926000000008</v>
      </c>
      <c r="N702" s="88">
        <v>16875000000</v>
      </c>
      <c r="O702" s="88">
        <v>-10.073915</v>
      </c>
    </row>
    <row r="703" spans="2:15" x14ac:dyDescent="0.25">
      <c r="B703" s="88">
        <v>17020000000</v>
      </c>
      <c r="C703" s="88">
        <v>-8.9668998999999996</v>
      </c>
      <c r="N703" s="88">
        <v>17020000000</v>
      </c>
      <c r="O703" s="88">
        <v>-10.024031000000001</v>
      </c>
    </row>
    <row r="704" spans="2:15" x14ac:dyDescent="0.25">
      <c r="B704" s="88">
        <v>17165000000</v>
      </c>
      <c r="C704" s="88">
        <v>-8.9791545999999993</v>
      </c>
      <c r="N704" s="88">
        <v>17165000000</v>
      </c>
      <c r="O704" s="88">
        <v>-9.9546089000000002</v>
      </c>
    </row>
    <row r="705" spans="2:15" x14ac:dyDescent="0.25">
      <c r="B705" s="88">
        <v>17310000000</v>
      </c>
      <c r="C705" s="88">
        <v>-8.8161086999999991</v>
      </c>
      <c r="N705" s="88">
        <v>17310000000</v>
      </c>
      <c r="O705" s="88">
        <v>-9.9124069000000006</v>
      </c>
    </row>
    <row r="706" spans="2:15" x14ac:dyDescent="0.25">
      <c r="B706" s="88">
        <v>17455000000</v>
      </c>
      <c r="C706" s="88">
        <v>-8.7860422000000007</v>
      </c>
      <c r="N706" s="88">
        <v>17455000000</v>
      </c>
      <c r="O706" s="88">
        <v>-9.8121060999999994</v>
      </c>
    </row>
    <row r="707" spans="2:15" x14ac:dyDescent="0.25">
      <c r="B707" s="88">
        <v>17600000000</v>
      </c>
      <c r="C707" s="88">
        <v>-8.6362743000000002</v>
      </c>
      <c r="N707" s="88">
        <v>17600000000</v>
      </c>
      <c r="O707" s="88">
        <v>-9.7276573000000006</v>
      </c>
    </row>
    <row r="708" spans="2:15" x14ac:dyDescent="0.25">
      <c r="B708" s="88">
        <v>17745000000</v>
      </c>
      <c r="C708" s="88">
        <v>-8.6145019999999999</v>
      </c>
      <c r="N708" s="88">
        <v>17745000000</v>
      </c>
      <c r="O708" s="88">
        <v>-9.6551533000000003</v>
      </c>
    </row>
    <row r="709" spans="2:15" x14ac:dyDescent="0.25">
      <c r="B709" s="88">
        <v>17890000000</v>
      </c>
      <c r="C709" s="88">
        <v>-8.6324147999999994</v>
      </c>
      <c r="N709" s="88">
        <v>17890000000</v>
      </c>
      <c r="O709" s="88">
        <v>-9.5795174000000003</v>
      </c>
    </row>
    <row r="710" spans="2:15" x14ac:dyDescent="0.25">
      <c r="B710" s="88">
        <v>18035000000</v>
      </c>
      <c r="C710" s="88">
        <v>-8.5810308000000006</v>
      </c>
      <c r="N710" s="88">
        <v>18035000000</v>
      </c>
      <c r="O710" s="88">
        <v>-9.5048504000000005</v>
      </c>
    </row>
    <row r="711" spans="2:15" x14ac:dyDescent="0.25">
      <c r="B711" s="88">
        <v>18180000000</v>
      </c>
      <c r="C711" s="88">
        <v>-8.5954180000000004</v>
      </c>
      <c r="N711" s="88">
        <v>18180000000</v>
      </c>
      <c r="O711" s="88">
        <v>-9.4213103999999994</v>
      </c>
    </row>
    <row r="712" spans="2:15" x14ac:dyDescent="0.25">
      <c r="B712" s="88">
        <v>18325000000</v>
      </c>
      <c r="C712" s="88">
        <v>-8.5674867999999993</v>
      </c>
      <c r="N712" s="88">
        <v>18325000000</v>
      </c>
      <c r="O712" s="88">
        <v>-9.3547516000000002</v>
      </c>
    </row>
    <row r="713" spans="2:15" x14ac:dyDescent="0.25">
      <c r="B713" s="88">
        <v>18470000000</v>
      </c>
      <c r="C713" s="88">
        <v>-8.6478518999999991</v>
      </c>
      <c r="N713" s="88">
        <v>18470000000</v>
      </c>
      <c r="O713" s="88">
        <v>-9.3058099999999992</v>
      </c>
    </row>
    <row r="714" spans="2:15" x14ac:dyDescent="0.25">
      <c r="B714" s="88">
        <v>18615000000</v>
      </c>
      <c r="C714" s="88">
        <v>-8.7497196000000006</v>
      </c>
      <c r="N714" s="88">
        <v>18615000000</v>
      </c>
      <c r="O714" s="88">
        <v>-9.2656212</v>
      </c>
    </row>
    <row r="715" spans="2:15" x14ac:dyDescent="0.25">
      <c r="B715" s="88">
        <v>18760000000</v>
      </c>
      <c r="C715" s="88">
        <v>-8.8081074000000008</v>
      </c>
      <c r="N715" s="88">
        <v>18760000000</v>
      </c>
      <c r="O715" s="88">
        <v>-9.2494612000000007</v>
      </c>
    </row>
    <row r="716" spans="2:15" x14ac:dyDescent="0.25">
      <c r="B716" s="88">
        <v>18905000000</v>
      </c>
      <c r="C716" s="88">
        <v>-8.7767991999999992</v>
      </c>
      <c r="N716" s="88">
        <v>18905000000</v>
      </c>
      <c r="O716" s="88">
        <v>-9.2420405999999993</v>
      </c>
    </row>
    <row r="717" spans="2:15" x14ac:dyDescent="0.25">
      <c r="B717" s="88">
        <v>19050000000</v>
      </c>
      <c r="C717" s="88">
        <v>-8.6957568999999992</v>
      </c>
      <c r="N717" s="88">
        <v>19050000000</v>
      </c>
      <c r="O717" s="88">
        <v>-9.2682085000000001</v>
      </c>
    </row>
    <row r="718" spans="2:15" x14ac:dyDescent="0.25">
      <c r="B718" s="88">
        <v>19195000000</v>
      </c>
      <c r="C718" s="88">
        <v>-8.5834665000000001</v>
      </c>
      <c r="N718" s="88">
        <v>19195000000</v>
      </c>
      <c r="O718" s="88">
        <v>-9.3348426999999994</v>
      </c>
    </row>
    <row r="719" spans="2:15" x14ac:dyDescent="0.25">
      <c r="B719" s="88">
        <v>19340000000</v>
      </c>
      <c r="C719" s="88">
        <v>-8.4953412999999998</v>
      </c>
      <c r="N719" s="88">
        <v>19340000000</v>
      </c>
      <c r="O719" s="88">
        <v>-9.3536166999999999</v>
      </c>
    </row>
    <row r="720" spans="2:15" x14ac:dyDescent="0.25">
      <c r="B720" s="88">
        <v>19485000000</v>
      </c>
      <c r="C720" s="88">
        <v>-8.3519220000000001</v>
      </c>
      <c r="N720" s="88">
        <v>19485000000</v>
      </c>
      <c r="O720" s="88">
        <v>-9.3269605999999996</v>
      </c>
    </row>
    <row r="721" spans="2:15" x14ac:dyDescent="0.25">
      <c r="B721" s="88">
        <v>19630000000</v>
      </c>
      <c r="C721" s="88">
        <v>-8.3364095999999996</v>
      </c>
      <c r="N721" s="88">
        <v>19630000000</v>
      </c>
      <c r="O721" s="88">
        <v>-9.2636489999999991</v>
      </c>
    </row>
    <row r="722" spans="2:15" x14ac:dyDescent="0.25">
      <c r="B722" s="88">
        <v>19775000000</v>
      </c>
      <c r="C722" s="88">
        <v>-8.2332248999999997</v>
      </c>
      <c r="N722" s="88">
        <v>19775000000</v>
      </c>
      <c r="O722" s="88">
        <v>-9.2154931999999992</v>
      </c>
    </row>
    <row r="723" spans="2:15" x14ac:dyDescent="0.25">
      <c r="B723" s="88">
        <v>19920000000</v>
      </c>
      <c r="C723" s="88">
        <v>-8.1951932999999997</v>
      </c>
      <c r="N723" s="88">
        <v>19920000000</v>
      </c>
      <c r="O723" s="88">
        <v>-9.1763115000000006</v>
      </c>
    </row>
    <row r="724" spans="2:15" x14ac:dyDescent="0.25">
      <c r="B724" s="88">
        <v>20065000000</v>
      </c>
      <c r="C724" s="88">
        <v>-8.1835269999999998</v>
      </c>
      <c r="N724" s="88">
        <v>20065000000</v>
      </c>
      <c r="O724" s="88">
        <v>-9.0930613999999998</v>
      </c>
    </row>
    <row r="725" spans="2:15" x14ac:dyDescent="0.25">
      <c r="B725" s="88">
        <v>20210000000</v>
      </c>
      <c r="C725" s="88">
        <v>-8.1600856999999998</v>
      </c>
      <c r="N725" s="88">
        <v>20210000000</v>
      </c>
      <c r="O725" s="88">
        <v>-9.1222037999999994</v>
      </c>
    </row>
    <row r="726" spans="2:15" x14ac:dyDescent="0.25">
      <c r="B726" s="88">
        <v>20355000000</v>
      </c>
      <c r="C726" s="88">
        <v>-8.2857590000000005</v>
      </c>
      <c r="N726" s="88">
        <v>20355000000</v>
      </c>
      <c r="O726" s="88">
        <v>-9.1292752999999998</v>
      </c>
    </row>
    <row r="727" spans="2:15" x14ac:dyDescent="0.25">
      <c r="B727" s="88">
        <v>20500000000</v>
      </c>
      <c r="C727" s="88">
        <v>-8.4717339999999997</v>
      </c>
      <c r="N727" s="88">
        <v>20500000000</v>
      </c>
      <c r="O727" s="88">
        <v>-9.1522922999999992</v>
      </c>
    </row>
    <row r="728" spans="2:15" x14ac:dyDescent="0.25">
      <c r="B728" s="88">
        <v>20645000000</v>
      </c>
      <c r="C728" s="88">
        <v>-8.5925331000000007</v>
      </c>
      <c r="N728" s="88">
        <v>20645000000</v>
      </c>
      <c r="O728" s="88">
        <v>-9.2084665000000001</v>
      </c>
    </row>
    <row r="729" spans="2:15" x14ac:dyDescent="0.25">
      <c r="B729" s="88">
        <v>20790000000</v>
      </c>
      <c r="C729" s="88">
        <v>-8.6647806000000003</v>
      </c>
      <c r="N729" s="88">
        <v>20790000000</v>
      </c>
      <c r="O729" s="88">
        <v>-9.1740150000000007</v>
      </c>
    </row>
    <row r="730" spans="2:15" x14ac:dyDescent="0.25">
      <c r="B730" s="88">
        <v>20935000000</v>
      </c>
      <c r="C730" s="88">
        <v>-8.6366958999999994</v>
      </c>
      <c r="N730" s="88">
        <v>20935000000</v>
      </c>
      <c r="O730" s="88">
        <v>-9.2089976999999994</v>
      </c>
    </row>
    <row r="731" spans="2:15" x14ac:dyDescent="0.25">
      <c r="B731" s="88">
        <v>21080000000</v>
      </c>
      <c r="C731" s="88">
        <v>-8.7153130000000001</v>
      </c>
      <c r="N731" s="88">
        <v>21080000000</v>
      </c>
      <c r="O731" s="88">
        <v>-9.2817450000000008</v>
      </c>
    </row>
    <row r="732" spans="2:15" x14ac:dyDescent="0.25">
      <c r="B732" s="88">
        <v>21225000000</v>
      </c>
      <c r="C732" s="88">
        <v>-8.9705124000000005</v>
      </c>
      <c r="N732" s="88">
        <v>21225000000</v>
      </c>
      <c r="O732" s="88">
        <v>-9.3941669000000001</v>
      </c>
    </row>
    <row r="733" spans="2:15" x14ac:dyDescent="0.25">
      <c r="B733" s="88">
        <v>21370000000</v>
      </c>
      <c r="C733" s="88">
        <v>-9.1613684000000006</v>
      </c>
      <c r="N733" s="88">
        <v>21370000000</v>
      </c>
      <c r="O733" s="88">
        <v>-9.6472815999999995</v>
      </c>
    </row>
    <row r="734" spans="2:15" x14ac:dyDescent="0.25">
      <c r="B734" s="88">
        <v>21515000000</v>
      </c>
      <c r="C734" s="88">
        <v>-9.5601901999999992</v>
      </c>
      <c r="N734" s="88">
        <v>21515000000</v>
      </c>
      <c r="O734" s="88">
        <v>-9.8366431999999993</v>
      </c>
    </row>
    <row r="735" spans="2:15" x14ac:dyDescent="0.25">
      <c r="B735" s="88">
        <v>21660000000</v>
      </c>
      <c r="C735" s="88">
        <v>-9.9670725000000004</v>
      </c>
      <c r="N735" s="88">
        <v>21660000000</v>
      </c>
      <c r="O735" s="88">
        <v>-10.191978000000001</v>
      </c>
    </row>
    <row r="736" spans="2:15" x14ac:dyDescent="0.25">
      <c r="B736" s="88">
        <v>21805000000</v>
      </c>
      <c r="C736" s="88">
        <v>-10.360829000000001</v>
      </c>
      <c r="N736" s="88">
        <v>21805000000</v>
      </c>
      <c r="O736" s="88">
        <v>-10.373239999999999</v>
      </c>
    </row>
    <row r="737" spans="2:15" x14ac:dyDescent="0.25">
      <c r="B737" s="88">
        <v>21950000000</v>
      </c>
      <c r="C737" s="88">
        <v>-10.623918</v>
      </c>
      <c r="N737" s="88">
        <v>21950000000</v>
      </c>
      <c r="O737" s="88">
        <v>-10.511702</v>
      </c>
    </row>
    <row r="738" spans="2:15" x14ac:dyDescent="0.25">
      <c r="B738" s="88">
        <v>22095000000</v>
      </c>
      <c r="C738" s="88">
        <v>-10.471568</v>
      </c>
      <c r="N738" s="88">
        <v>22095000000</v>
      </c>
      <c r="O738" s="88">
        <v>-10.575315</v>
      </c>
    </row>
    <row r="739" spans="2:15" x14ac:dyDescent="0.25">
      <c r="B739" s="88">
        <v>22240000000</v>
      </c>
      <c r="C739" s="88">
        <v>-10.429446</v>
      </c>
      <c r="N739" s="88">
        <v>22240000000</v>
      </c>
      <c r="O739" s="88">
        <v>-10.531283</v>
      </c>
    </row>
    <row r="740" spans="2:15" x14ac:dyDescent="0.25">
      <c r="B740" s="88">
        <v>22385000000</v>
      </c>
      <c r="C740" s="88">
        <v>-10.180256999999999</v>
      </c>
      <c r="N740" s="88">
        <v>22385000000</v>
      </c>
      <c r="O740" s="88">
        <v>-10.535031</v>
      </c>
    </row>
    <row r="741" spans="2:15" x14ac:dyDescent="0.25">
      <c r="B741" s="88">
        <v>22530000000</v>
      </c>
      <c r="C741" s="88">
        <v>-10.131345</v>
      </c>
      <c r="N741" s="88">
        <v>22530000000</v>
      </c>
      <c r="O741" s="88">
        <v>-10.377727999999999</v>
      </c>
    </row>
    <row r="742" spans="2:15" x14ac:dyDescent="0.25">
      <c r="B742" s="88">
        <v>22675000000</v>
      </c>
      <c r="C742" s="88">
        <v>-10.019577</v>
      </c>
      <c r="N742" s="88">
        <v>22675000000</v>
      </c>
      <c r="O742" s="88">
        <v>-10.308151000000001</v>
      </c>
    </row>
    <row r="743" spans="2:15" x14ac:dyDescent="0.25">
      <c r="B743" s="88">
        <v>22820000000</v>
      </c>
      <c r="C743" s="88">
        <v>-9.9610652999999996</v>
      </c>
      <c r="N743" s="88">
        <v>22820000000</v>
      </c>
      <c r="O743" s="88">
        <v>-10.152979999999999</v>
      </c>
    </row>
    <row r="744" spans="2:15" x14ac:dyDescent="0.25">
      <c r="B744" s="88">
        <v>22965000000</v>
      </c>
      <c r="C744" s="88">
        <v>-9.9487333000000007</v>
      </c>
      <c r="N744" s="88">
        <v>22965000000</v>
      </c>
      <c r="O744" s="88">
        <v>-10.032199</v>
      </c>
    </row>
    <row r="745" spans="2:15" x14ac:dyDescent="0.25">
      <c r="B745" s="88">
        <v>23110000000</v>
      </c>
      <c r="C745" s="88">
        <v>-9.8471708000000007</v>
      </c>
      <c r="N745" s="88">
        <v>23110000000</v>
      </c>
      <c r="O745" s="88">
        <v>-9.9263905999999995</v>
      </c>
    </row>
    <row r="746" spans="2:15" x14ac:dyDescent="0.25">
      <c r="B746" s="88">
        <v>23255000000</v>
      </c>
      <c r="C746" s="88">
        <v>-9.7305202000000008</v>
      </c>
      <c r="N746" s="88">
        <v>23255000000</v>
      </c>
      <c r="O746" s="88">
        <v>-9.8518553000000004</v>
      </c>
    </row>
    <row r="747" spans="2:15" x14ac:dyDescent="0.25">
      <c r="B747" s="88">
        <v>23400000000</v>
      </c>
      <c r="C747" s="88">
        <v>-9.6229610000000001</v>
      </c>
      <c r="N747" s="88">
        <v>23400000000</v>
      </c>
      <c r="O747" s="88">
        <v>-9.7874289000000001</v>
      </c>
    </row>
    <row r="748" spans="2:15" x14ac:dyDescent="0.25">
      <c r="B748" s="88">
        <v>23545000000</v>
      </c>
      <c r="C748" s="88">
        <v>-9.5735636</v>
      </c>
      <c r="N748" s="88">
        <v>23545000000</v>
      </c>
      <c r="O748" s="88">
        <v>-9.7835827000000002</v>
      </c>
    </row>
    <row r="749" spans="2:15" x14ac:dyDescent="0.25">
      <c r="B749" s="88">
        <v>23690000000</v>
      </c>
      <c r="C749" s="88">
        <v>-9.5583638999999998</v>
      </c>
      <c r="N749" s="88">
        <v>23690000000</v>
      </c>
      <c r="O749" s="88">
        <v>-9.7524929</v>
      </c>
    </row>
    <row r="750" spans="2:15" x14ac:dyDescent="0.25">
      <c r="B750" s="88">
        <v>23835000000</v>
      </c>
      <c r="C750" s="88">
        <v>-9.5647917000000007</v>
      </c>
      <c r="N750" s="88">
        <v>23835000000</v>
      </c>
      <c r="O750" s="88">
        <v>-9.8098688000000003</v>
      </c>
    </row>
    <row r="751" spans="2:15" x14ac:dyDescent="0.25">
      <c r="B751" s="88">
        <v>23980000000</v>
      </c>
      <c r="C751" s="88">
        <v>-9.5457745000000003</v>
      </c>
      <c r="N751" s="88">
        <v>23980000000</v>
      </c>
      <c r="O751" s="88">
        <v>-9.8367605000000005</v>
      </c>
    </row>
    <row r="752" spans="2:15" x14ac:dyDescent="0.25">
      <c r="B752" s="88">
        <v>24125000000</v>
      </c>
      <c r="C752" s="88">
        <v>-9.6663303000000003</v>
      </c>
      <c r="N752" s="88">
        <v>24125000000</v>
      </c>
      <c r="O752" s="88">
        <v>-9.8457451000000002</v>
      </c>
    </row>
    <row r="753" spans="2:15" x14ac:dyDescent="0.25">
      <c r="B753" s="88">
        <v>24270000000</v>
      </c>
      <c r="C753" s="88">
        <v>-9.6898680000000006</v>
      </c>
      <c r="N753" s="88">
        <v>24270000000</v>
      </c>
      <c r="O753" s="88">
        <v>-9.9512576999999993</v>
      </c>
    </row>
    <row r="754" spans="2:15" x14ac:dyDescent="0.25">
      <c r="B754" s="88">
        <v>24415000000</v>
      </c>
      <c r="C754" s="88">
        <v>-9.7662581999999993</v>
      </c>
      <c r="N754" s="88">
        <v>24415000000</v>
      </c>
      <c r="O754" s="88">
        <v>-10.018803999999999</v>
      </c>
    </row>
    <row r="755" spans="2:15" x14ac:dyDescent="0.25">
      <c r="B755" s="88">
        <v>24560000000</v>
      </c>
      <c r="C755" s="88">
        <v>-9.9198523000000005</v>
      </c>
      <c r="N755" s="88">
        <v>24560000000</v>
      </c>
      <c r="O755" s="88">
        <v>-10.13104</v>
      </c>
    </row>
    <row r="756" spans="2:15" x14ac:dyDescent="0.25">
      <c r="B756" s="88">
        <v>24705000000</v>
      </c>
      <c r="C756" s="88">
        <v>-10.071856</v>
      </c>
      <c r="N756" s="88">
        <v>24705000000</v>
      </c>
      <c r="O756" s="88">
        <v>-10.160830000000001</v>
      </c>
    </row>
    <row r="757" spans="2:15" x14ac:dyDescent="0.25">
      <c r="B757" s="88">
        <v>24850000000</v>
      </c>
      <c r="C757" s="88">
        <v>-10.344473000000001</v>
      </c>
      <c r="N757" s="88">
        <v>24850000000</v>
      </c>
      <c r="O757" s="88">
        <v>-10.287936</v>
      </c>
    </row>
    <row r="758" spans="2:15" x14ac:dyDescent="0.25">
      <c r="B758" s="88">
        <v>24995000000</v>
      </c>
      <c r="C758" s="88">
        <v>-10.468334</v>
      </c>
      <c r="N758" s="88">
        <v>24995000000</v>
      </c>
      <c r="O758" s="88">
        <v>-10.391647000000001</v>
      </c>
    </row>
    <row r="759" spans="2:15" x14ac:dyDescent="0.25">
      <c r="B759" s="88">
        <v>25140000000</v>
      </c>
      <c r="C759" s="88">
        <v>-10.678986</v>
      </c>
      <c r="N759" s="88">
        <v>25140000000</v>
      </c>
      <c r="O759" s="88">
        <v>-10.491413</v>
      </c>
    </row>
    <row r="760" spans="2:15" x14ac:dyDescent="0.25">
      <c r="B760" s="88">
        <v>25285000000</v>
      </c>
      <c r="C760" s="88">
        <v>-10.739167999999999</v>
      </c>
      <c r="N760" s="88">
        <v>25285000000</v>
      </c>
      <c r="O760" s="88">
        <v>-10.605062</v>
      </c>
    </row>
    <row r="761" spans="2:15" x14ac:dyDescent="0.25">
      <c r="B761" s="88">
        <v>25430000000</v>
      </c>
      <c r="C761" s="88">
        <v>-10.796086000000001</v>
      </c>
      <c r="N761" s="88">
        <v>25430000000</v>
      </c>
      <c r="O761" s="88">
        <v>-10.680852</v>
      </c>
    </row>
    <row r="762" spans="2:15" x14ac:dyDescent="0.25">
      <c r="B762" s="88">
        <v>25575000000</v>
      </c>
      <c r="C762" s="88">
        <v>-10.725196</v>
      </c>
      <c r="N762" s="88">
        <v>25575000000</v>
      </c>
      <c r="O762" s="88">
        <v>-10.797223000000001</v>
      </c>
    </row>
    <row r="763" spans="2:15" x14ac:dyDescent="0.25">
      <c r="B763" s="88">
        <v>25720000000</v>
      </c>
      <c r="C763" s="88">
        <v>-10.64939</v>
      </c>
      <c r="N763" s="88">
        <v>25720000000</v>
      </c>
      <c r="O763" s="88">
        <v>-10.872735</v>
      </c>
    </row>
    <row r="764" spans="2:15" x14ac:dyDescent="0.25">
      <c r="B764" s="88">
        <v>25865000000</v>
      </c>
      <c r="C764" s="88">
        <v>-10.60033</v>
      </c>
      <c r="N764" s="88">
        <v>25865000000</v>
      </c>
      <c r="O764" s="88">
        <v>-10.967282000000001</v>
      </c>
    </row>
    <row r="765" spans="2:15" x14ac:dyDescent="0.25">
      <c r="B765" s="88">
        <v>26010000000</v>
      </c>
      <c r="C765" s="88">
        <v>-10.525289000000001</v>
      </c>
      <c r="N765" s="88">
        <v>26010000000</v>
      </c>
      <c r="O765" s="88">
        <v>-10.980339000000001</v>
      </c>
    </row>
    <row r="766" spans="2:15" x14ac:dyDescent="0.25">
      <c r="B766" s="88">
        <v>26155000000</v>
      </c>
      <c r="C766" s="88">
        <v>-10.355598000000001</v>
      </c>
      <c r="N766" s="88">
        <v>26155000000</v>
      </c>
      <c r="O766" s="88">
        <v>-11.078298</v>
      </c>
    </row>
    <row r="767" spans="2:15" x14ac:dyDescent="0.25">
      <c r="B767" s="88">
        <v>26300000000</v>
      </c>
      <c r="C767" s="88">
        <v>-10.203139</v>
      </c>
      <c r="N767" s="88">
        <v>26300000000</v>
      </c>
      <c r="O767" s="88">
        <v>-11.092421</v>
      </c>
    </row>
    <row r="768" spans="2:15" x14ac:dyDescent="0.25">
      <c r="B768" s="88">
        <v>26445000000</v>
      </c>
      <c r="C768" s="88">
        <v>-10.108204000000001</v>
      </c>
      <c r="N768" s="88">
        <v>26445000000</v>
      </c>
      <c r="O768" s="88">
        <v>-11.179795</v>
      </c>
    </row>
    <row r="769" spans="2:15" x14ac:dyDescent="0.25">
      <c r="B769" s="88">
        <v>26590000000</v>
      </c>
      <c r="C769" s="88">
        <v>-10.026384999999999</v>
      </c>
      <c r="N769" s="88">
        <v>26590000000</v>
      </c>
      <c r="O769" s="88">
        <v>-11.105460000000001</v>
      </c>
    </row>
    <row r="770" spans="2:15" x14ac:dyDescent="0.25">
      <c r="B770" s="88">
        <v>26735000000</v>
      </c>
      <c r="C770" s="88">
        <v>-9.9962482000000001</v>
      </c>
      <c r="N770" s="88">
        <v>26735000000</v>
      </c>
      <c r="O770" s="88">
        <v>-11.075806999999999</v>
      </c>
    </row>
    <row r="771" spans="2:15" x14ac:dyDescent="0.25">
      <c r="B771" s="88">
        <v>26880000000</v>
      </c>
      <c r="C771" s="88">
        <v>-9.9495087000000009</v>
      </c>
      <c r="N771" s="88">
        <v>26880000000</v>
      </c>
      <c r="O771" s="88">
        <v>-10.997093</v>
      </c>
    </row>
    <row r="772" spans="2:15" x14ac:dyDescent="0.25">
      <c r="B772" s="88">
        <v>27025000000</v>
      </c>
      <c r="C772" s="88">
        <v>-9.9528008000000003</v>
      </c>
      <c r="N772" s="88">
        <v>27025000000</v>
      </c>
      <c r="O772" s="88">
        <v>-10.912512</v>
      </c>
    </row>
    <row r="773" spans="2:15" x14ac:dyDescent="0.25">
      <c r="B773" s="88">
        <v>27170000000</v>
      </c>
      <c r="C773" s="88">
        <v>-9.9223633000000007</v>
      </c>
      <c r="N773" s="88">
        <v>27170000000</v>
      </c>
      <c r="O773" s="88">
        <v>-10.884067999999999</v>
      </c>
    </row>
    <row r="774" spans="2:15" x14ac:dyDescent="0.25">
      <c r="B774" s="88">
        <v>27315000000</v>
      </c>
      <c r="C774" s="88">
        <v>-9.8867501999999998</v>
      </c>
      <c r="N774" s="88">
        <v>27315000000</v>
      </c>
      <c r="O774" s="88">
        <v>-10.767388</v>
      </c>
    </row>
    <row r="775" spans="2:15" x14ac:dyDescent="0.25">
      <c r="B775" s="88">
        <v>27460000000</v>
      </c>
      <c r="C775" s="88">
        <v>-9.8439875000000008</v>
      </c>
      <c r="N775" s="88">
        <v>27460000000</v>
      </c>
      <c r="O775" s="88">
        <v>-10.743494999999999</v>
      </c>
    </row>
    <row r="776" spans="2:15" x14ac:dyDescent="0.25">
      <c r="B776" s="88">
        <v>27605000000</v>
      </c>
      <c r="C776" s="88">
        <v>-9.8453169000000003</v>
      </c>
      <c r="N776" s="88">
        <v>27605000000</v>
      </c>
      <c r="O776" s="88">
        <v>-10.617957000000001</v>
      </c>
    </row>
    <row r="777" spans="2:15" x14ac:dyDescent="0.25">
      <c r="B777" s="88">
        <v>27750000000</v>
      </c>
      <c r="C777" s="88">
        <v>-9.8806762999999993</v>
      </c>
      <c r="N777" s="88">
        <v>27750000000</v>
      </c>
      <c r="O777" s="88">
        <v>-10.553910999999999</v>
      </c>
    </row>
    <row r="778" spans="2:15" x14ac:dyDescent="0.25">
      <c r="B778" s="88">
        <v>27895000000</v>
      </c>
      <c r="C778" s="88">
        <v>-9.9246283000000002</v>
      </c>
      <c r="N778" s="88">
        <v>27895000000</v>
      </c>
      <c r="O778" s="88">
        <v>-10.444235000000001</v>
      </c>
    </row>
    <row r="779" spans="2:15" x14ac:dyDescent="0.25">
      <c r="B779" s="88">
        <v>28040000000</v>
      </c>
      <c r="C779" s="88">
        <v>-9.9585056000000005</v>
      </c>
      <c r="N779" s="88">
        <v>28040000000</v>
      </c>
      <c r="O779" s="88">
        <v>-10.355645000000001</v>
      </c>
    </row>
    <row r="780" spans="2:15" x14ac:dyDescent="0.25">
      <c r="B780" s="88">
        <v>28185000000</v>
      </c>
      <c r="C780" s="88">
        <v>-9.9723082000000005</v>
      </c>
      <c r="N780" s="88">
        <v>28185000000</v>
      </c>
      <c r="O780" s="88">
        <v>-10.324158000000001</v>
      </c>
    </row>
    <row r="781" spans="2:15" x14ac:dyDescent="0.25">
      <c r="B781" s="88">
        <v>28330000000</v>
      </c>
      <c r="C781" s="88">
        <v>-10.008448</v>
      </c>
      <c r="N781" s="88">
        <v>28330000000</v>
      </c>
      <c r="O781" s="88">
        <v>-10.288911000000001</v>
      </c>
    </row>
    <row r="782" spans="2:15" x14ac:dyDescent="0.25">
      <c r="B782" s="88">
        <v>28475000000</v>
      </c>
      <c r="C782" s="88">
        <v>-9.9488192000000009</v>
      </c>
      <c r="N782" s="88">
        <v>28475000000</v>
      </c>
      <c r="O782" s="88">
        <v>-10.258022</v>
      </c>
    </row>
    <row r="783" spans="2:15" x14ac:dyDescent="0.25">
      <c r="B783" s="88">
        <v>28620000000</v>
      </c>
      <c r="C783" s="88">
        <v>-9.8936490999999993</v>
      </c>
      <c r="N783" s="88">
        <v>28620000000</v>
      </c>
      <c r="O783" s="88">
        <v>-10.177348</v>
      </c>
    </row>
    <row r="784" spans="2:15" x14ac:dyDescent="0.25">
      <c r="B784" s="88">
        <v>28765000000</v>
      </c>
      <c r="C784" s="88">
        <v>-9.7865286000000005</v>
      </c>
      <c r="N784" s="88">
        <v>28765000000</v>
      </c>
      <c r="O784" s="88">
        <v>-10.100773</v>
      </c>
    </row>
    <row r="785" spans="2:15" x14ac:dyDescent="0.25">
      <c r="B785" s="88">
        <v>28910000000</v>
      </c>
      <c r="C785" s="88">
        <v>-9.7319297999999996</v>
      </c>
      <c r="N785" s="88">
        <v>28910000000</v>
      </c>
      <c r="O785" s="88">
        <v>-10.025232000000001</v>
      </c>
    </row>
    <row r="786" spans="2:15" x14ac:dyDescent="0.25">
      <c r="B786" s="88">
        <v>29055000000</v>
      </c>
      <c r="C786" s="88">
        <v>-9.6614027</v>
      </c>
      <c r="N786" s="88">
        <v>29055000000</v>
      </c>
      <c r="O786" s="88">
        <v>-9.9720286999999992</v>
      </c>
    </row>
    <row r="787" spans="2:15" x14ac:dyDescent="0.25">
      <c r="B787" s="88">
        <v>29200000000</v>
      </c>
      <c r="C787" s="88">
        <v>-9.5826168000000003</v>
      </c>
      <c r="N787" s="88">
        <v>29200000000</v>
      </c>
      <c r="O787" s="88">
        <v>-9.9076719000000004</v>
      </c>
    </row>
    <row r="788" spans="2:15" x14ac:dyDescent="0.25">
      <c r="B788" s="88">
        <v>29345000000</v>
      </c>
      <c r="C788" s="88">
        <v>-9.4862347000000007</v>
      </c>
      <c r="N788" s="88">
        <v>29345000000</v>
      </c>
      <c r="O788" s="88">
        <v>-9.9091597</v>
      </c>
    </row>
    <row r="789" spans="2:15" x14ac:dyDescent="0.25">
      <c r="B789" s="88">
        <v>29490000000</v>
      </c>
      <c r="C789" s="88">
        <v>-9.4193114999999992</v>
      </c>
      <c r="N789" s="88">
        <v>29490000000</v>
      </c>
      <c r="O789" s="88">
        <v>-9.9418068000000002</v>
      </c>
    </row>
    <row r="790" spans="2:15" x14ac:dyDescent="0.25">
      <c r="B790" s="88">
        <v>29635000000</v>
      </c>
      <c r="C790" s="88">
        <v>-9.3164233999999997</v>
      </c>
      <c r="N790" s="88">
        <v>29635000000</v>
      </c>
      <c r="O790" s="88">
        <v>-9.9533977999999994</v>
      </c>
    </row>
    <row r="791" spans="2:15" x14ac:dyDescent="0.25">
      <c r="B791" s="88">
        <v>29780000000</v>
      </c>
      <c r="C791" s="88">
        <v>-9.1981515999999992</v>
      </c>
      <c r="N791" s="88">
        <v>29780000000</v>
      </c>
      <c r="O791" s="88">
        <v>-9.9701261999999993</v>
      </c>
    </row>
    <row r="792" spans="2:15" x14ac:dyDescent="0.25">
      <c r="B792" s="88">
        <v>29925000000</v>
      </c>
      <c r="C792" s="88">
        <v>-9.0283756000000004</v>
      </c>
      <c r="N792" s="88">
        <v>29925000000</v>
      </c>
      <c r="O792" s="88">
        <v>-9.9039239999999999</v>
      </c>
    </row>
    <row r="793" spans="2:15" x14ac:dyDescent="0.25">
      <c r="B793" s="88">
        <v>30070000000</v>
      </c>
      <c r="C793" s="88">
        <v>-8.9535513000000009</v>
      </c>
      <c r="N793" s="88">
        <v>30070000000</v>
      </c>
      <c r="O793" s="88">
        <v>-9.9306412000000002</v>
      </c>
    </row>
    <row r="794" spans="2:15" x14ac:dyDescent="0.25">
      <c r="B794" s="88">
        <v>30215000000</v>
      </c>
      <c r="C794" s="88">
        <v>-8.8703860999999993</v>
      </c>
      <c r="N794" s="88">
        <v>30215000000</v>
      </c>
      <c r="O794" s="88">
        <v>-9.8791285000000002</v>
      </c>
    </row>
    <row r="795" spans="2:15" x14ac:dyDescent="0.25">
      <c r="B795" s="88">
        <v>30360000000</v>
      </c>
      <c r="C795" s="88">
        <v>-8.8773707999999996</v>
      </c>
      <c r="N795" s="88">
        <v>30360000000</v>
      </c>
      <c r="O795" s="88">
        <v>-9.8896990000000002</v>
      </c>
    </row>
    <row r="796" spans="2:15" x14ac:dyDescent="0.25">
      <c r="B796" s="88">
        <v>30505000000</v>
      </c>
      <c r="C796" s="88">
        <v>-8.9293718000000002</v>
      </c>
      <c r="N796" s="88">
        <v>30505000000</v>
      </c>
      <c r="O796" s="88">
        <v>-9.8664827000000006</v>
      </c>
    </row>
    <row r="797" spans="2:15" x14ac:dyDescent="0.25">
      <c r="B797" s="88">
        <v>30650000000</v>
      </c>
      <c r="C797" s="88">
        <v>-9.0441970999999999</v>
      </c>
      <c r="N797" s="88">
        <v>30650000000</v>
      </c>
      <c r="O797" s="88">
        <v>-9.8660678999999991</v>
      </c>
    </row>
    <row r="798" spans="2:15" x14ac:dyDescent="0.25">
      <c r="B798" s="88">
        <v>30795000000</v>
      </c>
      <c r="C798" s="88">
        <v>-9.2446508000000005</v>
      </c>
      <c r="N798" s="88">
        <v>30795000000</v>
      </c>
      <c r="O798" s="88">
        <v>-9.9025555000000001</v>
      </c>
    </row>
    <row r="799" spans="2:15" x14ac:dyDescent="0.25">
      <c r="B799" s="88">
        <v>30940000000</v>
      </c>
      <c r="C799" s="88">
        <v>-9.4746217999999995</v>
      </c>
      <c r="N799" s="88">
        <v>30940000000</v>
      </c>
      <c r="O799" s="88">
        <v>-9.9167565999999994</v>
      </c>
    </row>
    <row r="800" spans="2:15" x14ac:dyDescent="0.25">
      <c r="B800" s="88">
        <v>31085000000</v>
      </c>
      <c r="C800" s="88">
        <v>-9.7776984999999996</v>
      </c>
      <c r="N800" s="88">
        <v>31085000000</v>
      </c>
      <c r="O800" s="88">
        <v>-10.011243</v>
      </c>
    </row>
    <row r="801" spans="2:15" x14ac:dyDescent="0.25">
      <c r="B801" s="88">
        <v>31230000000</v>
      </c>
      <c r="C801" s="88">
        <v>-10.119137</v>
      </c>
      <c r="N801" s="88">
        <v>31230000000</v>
      </c>
      <c r="O801" s="88">
        <v>-10.124813</v>
      </c>
    </row>
    <row r="802" spans="2:15" x14ac:dyDescent="0.25">
      <c r="B802" s="88">
        <v>31375000000</v>
      </c>
      <c r="C802" s="88">
        <v>-10.59477</v>
      </c>
      <c r="N802" s="88">
        <v>31375000000</v>
      </c>
      <c r="O802" s="88">
        <v>-10.317648</v>
      </c>
    </row>
    <row r="803" spans="2:15" x14ac:dyDescent="0.25">
      <c r="B803" s="88">
        <v>31520000000</v>
      </c>
      <c r="C803" s="88">
        <v>-10.917826</v>
      </c>
      <c r="N803" s="88">
        <v>31520000000</v>
      </c>
      <c r="O803" s="88">
        <v>-10.448788</v>
      </c>
    </row>
    <row r="804" spans="2:15" x14ac:dyDescent="0.25">
      <c r="B804" s="88">
        <v>31665000000</v>
      </c>
      <c r="C804" s="88">
        <v>-11.713165</v>
      </c>
      <c r="N804" s="88">
        <v>31665000000</v>
      </c>
      <c r="O804" s="88">
        <v>-10.723989</v>
      </c>
    </row>
    <row r="805" spans="2:15" x14ac:dyDescent="0.25">
      <c r="B805" s="88">
        <v>31810000000</v>
      </c>
      <c r="C805" s="88">
        <v>-12.216426</v>
      </c>
      <c r="N805" s="88">
        <v>31810000000</v>
      </c>
      <c r="O805" s="88">
        <v>-10.91229</v>
      </c>
    </row>
    <row r="806" spans="2:15" x14ac:dyDescent="0.25">
      <c r="B806" s="88">
        <v>31955000000</v>
      </c>
      <c r="C806" s="88">
        <v>-12.963347000000001</v>
      </c>
      <c r="N806" s="88">
        <v>31955000000</v>
      </c>
      <c r="O806" s="88">
        <v>-11.21969</v>
      </c>
    </row>
    <row r="807" spans="2:15" x14ac:dyDescent="0.25">
      <c r="B807" s="88">
        <v>32100000000</v>
      </c>
      <c r="C807" s="88">
        <v>-13.674065000000001</v>
      </c>
      <c r="N807" s="88">
        <v>32100000000</v>
      </c>
      <c r="O807" s="88">
        <v>-11.529185999999999</v>
      </c>
    </row>
    <row r="808" spans="2:15" x14ac:dyDescent="0.25">
      <c r="B808" s="88">
        <v>32245000000</v>
      </c>
      <c r="C808" s="88">
        <v>-14.356039000000001</v>
      </c>
      <c r="N808" s="88">
        <v>32245000000</v>
      </c>
      <c r="O808" s="88">
        <v>-11.875716000000001</v>
      </c>
    </row>
    <row r="809" spans="2:15" x14ac:dyDescent="0.25">
      <c r="B809" s="88">
        <v>32390000000</v>
      </c>
      <c r="C809" s="88">
        <v>-15.38847</v>
      </c>
      <c r="N809" s="88">
        <v>32390000000</v>
      </c>
      <c r="O809" s="88">
        <v>-12.342809000000001</v>
      </c>
    </row>
    <row r="810" spans="2:15" x14ac:dyDescent="0.25">
      <c r="B810" s="88">
        <v>32535000000</v>
      </c>
      <c r="C810" s="88">
        <v>-15.832183000000001</v>
      </c>
      <c r="N810" s="88">
        <v>32535000000</v>
      </c>
      <c r="O810" s="88">
        <v>-12.664338000000001</v>
      </c>
    </row>
    <row r="811" spans="2:15" x14ac:dyDescent="0.25">
      <c r="B811" s="88">
        <v>32680000000</v>
      </c>
      <c r="C811" s="88">
        <v>-16.139147000000001</v>
      </c>
      <c r="N811" s="88">
        <v>32680000000</v>
      </c>
      <c r="O811" s="88">
        <v>-13.021411000000001</v>
      </c>
    </row>
    <row r="812" spans="2:15" x14ac:dyDescent="0.25">
      <c r="B812" s="88">
        <v>32825000000</v>
      </c>
      <c r="C812" s="88">
        <v>-15.174766</v>
      </c>
      <c r="N812" s="88">
        <v>32825000000</v>
      </c>
      <c r="O812" s="88">
        <v>-13.038522</v>
      </c>
    </row>
    <row r="813" spans="2:15" x14ac:dyDescent="0.25">
      <c r="B813" s="88">
        <v>32970000000</v>
      </c>
      <c r="C813" s="88">
        <v>-15.246067</v>
      </c>
      <c r="N813" s="88">
        <v>32970000000</v>
      </c>
      <c r="O813" s="88">
        <v>-13.335387000000001</v>
      </c>
    </row>
    <row r="814" spans="2:15" x14ac:dyDescent="0.25">
      <c r="B814" s="88">
        <v>33115000000</v>
      </c>
      <c r="C814" s="88">
        <v>-14.243274</v>
      </c>
      <c r="N814" s="88">
        <v>33115000000</v>
      </c>
      <c r="O814" s="88">
        <v>-13.39189</v>
      </c>
    </row>
    <row r="815" spans="2:15" x14ac:dyDescent="0.25">
      <c r="B815" s="88">
        <v>33260000000</v>
      </c>
      <c r="C815" s="88">
        <v>-13.906162</v>
      </c>
      <c r="N815" s="88">
        <v>33260000000</v>
      </c>
      <c r="O815" s="88">
        <v>-13.623312</v>
      </c>
    </row>
    <row r="816" spans="2:15" x14ac:dyDescent="0.25">
      <c r="B816" s="88">
        <v>33405000000</v>
      </c>
      <c r="C816" s="88">
        <v>-13.085773</v>
      </c>
      <c r="N816" s="88">
        <v>33405000000</v>
      </c>
      <c r="O816" s="88">
        <v>-13.745502</v>
      </c>
    </row>
    <row r="817" spans="2:15" x14ac:dyDescent="0.25">
      <c r="B817" s="88">
        <v>33550000000</v>
      </c>
      <c r="C817" s="88">
        <v>-12.876942</v>
      </c>
      <c r="N817" s="88">
        <v>33550000000</v>
      </c>
      <c r="O817" s="88">
        <v>-13.94464</v>
      </c>
    </row>
    <row r="818" spans="2:15" x14ac:dyDescent="0.25">
      <c r="B818" s="88">
        <v>33695000000</v>
      </c>
      <c r="C818" s="88">
        <v>-12.979741000000001</v>
      </c>
      <c r="N818" s="88">
        <v>33695000000</v>
      </c>
      <c r="O818" s="88">
        <v>-14.182881999999999</v>
      </c>
    </row>
    <row r="819" spans="2:15" x14ac:dyDescent="0.25">
      <c r="B819" s="88">
        <v>33840000000</v>
      </c>
      <c r="C819" s="88">
        <v>-13.029771999999999</v>
      </c>
      <c r="N819" s="88">
        <v>33840000000</v>
      </c>
      <c r="O819" s="88">
        <v>-14.375769</v>
      </c>
    </row>
    <row r="820" spans="2:15" x14ac:dyDescent="0.25">
      <c r="B820" s="88">
        <v>33985000000</v>
      </c>
      <c r="C820" s="88">
        <v>-13.365762999999999</v>
      </c>
      <c r="N820" s="88">
        <v>33985000000</v>
      </c>
      <c r="O820" s="88">
        <v>-14.603605999999999</v>
      </c>
    </row>
    <row r="821" spans="2:15" x14ac:dyDescent="0.25">
      <c r="B821" s="88">
        <v>34130000000</v>
      </c>
      <c r="C821" s="88">
        <v>-13.92015</v>
      </c>
      <c r="N821" s="88">
        <v>34130000000</v>
      </c>
      <c r="O821" s="88">
        <v>-14.853289</v>
      </c>
    </row>
    <row r="822" spans="2:15" x14ac:dyDescent="0.25">
      <c r="B822" s="88">
        <v>34275000000</v>
      </c>
      <c r="C822" s="88">
        <v>-14.506717</v>
      </c>
      <c r="N822" s="88">
        <v>34275000000</v>
      </c>
      <c r="O822" s="88">
        <v>-15.174182999999999</v>
      </c>
    </row>
    <row r="823" spans="2:15" x14ac:dyDescent="0.25">
      <c r="B823" s="88">
        <v>34420000000</v>
      </c>
      <c r="C823" s="88">
        <v>-15.281351000000001</v>
      </c>
      <c r="N823" s="88">
        <v>34420000000</v>
      </c>
      <c r="O823" s="88">
        <v>-15.466589000000001</v>
      </c>
    </row>
    <row r="824" spans="2:15" x14ac:dyDescent="0.25">
      <c r="B824" s="88">
        <v>34565000000</v>
      </c>
      <c r="C824" s="88">
        <v>-15.684074000000001</v>
      </c>
      <c r="N824" s="88">
        <v>34565000000</v>
      </c>
      <c r="O824" s="88">
        <v>-15.759233999999999</v>
      </c>
    </row>
    <row r="825" spans="2:15" x14ac:dyDescent="0.25">
      <c r="B825" s="88">
        <v>34710000000</v>
      </c>
      <c r="C825" s="88">
        <v>-15.714062999999999</v>
      </c>
      <c r="N825" s="88">
        <v>34710000000</v>
      </c>
      <c r="O825" s="88">
        <v>-15.964418</v>
      </c>
    </row>
    <row r="826" spans="2:15" x14ac:dyDescent="0.25">
      <c r="B826" s="88">
        <v>34855000000</v>
      </c>
      <c r="C826" s="88">
        <v>-15.754531</v>
      </c>
      <c r="N826" s="88">
        <v>34855000000</v>
      </c>
      <c r="O826" s="88">
        <v>-16.147158000000001</v>
      </c>
    </row>
    <row r="827" spans="2:15" x14ac:dyDescent="0.25">
      <c r="B827" s="88">
        <v>35000000000</v>
      </c>
      <c r="C827" s="88">
        <v>-15.718759</v>
      </c>
      <c r="N827" s="88">
        <v>35000000000</v>
      </c>
      <c r="O827" s="88">
        <v>-16.22636</v>
      </c>
    </row>
    <row r="828" spans="2:15" x14ac:dyDescent="0.25">
      <c r="B828" s="88" t="s">
        <v>21</v>
      </c>
      <c r="N828" s="88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28"/>
  <sheetViews>
    <sheetView topLeftCell="A421" workbookViewId="0">
      <selection activeCell="I433" sqref="I433"/>
    </sheetView>
  </sheetViews>
  <sheetFormatPr defaultRowHeight="15" x14ac:dyDescent="0.25"/>
  <cols>
    <col min="1" max="1" width="13.7109375" style="40" customWidth="1"/>
    <col min="2" max="6" width="9.140625" style="88"/>
    <col min="7" max="7" width="2.140625" style="19" customWidth="1"/>
    <col min="8" max="8" width="11" style="5" bestFit="1" customWidth="1"/>
    <col min="9" max="9" width="14.85546875" style="5" bestFit="1" customWidth="1"/>
    <col min="10" max="10" width="18.7109375" style="5" bestFit="1" customWidth="1"/>
    <col min="11" max="11" width="13.7109375" style="40" customWidth="1"/>
    <col min="12" max="16" width="9.140625" style="88"/>
    <col min="17" max="17" width="2" style="19" customWidth="1"/>
    <col min="18" max="18" width="11" style="5" bestFit="1" customWidth="1"/>
    <col min="19" max="19" width="14.7109375" style="5" bestFit="1" customWidth="1"/>
    <col min="20" max="20" width="18.5703125" style="5" bestFit="1" customWidth="1"/>
    <col min="21" max="21" width="2" style="19" customWidth="1"/>
    <col min="27" max="28" width="9.140625" style="5"/>
    <col min="29" max="16384" width="9.140625" style="3"/>
  </cols>
  <sheetData>
    <row r="1" spans="1:21" x14ac:dyDescent="0.25">
      <c r="B1" s="88" t="s">
        <v>95</v>
      </c>
      <c r="H1" s="5" t="s">
        <v>1</v>
      </c>
      <c r="I1" s="43" t="str">
        <f>C8</f>
        <v>Conv. Loss Log Mag(dB)</v>
      </c>
      <c r="J1" s="43" t="str">
        <f>D8</f>
        <v>RF Return Loss Log Mag(dB)</v>
      </c>
      <c r="L1" s="88" t="s">
        <v>95</v>
      </c>
      <c r="R1" s="5" t="s">
        <v>1</v>
      </c>
      <c r="S1" s="43" t="str">
        <f>M8</f>
        <v>Conv. Loss Log Mag(dB)</v>
      </c>
      <c r="T1" s="43" t="str">
        <f>N8</f>
        <v>RF Return Loss Log Mag(dB)</v>
      </c>
    </row>
    <row r="2" spans="1:21" x14ac:dyDescent="0.25">
      <c r="A2" s="39" t="s">
        <v>106</v>
      </c>
      <c r="B2" s="88" t="s">
        <v>256</v>
      </c>
      <c r="C2" s="88" t="s">
        <v>289</v>
      </c>
      <c r="D2" s="88" t="s">
        <v>290</v>
      </c>
      <c r="E2" s="88" t="s">
        <v>305</v>
      </c>
      <c r="K2" s="39" t="s">
        <v>107</v>
      </c>
      <c r="L2" s="88" t="s">
        <v>256</v>
      </c>
      <c r="M2" s="88" t="s">
        <v>289</v>
      </c>
      <c r="N2" s="88" t="s">
        <v>290</v>
      </c>
      <c r="O2" s="88" t="s">
        <v>305</v>
      </c>
    </row>
    <row r="3" spans="1:21" x14ac:dyDescent="0.25">
      <c r="B3" s="88" t="s">
        <v>268</v>
      </c>
      <c r="C3" s="88" t="s">
        <v>306</v>
      </c>
      <c r="D3" s="88" t="s">
        <v>307</v>
      </c>
      <c r="I3" s="17">
        <f>MIN(I18:I184)</f>
        <v>-8.7410592999999999</v>
      </c>
      <c r="L3" s="88" t="s">
        <v>268</v>
      </c>
      <c r="M3" s="88" t="s">
        <v>306</v>
      </c>
      <c r="N3" s="88" t="s">
        <v>310</v>
      </c>
      <c r="S3" s="17">
        <f>MIN(S18:S184)</f>
        <v>-9.8124161000000001</v>
      </c>
    </row>
    <row r="4" spans="1:21" x14ac:dyDescent="0.25">
      <c r="A4" s="51" t="s">
        <v>204</v>
      </c>
      <c r="B4" s="88" t="s">
        <v>98</v>
      </c>
      <c r="G4" s="20"/>
      <c r="H4" s="6">
        <f t="shared" ref="H4:H67" si="0">B9/1000000000</f>
        <v>6</v>
      </c>
      <c r="I4" s="6">
        <f t="shared" ref="I4:I67" si="1">C9</f>
        <v>-39.640658999999999</v>
      </c>
      <c r="J4" s="6">
        <f t="shared" ref="J4:J67" si="2">D9</f>
        <v>-1.7771885000000001</v>
      </c>
      <c r="K4" s="51" t="s">
        <v>204</v>
      </c>
      <c r="L4" s="88" t="s">
        <v>98</v>
      </c>
      <c r="Q4" s="20"/>
      <c r="R4" s="6">
        <f t="shared" ref="R4:R67" si="3">L9/1000000000</f>
        <v>6</v>
      </c>
      <c r="S4" s="6">
        <f t="shared" ref="S4:S67" si="4">M9</f>
        <v>-21.102688000000001</v>
      </c>
      <c r="T4" s="6">
        <f t="shared" ref="T4:T67" si="5">N9</f>
        <v>-1.3163689000000001</v>
      </c>
      <c r="U4" s="20"/>
    </row>
    <row r="5" spans="1:21" x14ac:dyDescent="0.25">
      <c r="A5" s="51" t="s">
        <v>206</v>
      </c>
      <c r="G5" s="20"/>
      <c r="H5" s="6">
        <f t="shared" si="0"/>
        <v>6.1449999999999996</v>
      </c>
      <c r="I5" s="6">
        <f t="shared" si="1"/>
        <v>-34.826003999999998</v>
      </c>
      <c r="J5" s="6">
        <f t="shared" si="2"/>
        <v>-1.9171218000000001</v>
      </c>
      <c r="K5" s="51" t="s">
        <v>206</v>
      </c>
      <c r="Q5" s="20"/>
      <c r="R5" s="6">
        <f t="shared" si="3"/>
        <v>6.1449999999999996</v>
      </c>
      <c r="S5" s="6">
        <f t="shared" si="4"/>
        <v>-20.654097</v>
      </c>
      <c r="T5" s="6">
        <f t="shared" si="5"/>
        <v>-1.3266849999999999</v>
      </c>
      <c r="U5" s="20"/>
    </row>
    <row r="6" spans="1:21" x14ac:dyDescent="0.25">
      <c r="A6" s="51" t="s">
        <v>207</v>
      </c>
      <c r="G6" s="20"/>
      <c r="H6" s="6">
        <f t="shared" si="0"/>
        <v>6.29</v>
      </c>
      <c r="I6" s="6">
        <f t="shared" si="1"/>
        <v>-29.285114</v>
      </c>
      <c r="J6" s="6">
        <f t="shared" si="2"/>
        <v>-2.1207242000000002</v>
      </c>
      <c r="K6" s="51" t="s">
        <v>207</v>
      </c>
      <c r="Q6" s="20"/>
      <c r="R6" s="6">
        <f t="shared" si="3"/>
        <v>6.29</v>
      </c>
      <c r="S6" s="6">
        <f t="shared" si="4"/>
        <v>-19.859442000000001</v>
      </c>
      <c r="T6" s="6">
        <f t="shared" si="5"/>
        <v>-1.3457967</v>
      </c>
      <c r="U6" s="20"/>
    </row>
    <row r="7" spans="1:21" x14ac:dyDescent="0.25">
      <c r="A7" s="51" t="s">
        <v>208</v>
      </c>
      <c r="B7" s="88" t="s">
        <v>99</v>
      </c>
      <c r="G7" s="20"/>
      <c r="H7" s="6">
        <f t="shared" si="0"/>
        <v>6.4349999999999996</v>
      </c>
      <c r="I7" s="6">
        <f t="shared" si="1"/>
        <v>-23.209209000000001</v>
      </c>
      <c r="J7" s="6">
        <f t="shared" si="2"/>
        <v>-2.4214098000000002</v>
      </c>
      <c r="K7" s="51" t="s">
        <v>208</v>
      </c>
      <c r="L7" s="88" t="s">
        <v>99</v>
      </c>
      <c r="Q7" s="20"/>
      <c r="R7" s="6">
        <f t="shared" si="3"/>
        <v>6.4349999999999996</v>
      </c>
      <c r="S7" s="6">
        <f t="shared" si="4"/>
        <v>-18.941645000000001</v>
      </c>
      <c r="T7" s="6">
        <f t="shared" si="5"/>
        <v>-1.3791971999999999</v>
      </c>
      <c r="U7" s="20"/>
    </row>
    <row r="8" spans="1:21" x14ac:dyDescent="0.25">
      <c r="A8" s="51" t="s">
        <v>205</v>
      </c>
      <c r="B8" s="88" t="s">
        <v>19</v>
      </c>
      <c r="C8" s="88" t="s">
        <v>100</v>
      </c>
      <c r="D8" s="88" t="s">
        <v>249</v>
      </c>
      <c r="G8" s="20"/>
      <c r="H8" s="6">
        <f t="shared" si="0"/>
        <v>6.58</v>
      </c>
      <c r="I8" s="6">
        <f t="shared" si="1"/>
        <v>-18.476762999999998</v>
      </c>
      <c r="J8" s="6">
        <f t="shared" si="2"/>
        <v>-2.8266957000000001</v>
      </c>
      <c r="K8" s="51" t="s">
        <v>205</v>
      </c>
      <c r="L8" s="88" t="s">
        <v>19</v>
      </c>
      <c r="M8" s="88" t="s">
        <v>100</v>
      </c>
      <c r="N8" s="88" t="s">
        <v>249</v>
      </c>
      <c r="Q8" s="20"/>
      <c r="R8" s="6">
        <f t="shared" si="3"/>
        <v>6.58</v>
      </c>
      <c r="S8" s="6">
        <f t="shared" si="4"/>
        <v>-18.100895000000001</v>
      </c>
      <c r="T8" s="6">
        <f t="shared" si="5"/>
        <v>-1.436607</v>
      </c>
      <c r="U8" s="20"/>
    </row>
    <row r="9" spans="1:21" x14ac:dyDescent="0.25">
      <c r="B9" s="88">
        <v>6000000000</v>
      </c>
      <c r="C9" s="88">
        <v>-39.640658999999999</v>
      </c>
      <c r="D9" s="88">
        <v>-1.7771885000000001</v>
      </c>
      <c r="G9" s="20"/>
      <c r="H9" s="6">
        <f t="shared" si="0"/>
        <v>6.7249999999999996</v>
      </c>
      <c r="I9" s="6">
        <f t="shared" si="1"/>
        <v>-16.506069</v>
      </c>
      <c r="J9" s="6">
        <f t="shared" si="2"/>
        <v>-3.4196135999999999</v>
      </c>
      <c r="L9" s="88">
        <v>6000000000</v>
      </c>
      <c r="M9" s="88">
        <v>-21.102688000000001</v>
      </c>
      <c r="N9" s="88">
        <v>-1.3163689000000001</v>
      </c>
      <c r="Q9" s="20"/>
      <c r="R9" s="6">
        <f t="shared" si="3"/>
        <v>6.7249999999999996</v>
      </c>
      <c r="S9" s="6">
        <f t="shared" si="4"/>
        <v>-17.307334999999998</v>
      </c>
      <c r="T9" s="6">
        <f t="shared" si="5"/>
        <v>-1.5245757</v>
      </c>
      <c r="U9" s="20"/>
    </row>
    <row r="10" spans="1:21" x14ac:dyDescent="0.25">
      <c r="B10" s="88">
        <v>6145000000</v>
      </c>
      <c r="C10" s="88">
        <v>-34.826003999999998</v>
      </c>
      <c r="D10" s="88">
        <v>-1.9171218000000001</v>
      </c>
      <c r="G10" s="20"/>
      <c r="H10" s="6">
        <f t="shared" si="0"/>
        <v>6.87</v>
      </c>
      <c r="I10" s="6">
        <f t="shared" si="1"/>
        <v>-14.329279</v>
      </c>
      <c r="J10" s="6">
        <f t="shared" si="2"/>
        <v>-4.2152342999999997</v>
      </c>
      <c r="L10" s="88">
        <v>6145000000</v>
      </c>
      <c r="M10" s="88">
        <v>-20.654097</v>
      </c>
      <c r="N10" s="88">
        <v>-1.3266849999999999</v>
      </c>
      <c r="Q10" s="20"/>
      <c r="R10" s="6">
        <f t="shared" si="3"/>
        <v>6.87</v>
      </c>
      <c r="S10" s="6">
        <f t="shared" si="4"/>
        <v>-16.244823</v>
      </c>
      <c r="T10" s="6">
        <f t="shared" si="5"/>
        <v>-1.6528309999999999</v>
      </c>
      <c r="U10" s="20"/>
    </row>
    <row r="11" spans="1:21" x14ac:dyDescent="0.25">
      <c r="B11" s="88">
        <v>6290000000</v>
      </c>
      <c r="C11" s="88">
        <v>-29.285114</v>
      </c>
      <c r="D11" s="88">
        <v>-2.1207242000000002</v>
      </c>
      <c r="G11" s="20"/>
      <c r="H11" s="6">
        <f t="shared" si="0"/>
        <v>7.0149999999999997</v>
      </c>
      <c r="I11" s="6">
        <f t="shared" si="1"/>
        <v>-12.537661999999999</v>
      </c>
      <c r="J11" s="6">
        <f t="shared" si="2"/>
        <v>-5.3398519000000002</v>
      </c>
      <c r="L11" s="88">
        <v>6290000000</v>
      </c>
      <c r="M11" s="88">
        <v>-19.859442000000001</v>
      </c>
      <c r="N11" s="88">
        <v>-1.3457967</v>
      </c>
      <c r="Q11" s="20"/>
      <c r="R11" s="6">
        <f t="shared" si="3"/>
        <v>7.0149999999999997</v>
      </c>
      <c r="S11" s="6">
        <f t="shared" si="4"/>
        <v>-15.360855000000001</v>
      </c>
      <c r="T11" s="6">
        <f t="shared" si="5"/>
        <v>-1.8316002</v>
      </c>
      <c r="U11" s="20"/>
    </row>
    <row r="12" spans="1:21" x14ac:dyDescent="0.25">
      <c r="B12" s="88">
        <v>6435000000</v>
      </c>
      <c r="C12" s="88">
        <v>-23.209209000000001</v>
      </c>
      <c r="D12" s="88">
        <v>-2.4214098000000002</v>
      </c>
      <c r="G12" s="20"/>
      <c r="H12" s="6">
        <f t="shared" si="0"/>
        <v>7.16</v>
      </c>
      <c r="I12" s="6">
        <f t="shared" si="1"/>
        <v>-11.117922999999999</v>
      </c>
      <c r="J12" s="6">
        <f t="shared" si="2"/>
        <v>-6.8623652000000002</v>
      </c>
      <c r="L12" s="88">
        <v>6435000000</v>
      </c>
      <c r="M12" s="88">
        <v>-18.941645000000001</v>
      </c>
      <c r="N12" s="88">
        <v>-1.3791971999999999</v>
      </c>
      <c r="Q12" s="20"/>
      <c r="R12" s="6">
        <f t="shared" si="3"/>
        <v>7.16</v>
      </c>
      <c r="S12" s="6">
        <f t="shared" si="4"/>
        <v>-14.387211000000001</v>
      </c>
      <c r="T12" s="6">
        <f t="shared" si="5"/>
        <v>-2.0714426000000001</v>
      </c>
      <c r="U12" s="20"/>
    </row>
    <row r="13" spans="1:21" x14ac:dyDescent="0.25">
      <c r="B13" s="88">
        <v>6580000000</v>
      </c>
      <c r="C13" s="88">
        <v>-18.476762999999998</v>
      </c>
      <c r="D13" s="88">
        <v>-2.8266957000000001</v>
      </c>
      <c r="G13" s="20"/>
      <c r="H13" s="6">
        <f t="shared" si="0"/>
        <v>7.3049999999999997</v>
      </c>
      <c r="I13" s="6">
        <f t="shared" si="1"/>
        <v>-9.8278140999999994</v>
      </c>
      <c r="J13" s="6">
        <f t="shared" si="2"/>
        <v>-9.3113984999999992</v>
      </c>
      <c r="L13" s="88">
        <v>6580000000</v>
      </c>
      <c r="M13" s="88">
        <v>-18.100895000000001</v>
      </c>
      <c r="N13" s="88">
        <v>-1.436607</v>
      </c>
      <c r="Q13" s="20"/>
      <c r="R13" s="6">
        <f t="shared" si="3"/>
        <v>7.3049999999999997</v>
      </c>
      <c r="S13" s="6">
        <f t="shared" si="4"/>
        <v>-13.381881</v>
      </c>
      <c r="T13" s="6">
        <f t="shared" si="5"/>
        <v>-2.3802582999999999</v>
      </c>
      <c r="U13" s="20"/>
    </row>
    <row r="14" spans="1:21" x14ac:dyDescent="0.25">
      <c r="B14" s="88">
        <v>6725000000</v>
      </c>
      <c r="C14" s="88">
        <v>-16.506069</v>
      </c>
      <c r="D14" s="88">
        <v>-3.4196135999999999</v>
      </c>
      <c r="G14" s="20"/>
      <c r="H14" s="6">
        <f t="shared" si="0"/>
        <v>7.45</v>
      </c>
      <c r="I14" s="6">
        <f t="shared" si="1"/>
        <v>-8.9262446999999998</v>
      </c>
      <c r="J14" s="6">
        <f t="shared" si="2"/>
        <v>-12.551608999999999</v>
      </c>
      <c r="L14" s="88">
        <v>6725000000</v>
      </c>
      <c r="M14" s="88">
        <v>-17.307334999999998</v>
      </c>
      <c r="N14" s="88">
        <v>-1.5245757</v>
      </c>
      <c r="Q14" s="20"/>
      <c r="R14" s="6">
        <f t="shared" si="3"/>
        <v>7.45</v>
      </c>
      <c r="S14" s="6">
        <f t="shared" si="4"/>
        <v>-12.400772999999999</v>
      </c>
      <c r="T14" s="6">
        <f t="shared" si="5"/>
        <v>-2.7590485</v>
      </c>
      <c r="U14" s="20"/>
    </row>
    <row r="15" spans="1:21" x14ac:dyDescent="0.25">
      <c r="B15" s="88">
        <v>6870000000</v>
      </c>
      <c r="C15" s="88">
        <v>-14.329279</v>
      </c>
      <c r="D15" s="88">
        <v>-4.2152342999999997</v>
      </c>
      <c r="G15" s="20"/>
      <c r="H15" s="6">
        <f t="shared" si="0"/>
        <v>7.5949999999999998</v>
      </c>
      <c r="I15" s="6">
        <f t="shared" si="1"/>
        <v>-8.0567168999999996</v>
      </c>
      <c r="J15" s="6">
        <f t="shared" si="2"/>
        <v>-14.367327</v>
      </c>
      <c r="L15" s="88">
        <v>6870000000</v>
      </c>
      <c r="M15" s="88">
        <v>-16.244823</v>
      </c>
      <c r="N15" s="88">
        <v>-1.6528309999999999</v>
      </c>
      <c r="Q15" s="20"/>
      <c r="R15" s="6">
        <f t="shared" si="3"/>
        <v>7.5949999999999998</v>
      </c>
      <c r="S15" s="6">
        <f t="shared" si="4"/>
        <v>-11.592962999999999</v>
      </c>
      <c r="T15" s="6">
        <f t="shared" si="5"/>
        <v>-3.2130613000000001</v>
      </c>
      <c r="U15" s="20"/>
    </row>
    <row r="16" spans="1:21" x14ac:dyDescent="0.25">
      <c r="B16" s="88">
        <v>7015000000</v>
      </c>
      <c r="C16" s="88">
        <v>-12.537661999999999</v>
      </c>
      <c r="D16" s="88">
        <v>-5.3398519000000002</v>
      </c>
      <c r="G16" s="20"/>
      <c r="H16" s="6">
        <f t="shared" si="0"/>
        <v>7.74</v>
      </c>
      <c r="I16" s="6">
        <f t="shared" si="1"/>
        <v>-7.4986085999999998</v>
      </c>
      <c r="J16" s="6">
        <f t="shared" si="2"/>
        <v>-15.619472999999999</v>
      </c>
      <c r="L16" s="88">
        <v>7015000000</v>
      </c>
      <c r="M16" s="88">
        <v>-15.360855000000001</v>
      </c>
      <c r="N16" s="88">
        <v>-1.8316002</v>
      </c>
      <c r="Q16" s="20"/>
      <c r="R16" s="6">
        <f t="shared" si="3"/>
        <v>7.74</v>
      </c>
      <c r="S16" s="6">
        <f t="shared" si="4"/>
        <v>-10.858643000000001</v>
      </c>
      <c r="T16" s="6">
        <f t="shared" si="5"/>
        <v>-3.7274308</v>
      </c>
      <c r="U16" s="20"/>
    </row>
    <row r="17" spans="2:21" x14ac:dyDescent="0.25">
      <c r="B17" s="88">
        <v>7160000000</v>
      </c>
      <c r="C17" s="88">
        <v>-11.117922999999999</v>
      </c>
      <c r="D17" s="88">
        <v>-6.8623652000000002</v>
      </c>
      <c r="G17" s="20"/>
      <c r="H17" s="6">
        <f t="shared" si="0"/>
        <v>7.8849999999999998</v>
      </c>
      <c r="I17" s="6">
        <f t="shared" si="1"/>
        <v>-7.1044283000000004</v>
      </c>
      <c r="J17" s="6">
        <f t="shared" si="2"/>
        <v>-16.468906</v>
      </c>
      <c r="L17" s="88">
        <v>7160000000</v>
      </c>
      <c r="M17" s="88">
        <v>-14.387211000000001</v>
      </c>
      <c r="N17" s="88">
        <v>-2.0714426000000001</v>
      </c>
      <c r="Q17" s="20"/>
      <c r="R17" s="6">
        <f t="shared" si="3"/>
        <v>7.8849999999999998</v>
      </c>
      <c r="S17" s="6">
        <f t="shared" si="4"/>
        <v>-10.287855</v>
      </c>
      <c r="T17" s="6">
        <f t="shared" si="5"/>
        <v>-4.3081708000000001</v>
      </c>
      <c r="U17" s="20"/>
    </row>
    <row r="18" spans="2:21" x14ac:dyDescent="0.25">
      <c r="B18" s="88">
        <v>7305000000</v>
      </c>
      <c r="C18" s="88">
        <v>-9.8278140999999994</v>
      </c>
      <c r="D18" s="88">
        <v>-9.3113984999999992</v>
      </c>
      <c r="G18" s="20"/>
      <c r="H18" s="6">
        <f t="shared" si="0"/>
        <v>8.0299999999999994</v>
      </c>
      <c r="I18" s="6">
        <f t="shared" si="1"/>
        <v>-6.9470428999999996</v>
      </c>
      <c r="J18" s="6">
        <f t="shared" si="2"/>
        <v>-16.958406</v>
      </c>
      <c r="L18" s="88">
        <v>7305000000</v>
      </c>
      <c r="M18" s="88">
        <v>-13.381881</v>
      </c>
      <c r="N18" s="88">
        <v>-2.3802582999999999</v>
      </c>
      <c r="Q18" s="20"/>
      <c r="R18" s="6">
        <f t="shared" si="3"/>
        <v>8.0299999999999994</v>
      </c>
      <c r="S18" s="6">
        <f t="shared" si="4"/>
        <v>-9.8124161000000001</v>
      </c>
      <c r="T18" s="6">
        <f t="shared" si="5"/>
        <v>-4.8835449000000004</v>
      </c>
      <c r="U18" s="20"/>
    </row>
    <row r="19" spans="2:21" x14ac:dyDescent="0.25">
      <c r="B19" s="88">
        <v>7450000000</v>
      </c>
      <c r="C19" s="88">
        <v>-8.9262446999999998</v>
      </c>
      <c r="D19" s="88">
        <v>-12.551608999999999</v>
      </c>
      <c r="G19" s="20"/>
      <c r="H19" s="6">
        <f t="shared" si="0"/>
        <v>8.1750000000000007</v>
      </c>
      <c r="I19" s="6">
        <f t="shared" si="1"/>
        <v>-6.8041434000000001</v>
      </c>
      <c r="J19" s="6">
        <f t="shared" si="2"/>
        <v>-17.084848000000001</v>
      </c>
      <c r="L19" s="88">
        <v>7450000000</v>
      </c>
      <c r="M19" s="88">
        <v>-12.400772999999999</v>
      </c>
      <c r="N19" s="88">
        <v>-2.7590485</v>
      </c>
      <c r="Q19" s="20"/>
      <c r="R19" s="6">
        <f t="shared" si="3"/>
        <v>8.1750000000000007</v>
      </c>
      <c r="S19" s="6">
        <f t="shared" si="4"/>
        <v>-9.4875468999999999</v>
      </c>
      <c r="T19" s="6">
        <f t="shared" si="5"/>
        <v>-5.4473858000000002</v>
      </c>
      <c r="U19" s="20"/>
    </row>
    <row r="20" spans="2:21" x14ac:dyDescent="0.25">
      <c r="B20" s="88">
        <v>7595000000</v>
      </c>
      <c r="C20" s="88">
        <v>-8.0567168999999996</v>
      </c>
      <c r="D20" s="88">
        <v>-14.367327</v>
      </c>
      <c r="G20" s="20"/>
      <c r="H20" s="6">
        <f t="shared" si="0"/>
        <v>8.32</v>
      </c>
      <c r="I20" s="6">
        <f t="shared" si="1"/>
        <v>-6.7223654000000002</v>
      </c>
      <c r="J20" s="6">
        <f t="shared" si="2"/>
        <v>-16.747671</v>
      </c>
      <c r="L20" s="88">
        <v>7595000000</v>
      </c>
      <c r="M20" s="88">
        <v>-11.592962999999999</v>
      </c>
      <c r="N20" s="88">
        <v>-3.2130613000000001</v>
      </c>
      <c r="Q20" s="20"/>
      <c r="R20" s="6">
        <f t="shared" si="3"/>
        <v>8.32</v>
      </c>
      <c r="S20" s="6">
        <f t="shared" si="4"/>
        <v>-9.2113724000000001</v>
      </c>
      <c r="T20" s="6">
        <f t="shared" si="5"/>
        <v>-5.9619236000000004</v>
      </c>
      <c r="U20" s="20"/>
    </row>
    <row r="21" spans="2:21" x14ac:dyDescent="0.25">
      <c r="B21" s="88">
        <v>7740000000</v>
      </c>
      <c r="C21" s="88">
        <v>-7.4986085999999998</v>
      </c>
      <c r="D21" s="88">
        <v>-15.619472999999999</v>
      </c>
      <c r="G21" s="20"/>
      <c r="H21" s="6">
        <f t="shared" si="0"/>
        <v>8.4649999999999999</v>
      </c>
      <c r="I21" s="6">
        <f t="shared" si="1"/>
        <v>-6.6906318999999996</v>
      </c>
      <c r="J21" s="6">
        <f t="shared" si="2"/>
        <v>-15.918804</v>
      </c>
      <c r="L21" s="88">
        <v>7740000000</v>
      </c>
      <c r="M21" s="88">
        <v>-10.858643000000001</v>
      </c>
      <c r="N21" s="88">
        <v>-3.7274308</v>
      </c>
      <c r="Q21" s="20"/>
      <c r="R21" s="6">
        <f t="shared" si="3"/>
        <v>8.4649999999999999</v>
      </c>
      <c r="S21" s="6">
        <f t="shared" si="4"/>
        <v>-9.0114660000000004</v>
      </c>
      <c r="T21" s="6">
        <f t="shared" si="5"/>
        <v>-6.4025559000000003</v>
      </c>
      <c r="U21" s="20"/>
    </row>
    <row r="22" spans="2:21" x14ac:dyDescent="0.25">
      <c r="B22" s="88">
        <v>7885000000</v>
      </c>
      <c r="C22" s="88">
        <v>-7.1044283000000004</v>
      </c>
      <c r="D22" s="88">
        <v>-16.468906</v>
      </c>
      <c r="G22" s="20"/>
      <c r="H22" s="6">
        <f t="shared" si="0"/>
        <v>8.61</v>
      </c>
      <c r="I22" s="6">
        <f t="shared" si="1"/>
        <v>-6.6680703000000001</v>
      </c>
      <c r="J22" s="6">
        <f t="shared" si="2"/>
        <v>-14.073575</v>
      </c>
      <c r="L22" s="88">
        <v>7885000000</v>
      </c>
      <c r="M22" s="88">
        <v>-10.287855</v>
      </c>
      <c r="N22" s="88">
        <v>-4.3081708000000001</v>
      </c>
      <c r="Q22" s="20"/>
      <c r="R22" s="6">
        <f t="shared" si="3"/>
        <v>8.61</v>
      </c>
      <c r="S22" s="6">
        <f t="shared" si="4"/>
        <v>-8.8558350000000008</v>
      </c>
      <c r="T22" s="6">
        <f t="shared" si="5"/>
        <v>-6.7550344000000004</v>
      </c>
      <c r="U22" s="20"/>
    </row>
    <row r="23" spans="2:21" x14ac:dyDescent="0.25">
      <c r="B23" s="88">
        <v>8030000000</v>
      </c>
      <c r="C23" s="88">
        <v>-6.9470428999999996</v>
      </c>
      <c r="D23" s="88">
        <v>-16.958406</v>
      </c>
      <c r="G23" s="20"/>
      <c r="H23" s="6">
        <f t="shared" si="0"/>
        <v>8.7550000000000008</v>
      </c>
      <c r="I23" s="6">
        <f t="shared" si="1"/>
        <v>-6.6370300999999996</v>
      </c>
      <c r="J23" s="6">
        <f t="shared" si="2"/>
        <v>-11.335989</v>
      </c>
      <c r="L23" s="88">
        <v>8030000000</v>
      </c>
      <c r="M23" s="88">
        <v>-9.8124161000000001</v>
      </c>
      <c r="N23" s="88">
        <v>-4.8835449000000004</v>
      </c>
      <c r="Q23" s="20"/>
      <c r="R23" s="6">
        <f t="shared" si="3"/>
        <v>8.7550000000000008</v>
      </c>
      <c r="S23" s="6">
        <f t="shared" si="4"/>
        <v>-8.7438430999999994</v>
      </c>
      <c r="T23" s="6">
        <f t="shared" si="5"/>
        <v>-7.0139012000000003</v>
      </c>
      <c r="U23" s="20"/>
    </row>
    <row r="24" spans="2:21" x14ac:dyDescent="0.25">
      <c r="B24" s="88">
        <v>8175000000</v>
      </c>
      <c r="C24" s="88">
        <v>-6.8041434000000001</v>
      </c>
      <c r="D24" s="88">
        <v>-17.084848000000001</v>
      </c>
      <c r="G24" s="20"/>
      <c r="H24" s="6">
        <f t="shared" si="0"/>
        <v>8.9</v>
      </c>
      <c r="I24" s="6">
        <f t="shared" si="1"/>
        <v>-6.6160851000000003</v>
      </c>
      <c r="J24" s="6">
        <f t="shared" si="2"/>
        <v>-9.9156065000000009</v>
      </c>
      <c r="L24" s="88">
        <v>8175000000</v>
      </c>
      <c r="M24" s="88">
        <v>-9.4875468999999999</v>
      </c>
      <c r="N24" s="88">
        <v>-5.4473858000000002</v>
      </c>
      <c r="Q24" s="20"/>
      <c r="R24" s="6">
        <f t="shared" si="3"/>
        <v>8.9</v>
      </c>
      <c r="S24" s="6">
        <f t="shared" si="4"/>
        <v>-8.6484032000000006</v>
      </c>
      <c r="T24" s="6">
        <f t="shared" si="5"/>
        <v>-7.1812700999999999</v>
      </c>
      <c r="U24" s="20"/>
    </row>
    <row r="25" spans="2:21" x14ac:dyDescent="0.25">
      <c r="B25" s="88">
        <v>8320000000</v>
      </c>
      <c r="C25" s="88">
        <v>-6.7223654000000002</v>
      </c>
      <c r="D25" s="88">
        <v>-16.747671</v>
      </c>
      <c r="G25" s="20"/>
      <c r="H25" s="6">
        <f t="shared" si="0"/>
        <v>9.0449999999999999</v>
      </c>
      <c r="I25" s="6">
        <f t="shared" si="1"/>
        <v>-6.6526709000000004</v>
      </c>
      <c r="J25" s="6">
        <f t="shared" si="2"/>
        <v>-8.9268064000000003</v>
      </c>
      <c r="L25" s="88">
        <v>8320000000</v>
      </c>
      <c r="M25" s="88">
        <v>-9.2113724000000001</v>
      </c>
      <c r="N25" s="88">
        <v>-5.9619236000000004</v>
      </c>
      <c r="Q25" s="20"/>
      <c r="R25" s="6">
        <f t="shared" si="3"/>
        <v>9.0449999999999999</v>
      </c>
      <c r="S25" s="6">
        <f t="shared" si="4"/>
        <v>-8.6021709000000008</v>
      </c>
      <c r="T25" s="6">
        <f t="shared" si="5"/>
        <v>-7.2609161999999996</v>
      </c>
      <c r="U25" s="20"/>
    </row>
    <row r="26" spans="2:21" x14ac:dyDescent="0.25">
      <c r="B26" s="88">
        <v>8465000000</v>
      </c>
      <c r="C26" s="88">
        <v>-6.6906318999999996</v>
      </c>
      <c r="D26" s="88">
        <v>-15.918804</v>
      </c>
      <c r="G26" s="20"/>
      <c r="H26" s="6">
        <f t="shared" si="0"/>
        <v>9.19</v>
      </c>
      <c r="I26" s="6">
        <f t="shared" si="1"/>
        <v>-6.6830296999999996</v>
      </c>
      <c r="J26" s="6">
        <f t="shared" si="2"/>
        <v>-8.2053346999999999</v>
      </c>
      <c r="L26" s="88">
        <v>8465000000</v>
      </c>
      <c r="M26" s="88">
        <v>-9.0114660000000004</v>
      </c>
      <c r="N26" s="88">
        <v>-6.4025559000000003</v>
      </c>
      <c r="Q26" s="20"/>
      <c r="R26" s="6">
        <f t="shared" si="3"/>
        <v>9.19</v>
      </c>
      <c r="S26" s="6">
        <f t="shared" si="4"/>
        <v>-8.5782498999999994</v>
      </c>
      <c r="T26" s="6">
        <f t="shared" si="5"/>
        <v>-7.2419666999999999</v>
      </c>
      <c r="U26" s="20"/>
    </row>
    <row r="27" spans="2:21" x14ac:dyDescent="0.25">
      <c r="B27" s="88">
        <v>8610000000</v>
      </c>
      <c r="C27" s="88">
        <v>-6.6680703000000001</v>
      </c>
      <c r="D27" s="88">
        <v>-14.073575</v>
      </c>
      <c r="G27" s="20"/>
      <c r="H27" s="6">
        <f t="shared" si="0"/>
        <v>9.3350000000000009</v>
      </c>
      <c r="I27" s="6">
        <f t="shared" si="1"/>
        <v>-6.7146597000000003</v>
      </c>
      <c r="J27" s="6">
        <f t="shared" si="2"/>
        <v>-7.6399856000000002</v>
      </c>
      <c r="L27" s="88">
        <v>8610000000</v>
      </c>
      <c r="M27" s="88">
        <v>-8.8558350000000008</v>
      </c>
      <c r="N27" s="88">
        <v>-6.7550344000000004</v>
      </c>
      <c r="Q27" s="20"/>
      <c r="R27" s="6">
        <f t="shared" si="3"/>
        <v>9.3350000000000009</v>
      </c>
      <c r="S27" s="6">
        <f t="shared" si="4"/>
        <v>-8.5503616000000005</v>
      </c>
      <c r="T27" s="6">
        <f t="shared" si="5"/>
        <v>-7.1971612</v>
      </c>
      <c r="U27" s="20"/>
    </row>
    <row r="28" spans="2:21" x14ac:dyDescent="0.25">
      <c r="B28" s="88">
        <v>8755000000</v>
      </c>
      <c r="C28" s="88">
        <v>-6.6370300999999996</v>
      </c>
      <c r="D28" s="88">
        <v>-11.335989</v>
      </c>
      <c r="G28" s="20"/>
      <c r="H28" s="6">
        <f t="shared" si="0"/>
        <v>9.48</v>
      </c>
      <c r="I28" s="6">
        <f t="shared" si="1"/>
        <v>-6.7509588999999997</v>
      </c>
      <c r="J28" s="6">
        <f t="shared" si="2"/>
        <v>-7.1983956999999998</v>
      </c>
      <c r="L28" s="88">
        <v>8755000000</v>
      </c>
      <c r="M28" s="88">
        <v>-8.7438430999999994</v>
      </c>
      <c r="N28" s="88">
        <v>-7.0139012000000003</v>
      </c>
      <c r="Q28" s="20"/>
      <c r="R28" s="6">
        <f t="shared" si="3"/>
        <v>9.48</v>
      </c>
      <c r="S28" s="6">
        <f t="shared" si="4"/>
        <v>-8.5598802999999997</v>
      </c>
      <c r="T28" s="6">
        <f t="shared" si="5"/>
        <v>-7.1321073000000004</v>
      </c>
      <c r="U28" s="20"/>
    </row>
    <row r="29" spans="2:21" x14ac:dyDescent="0.25">
      <c r="B29" s="88">
        <v>8900000000</v>
      </c>
      <c r="C29" s="88">
        <v>-6.6160851000000003</v>
      </c>
      <c r="D29" s="88">
        <v>-9.9156065000000009</v>
      </c>
      <c r="G29" s="20"/>
      <c r="H29" s="6">
        <f t="shared" si="0"/>
        <v>9.625</v>
      </c>
      <c r="I29" s="6">
        <f t="shared" si="1"/>
        <v>-6.7825847000000001</v>
      </c>
      <c r="J29" s="6">
        <f t="shared" si="2"/>
        <v>-6.8481053999999997</v>
      </c>
      <c r="L29" s="88">
        <v>8900000000</v>
      </c>
      <c r="M29" s="88">
        <v>-8.6484032000000006</v>
      </c>
      <c r="N29" s="88">
        <v>-7.1812700999999999</v>
      </c>
      <c r="Q29" s="20"/>
      <c r="R29" s="6">
        <f t="shared" si="3"/>
        <v>9.625</v>
      </c>
      <c r="S29" s="6">
        <f t="shared" si="4"/>
        <v>-8.5758667000000006</v>
      </c>
      <c r="T29" s="6">
        <f t="shared" si="5"/>
        <v>-7.0750852000000002</v>
      </c>
      <c r="U29" s="20"/>
    </row>
    <row r="30" spans="2:21" x14ac:dyDescent="0.25">
      <c r="B30" s="88">
        <v>9045000000</v>
      </c>
      <c r="C30" s="88">
        <v>-6.6526709000000004</v>
      </c>
      <c r="D30" s="88">
        <v>-8.9268064000000003</v>
      </c>
      <c r="G30" s="20"/>
      <c r="H30" s="6">
        <f t="shared" si="0"/>
        <v>9.77</v>
      </c>
      <c r="I30" s="6">
        <f t="shared" si="1"/>
        <v>-6.8296403999999997</v>
      </c>
      <c r="J30" s="6">
        <f t="shared" si="2"/>
        <v>-6.5702648000000003</v>
      </c>
      <c r="L30" s="88">
        <v>9045000000</v>
      </c>
      <c r="M30" s="88">
        <v>-8.6021709000000008</v>
      </c>
      <c r="N30" s="88">
        <v>-7.2609161999999996</v>
      </c>
      <c r="Q30" s="20"/>
      <c r="R30" s="6">
        <f t="shared" si="3"/>
        <v>9.77</v>
      </c>
      <c r="S30" s="6">
        <f t="shared" si="4"/>
        <v>-8.5935593000000008</v>
      </c>
      <c r="T30" s="6">
        <f t="shared" si="5"/>
        <v>-7.0568322999999999</v>
      </c>
      <c r="U30" s="20"/>
    </row>
    <row r="31" spans="2:21" x14ac:dyDescent="0.25">
      <c r="B31" s="88">
        <v>9190000000</v>
      </c>
      <c r="C31" s="88">
        <v>-6.6830296999999996</v>
      </c>
      <c r="D31" s="88">
        <v>-8.2053346999999999</v>
      </c>
      <c r="G31" s="20"/>
      <c r="H31" s="6">
        <f t="shared" si="0"/>
        <v>9.9149999999999991</v>
      </c>
      <c r="I31" s="6">
        <f t="shared" si="1"/>
        <v>-6.8598919</v>
      </c>
      <c r="J31" s="6">
        <f t="shared" si="2"/>
        <v>-6.3307691000000004</v>
      </c>
      <c r="L31" s="88">
        <v>9190000000</v>
      </c>
      <c r="M31" s="88">
        <v>-8.5782498999999994</v>
      </c>
      <c r="N31" s="88">
        <v>-7.2419666999999999</v>
      </c>
      <c r="Q31" s="20"/>
      <c r="R31" s="6">
        <f t="shared" si="3"/>
        <v>9.9149999999999991</v>
      </c>
      <c r="S31" s="6">
        <f t="shared" si="4"/>
        <v>-8.6067199999999993</v>
      </c>
      <c r="T31" s="6">
        <f t="shared" si="5"/>
        <v>-7.0718874999999999</v>
      </c>
      <c r="U31" s="20"/>
    </row>
    <row r="32" spans="2:21" x14ac:dyDescent="0.25">
      <c r="B32" s="88">
        <v>9335000000</v>
      </c>
      <c r="C32" s="88">
        <v>-6.7146597000000003</v>
      </c>
      <c r="D32" s="88">
        <v>-7.6399856000000002</v>
      </c>
      <c r="G32" s="20"/>
      <c r="H32" s="6">
        <f t="shared" si="0"/>
        <v>10.06</v>
      </c>
      <c r="I32" s="6">
        <f t="shared" si="1"/>
        <v>-6.8799744</v>
      </c>
      <c r="J32" s="6">
        <f t="shared" si="2"/>
        <v>-6.1390323999999996</v>
      </c>
      <c r="L32" s="88">
        <v>9335000000</v>
      </c>
      <c r="M32" s="88">
        <v>-8.5503616000000005</v>
      </c>
      <c r="N32" s="88">
        <v>-7.1971612</v>
      </c>
      <c r="Q32" s="20"/>
      <c r="R32" s="6">
        <f t="shared" si="3"/>
        <v>10.06</v>
      </c>
      <c r="S32" s="6">
        <f t="shared" si="4"/>
        <v>-8.6096125000000008</v>
      </c>
      <c r="T32" s="6">
        <f t="shared" si="5"/>
        <v>-7.1338973000000001</v>
      </c>
      <c r="U32" s="20"/>
    </row>
    <row r="33" spans="2:21" x14ac:dyDescent="0.25">
      <c r="B33" s="88">
        <v>9480000000</v>
      </c>
      <c r="C33" s="88">
        <v>-6.7509588999999997</v>
      </c>
      <c r="D33" s="88">
        <v>-7.1983956999999998</v>
      </c>
      <c r="G33" s="20"/>
      <c r="H33" s="6">
        <f t="shared" si="0"/>
        <v>10.205</v>
      </c>
      <c r="I33" s="6">
        <f t="shared" si="1"/>
        <v>-6.9023270999999999</v>
      </c>
      <c r="J33" s="6">
        <f t="shared" si="2"/>
        <v>-5.9889201999999999</v>
      </c>
      <c r="L33" s="88">
        <v>9480000000</v>
      </c>
      <c r="M33" s="88">
        <v>-8.5598802999999997</v>
      </c>
      <c r="N33" s="88">
        <v>-7.1321073000000004</v>
      </c>
      <c r="Q33" s="20"/>
      <c r="R33" s="6">
        <f t="shared" si="3"/>
        <v>10.205</v>
      </c>
      <c r="S33" s="6">
        <f t="shared" si="4"/>
        <v>-8.5841063999999996</v>
      </c>
      <c r="T33" s="6">
        <f t="shared" si="5"/>
        <v>-7.2406100999999996</v>
      </c>
      <c r="U33" s="20"/>
    </row>
    <row r="34" spans="2:21" x14ac:dyDescent="0.25">
      <c r="B34" s="88">
        <v>9625000000</v>
      </c>
      <c r="C34" s="88">
        <v>-6.7825847000000001</v>
      </c>
      <c r="D34" s="88">
        <v>-6.8481053999999997</v>
      </c>
      <c r="G34" s="20"/>
      <c r="H34" s="6">
        <f t="shared" si="0"/>
        <v>10.35</v>
      </c>
      <c r="I34" s="6">
        <f t="shared" si="1"/>
        <v>-6.9370484000000001</v>
      </c>
      <c r="J34" s="6">
        <f t="shared" si="2"/>
        <v>-5.8673973000000004</v>
      </c>
      <c r="L34" s="88">
        <v>9625000000</v>
      </c>
      <c r="M34" s="88">
        <v>-8.5758667000000006</v>
      </c>
      <c r="N34" s="88">
        <v>-7.0750852000000002</v>
      </c>
      <c r="Q34" s="20"/>
      <c r="R34" s="6">
        <f t="shared" si="3"/>
        <v>10.35</v>
      </c>
      <c r="S34" s="6">
        <f t="shared" si="4"/>
        <v>-8.5567235999999998</v>
      </c>
      <c r="T34" s="6">
        <f t="shared" si="5"/>
        <v>-7.3977427000000002</v>
      </c>
      <c r="U34" s="20"/>
    </row>
    <row r="35" spans="2:21" x14ac:dyDescent="0.25">
      <c r="B35" s="88">
        <v>9770000000</v>
      </c>
      <c r="C35" s="88">
        <v>-6.8296403999999997</v>
      </c>
      <c r="D35" s="88">
        <v>-6.5702648000000003</v>
      </c>
      <c r="G35" s="20"/>
      <c r="H35" s="6">
        <f t="shared" si="0"/>
        <v>10.494999999999999</v>
      </c>
      <c r="I35" s="6">
        <f t="shared" si="1"/>
        <v>-6.9440422000000002</v>
      </c>
      <c r="J35" s="6">
        <f t="shared" si="2"/>
        <v>-5.7802005000000003</v>
      </c>
      <c r="L35" s="88">
        <v>9770000000</v>
      </c>
      <c r="M35" s="88">
        <v>-8.5935593000000008</v>
      </c>
      <c r="N35" s="88">
        <v>-7.0568322999999999</v>
      </c>
      <c r="Q35" s="20"/>
      <c r="R35" s="6">
        <f t="shared" si="3"/>
        <v>10.494999999999999</v>
      </c>
      <c r="S35" s="6">
        <f t="shared" si="4"/>
        <v>-8.5133685999999997</v>
      </c>
      <c r="T35" s="6">
        <f t="shared" si="5"/>
        <v>-7.6034788999999998</v>
      </c>
      <c r="U35" s="20"/>
    </row>
    <row r="36" spans="2:21" x14ac:dyDescent="0.25">
      <c r="B36" s="88">
        <v>9915000000</v>
      </c>
      <c r="C36" s="88">
        <v>-6.8598919</v>
      </c>
      <c r="D36" s="88">
        <v>-6.3307691000000004</v>
      </c>
      <c r="G36" s="20"/>
      <c r="H36" s="6">
        <f t="shared" si="0"/>
        <v>10.64</v>
      </c>
      <c r="I36" s="6">
        <f t="shared" si="1"/>
        <v>-6.9705862999999999</v>
      </c>
      <c r="J36" s="6">
        <f t="shared" si="2"/>
        <v>-5.7070384000000001</v>
      </c>
      <c r="L36" s="88">
        <v>9915000000</v>
      </c>
      <c r="M36" s="88">
        <v>-8.6067199999999993</v>
      </c>
      <c r="N36" s="88">
        <v>-7.0718874999999999</v>
      </c>
      <c r="Q36" s="20"/>
      <c r="R36" s="6">
        <f t="shared" si="3"/>
        <v>10.64</v>
      </c>
      <c r="S36" s="6">
        <f t="shared" si="4"/>
        <v>-8.4678564000000005</v>
      </c>
      <c r="T36" s="6">
        <f t="shared" si="5"/>
        <v>-7.8616184999999996</v>
      </c>
      <c r="U36" s="20"/>
    </row>
    <row r="37" spans="2:21" x14ac:dyDescent="0.25">
      <c r="B37" s="88">
        <v>10060000000</v>
      </c>
      <c r="C37" s="88">
        <v>-6.8799744</v>
      </c>
      <c r="D37" s="88">
        <v>-6.1390323999999996</v>
      </c>
      <c r="G37" s="20"/>
      <c r="H37" s="6">
        <f t="shared" si="0"/>
        <v>10.785</v>
      </c>
      <c r="I37" s="6">
        <f t="shared" si="1"/>
        <v>-6.9965811000000002</v>
      </c>
      <c r="J37" s="6">
        <f t="shared" si="2"/>
        <v>-5.6608824999999996</v>
      </c>
      <c r="L37" s="88">
        <v>10060000000</v>
      </c>
      <c r="M37" s="88">
        <v>-8.6096125000000008</v>
      </c>
      <c r="N37" s="88">
        <v>-7.1338973000000001</v>
      </c>
      <c r="Q37" s="20"/>
      <c r="R37" s="6">
        <f t="shared" si="3"/>
        <v>10.785</v>
      </c>
      <c r="S37" s="6">
        <f t="shared" si="4"/>
        <v>-8.4367541999999993</v>
      </c>
      <c r="T37" s="6">
        <f t="shared" si="5"/>
        <v>-8.1594057000000006</v>
      </c>
      <c r="U37" s="20"/>
    </row>
    <row r="38" spans="2:21" x14ac:dyDescent="0.25">
      <c r="B38" s="88">
        <v>10205000000</v>
      </c>
      <c r="C38" s="88">
        <v>-6.9023270999999999</v>
      </c>
      <c r="D38" s="88">
        <v>-5.9889201999999999</v>
      </c>
      <c r="G38" s="20"/>
      <c r="H38" s="6">
        <f t="shared" si="0"/>
        <v>10.93</v>
      </c>
      <c r="I38" s="6">
        <f t="shared" si="1"/>
        <v>-7.0181198</v>
      </c>
      <c r="J38" s="6">
        <f t="shared" si="2"/>
        <v>-5.6267414000000002</v>
      </c>
      <c r="L38" s="88">
        <v>10205000000</v>
      </c>
      <c r="M38" s="88">
        <v>-8.5841063999999996</v>
      </c>
      <c r="N38" s="88">
        <v>-7.2406100999999996</v>
      </c>
      <c r="Q38" s="20"/>
      <c r="R38" s="6">
        <f t="shared" si="3"/>
        <v>10.93</v>
      </c>
      <c r="S38" s="6">
        <f t="shared" si="4"/>
        <v>-8.3985929000000006</v>
      </c>
      <c r="T38" s="6">
        <f t="shared" si="5"/>
        <v>-8.5052242000000007</v>
      </c>
      <c r="U38" s="20"/>
    </row>
    <row r="39" spans="2:21" x14ac:dyDescent="0.25">
      <c r="B39" s="88">
        <v>10350000000</v>
      </c>
      <c r="C39" s="88">
        <v>-6.9370484000000001</v>
      </c>
      <c r="D39" s="88">
        <v>-5.8673973000000004</v>
      </c>
      <c r="G39" s="20"/>
      <c r="H39" s="6">
        <f t="shared" si="0"/>
        <v>11.074999999999999</v>
      </c>
      <c r="I39" s="6">
        <f t="shared" si="1"/>
        <v>-7.0417804999999998</v>
      </c>
      <c r="J39" s="6">
        <f t="shared" si="2"/>
        <v>-5.6243800999999998</v>
      </c>
      <c r="L39" s="88">
        <v>10350000000</v>
      </c>
      <c r="M39" s="88">
        <v>-8.5567235999999998</v>
      </c>
      <c r="N39" s="88">
        <v>-7.3977427000000002</v>
      </c>
      <c r="Q39" s="20"/>
      <c r="R39" s="6">
        <f t="shared" si="3"/>
        <v>11.074999999999999</v>
      </c>
      <c r="S39" s="6">
        <f t="shared" si="4"/>
        <v>-8.3587398999999998</v>
      </c>
      <c r="T39" s="6">
        <f t="shared" si="5"/>
        <v>-8.8939514000000006</v>
      </c>
      <c r="U39" s="20"/>
    </row>
    <row r="40" spans="2:21" x14ac:dyDescent="0.25">
      <c r="B40" s="88">
        <v>10495000000</v>
      </c>
      <c r="C40" s="88">
        <v>-6.9440422000000002</v>
      </c>
      <c r="D40" s="88">
        <v>-5.7802005000000003</v>
      </c>
      <c r="G40" s="20"/>
      <c r="H40" s="6">
        <f t="shared" si="0"/>
        <v>11.22</v>
      </c>
      <c r="I40" s="6">
        <f t="shared" si="1"/>
        <v>-7.0755143</v>
      </c>
      <c r="J40" s="6">
        <f t="shared" si="2"/>
        <v>-5.6532625999999997</v>
      </c>
      <c r="L40" s="88">
        <v>10495000000</v>
      </c>
      <c r="M40" s="88">
        <v>-8.5133685999999997</v>
      </c>
      <c r="N40" s="88">
        <v>-7.6034788999999998</v>
      </c>
      <c r="Q40" s="20"/>
      <c r="R40" s="6">
        <f t="shared" si="3"/>
        <v>11.22</v>
      </c>
      <c r="S40" s="6">
        <f t="shared" si="4"/>
        <v>-8.3384503999999993</v>
      </c>
      <c r="T40" s="6">
        <f t="shared" si="5"/>
        <v>-9.3354607000000005</v>
      </c>
      <c r="U40" s="20"/>
    </row>
    <row r="41" spans="2:21" x14ac:dyDescent="0.25">
      <c r="B41" s="88">
        <v>10640000000</v>
      </c>
      <c r="C41" s="88">
        <v>-6.9705862999999999</v>
      </c>
      <c r="D41" s="88">
        <v>-5.7070384000000001</v>
      </c>
      <c r="G41" s="20"/>
      <c r="H41" s="6">
        <f t="shared" si="0"/>
        <v>11.365</v>
      </c>
      <c r="I41" s="6">
        <f t="shared" si="1"/>
        <v>-7.0812783000000001</v>
      </c>
      <c r="J41" s="6">
        <f t="shared" si="2"/>
        <v>-5.7142796999999996</v>
      </c>
      <c r="L41" s="88">
        <v>10640000000</v>
      </c>
      <c r="M41" s="88">
        <v>-8.4678564000000005</v>
      </c>
      <c r="N41" s="88">
        <v>-7.8616184999999996</v>
      </c>
      <c r="Q41" s="20"/>
      <c r="R41" s="6">
        <f t="shared" si="3"/>
        <v>11.365</v>
      </c>
      <c r="S41" s="6">
        <f t="shared" si="4"/>
        <v>-8.3049926999999997</v>
      </c>
      <c r="T41" s="6">
        <f t="shared" si="5"/>
        <v>-9.8371362999999992</v>
      </c>
      <c r="U41" s="20"/>
    </row>
    <row r="42" spans="2:21" x14ac:dyDescent="0.25">
      <c r="B42" s="88">
        <v>10785000000</v>
      </c>
      <c r="C42" s="88">
        <v>-6.9965811000000002</v>
      </c>
      <c r="D42" s="88">
        <v>-5.6608824999999996</v>
      </c>
      <c r="G42" s="20"/>
      <c r="H42" s="6">
        <f t="shared" si="0"/>
        <v>11.51</v>
      </c>
      <c r="I42" s="6">
        <f t="shared" si="1"/>
        <v>-7.0837326000000003</v>
      </c>
      <c r="J42" s="6">
        <f t="shared" si="2"/>
        <v>-5.7971339000000004</v>
      </c>
      <c r="L42" s="88">
        <v>10785000000</v>
      </c>
      <c r="M42" s="88">
        <v>-8.4367541999999993</v>
      </c>
      <c r="N42" s="88">
        <v>-8.1594057000000006</v>
      </c>
      <c r="Q42" s="20"/>
      <c r="R42" s="6">
        <f t="shared" si="3"/>
        <v>11.51</v>
      </c>
      <c r="S42" s="6">
        <f t="shared" si="4"/>
        <v>-8.2723370000000003</v>
      </c>
      <c r="T42" s="6">
        <f t="shared" si="5"/>
        <v>-10.376281000000001</v>
      </c>
      <c r="U42" s="20"/>
    </row>
    <row r="43" spans="2:21" x14ac:dyDescent="0.25">
      <c r="B43" s="88">
        <v>10930000000</v>
      </c>
      <c r="C43" s="88">
        <v>-7.0181198</v>
      </c>
      <c r="D43" s="88">
        <v>-5.6267414000000002</v>
      </c>
      <c r="G43" s="20"/>
      <c r="H43" s="6">
        <f t="shared" si="0"/>
        <v>11.654999999999999</v>
      </c>
      <c r="I43" s="6">
        <f t="shared" si="1"/>
        <v>-7.0660534000000004</v>
      </c>
      <c r="J43" s="6">
        <f t="shared" si="2"/>
        <v>-5.9141025999999997</v>
      </c>
      <c r="L43" s="88">
        <v>10930000000</v>
      </c>
      <c r="M43" s="88">
        <v>-8.3985929000000006</v>
      </c>
      <c r="N43" s="88">
        <v>-8.5052242000000007</v>
      </c>
      <c r="Q43" s="20"/>
      <c r="R43" s="6">
        <f t="shared" si="3"/>
        <v>11.654999999999999</v>
      </c>
      <c r="S43" s="6">
        <f t="shared" si="4"/>
        <v>-8.2376614000000004</v>
      </c>
      <c r="T43" s="6">
        <f t="shared" si="5"/>
        <v>-10.960868</v>
      </c>
      <c r="U43" s="20"/>
    </row>
    <row r="44" spans="2:21" x14ac:dyDescent="0.25">
      <c r="B44" s="88">
        <v>11075000000</v>
      </c>
      <c r="C44" s="88">
        <v>-7.0417804999999998</v>
      </c>
      <c r="D44" s="88">
        <v>-5.6243800999999998</v>
      </c>
      <c r="G44" s="20"/>
      <c r="H44" s="6">
        <f t="shared" si="0"/>
        <v>11.8</v>
      </c>
      <c r="I44" s="6">
        <f t="shared" si="1"/>
        <v>-7.0367885000000001</v>
      </c>
      <c r="J44" s="6">
        <f t="shared" si="2"/>
        <v>-6.0621337999999998</v>
      </c>
      <c r="L44" s="88">
        <v>11075000000</v>
      </c>
      <c r="M44" s="88">
        <v>-8.3587398999999998</v>
      </c>
      <c r="N44" s="88">
        <v>-8.8939514000000006</v>
      </c>
      <c r="Q44" s="20"/>
      <c r="R44" s="6">
        <f t="shared" si="3"/>
        <v>11.8</v>
      </c>
      <c r="S44" s="6">
        <f t="shared" si="4"/>
        <v>-8.1933965999999998</v>
      </c>
      <c r="T44" s="6">
        <f t="shared" si="5"/>
        <v>-11.566238</v>
      </c>
      <c r="U44" s="20"/>
    </row>
    <row r="45" spans="2:21" x14ac:dyDescent="0.25">
      <c r="B45" s="88">
        <v>11220000000</v>
      </c>
      <c r="C45" s="88">
        <v>-7.0755143</v>
      </c>
      <c r="D45" s="88">
        <v>-5.6532625999999997</v>
      </c>
      <c r="G45" s="20"/>
      <c r="H45" s="6">
        <f t="shared" si="0"/>
        <v>11.945</v>
      </c>
      <c r="I45" s="6">
        <f t="shared" si="1"/>
        <v>-6.9952434999999999</v>
      </c>
      <c r="J45" s="6">
        <f t="shared" si="2"/>
        <v>-6.2428584000000003</v>
      </c>
      <c r="L45" s="88">
        <v>11220000000</v>
      </c>
      <c r="M45" s="88">
        <v>-8.3384503999999993</v>
      </c>
      <c r="N45" s="88">
        <v>-9.3354607000000005</v>
      </c>
      <c r="Q45" s="20"/>
      <c r="R45" s="6">
        <f t="shared" si="3"/>
        <v>11.945</v>
      </c>
      <c r="S45" s="6">
        <f t="shared" si="4"/>
        <v>-8.1344738000000003</v>
      </c>
      <c r="T45" s="6">
        <f t="shared" si="5"/>
        <v>-12.17423</v>
      </c>
      <c r="U45" s="20"/>
    </row>
    <row r="46" spans="2:21" x14ac:dyDescent="0.25">
      <c r="B46" s="88">
        <v>11365000000</v>
      </c>
      <c r="C46" s="88">
        <v>-7.0812783000000001</v>
      </c>
      <c r="D46" s="88">
        <v>-5.7142796999999996</v>
      </c>
      <c r="G46" s="20"/>
      <c r="H46" s="6">
        <f t="shared" si="0"/>
        <v>12.09</v>
      </c>
      <c r="I46" s="6">
        <f t="shared" si="1"/>
        <v>-6.9574509000000004</v>
      </c>
      <c r="J46" s="6">
        <f t="shared" si="2"/>
        <v>-6.4476642999999996</v>
      </c>
      <c r="L46" s="88">
        <v>11365000000</v>
      </c>
      <c r="M46" s="88">
        <v>-8.3049926999999997</v>
      </c>
      <c r="N46" s="88">
        <v>-9.8371362999999992</v>
      </c>
      <c r="Q46" s="20"/>
      <c r="R46" s="6">
        <f t="shared" si="3"/>
        <v>12.09</v>
      </c>
      <c r="S46" s="6">
        <f t="shared" si="4"/>
        <v>-8.0783491000000005</v>
      </c>
      <c r="T46" s="6">
        <f t="shared" si="5"/>
        <v>-12.782959999999999</v>
      </c>
      <c r="U46" s="20"/>
    </row>
    <row r="47" spans="2:21" x14ac:dyDescent="0.25">
      <c r="B47" s="88">
        <v>11510000000</v>
      </c>
      <c r="C47" s="88">
        <v>-7.0837326000000003</v>
      </c>
      <c r="D47" s="88">
        <v>-5.7971339000000004</v>
      </c>
      <c r="G47" s="20"/>
      <c r="H47" s="6">
        <f t="shared" si="0"/>
        <v>12.234999999999999</v>
      </c>
      <c r="I47" s="6">
        <f t="shared" si="1"/>
        <v>-6.9186373000000003</v>
      </c>
      <c r="J47" s="6">
        <f t="shared" si="2"/>
        <v>-6.6836947999999996</v>
      </c>
      <c r="L47" s="88">
        <v>11510000000</v>
      </c>
      <c r="M47" s="88">
        <v>-8.2723370000000003</v>
      </c>
      <c r="N47" s="88">
        <v>-10.376281000000001</v>
      </c>
      <c r="Q47" s="20"/>
      <c r="R47" s="6">
        <f t="shared" si="3"/>
        <v>12.234999999999999</v>
      </c>
      <c r="S47" s="6">
        <f t="shared" si="4"/>
        <v>-8.0225591999999999</v>
      </c>
      <c r="T47" s="6">
        <f t="shared" si="5"/>
        <v>-13.361501000000001</v>
      </c>
      <c r="U47" s="20"/>
    </row>
    <row r="48" spans="2:21" x14ac:dyDescent="0.25">
      <c r="B48" s="88">
        <v>11655000000</v>
      </c>
      <c r="C48" s="88">
        <v>-7.0660534000000004</v>
      </c>
      <c r="D48" s="88">
        <v>-5.9141025999999997</v>
      </c>
      <c r="G48" s="20"/>
      <c r="H48" s="6">
        <f t="shared" si="0"/>
        <v>12.38</v>
      </c>
      <c r="I48" s="6">
        <f t="shared" si="1"/>
        <v>-6.8862933999999996</v>
      </c>
      <c r="J48" s="6">
        <f t="shared" si="2"/>
        <v>-6.9306077999999998</v>
      </c>
      <c r="L48" s="88">
        <v>11655000000</v>
      </c>
      <c r="M48" s="88">
        <v>-8.2376614000000004</v>
      </c>
      <c r="N48" s="88">
        <v>-10.960868</v>
      </c>
      <c r="Q48" s="20"/>
      <c r="R48" s="6">
        <f t="shared" si="3"/>
        <v>12.38</v>
      </c>
      <c r="S48" s="6">
        <f t="shared" si="4"/>
        <v>-7.9643264</v>
      </c>
      <c r="T48" s="6">
        <f t="shared" si="5"/>
        <v>-13.878107999999999</v>
      </c>
      <c r="U48" s="20"/>
    </row>
    <row r="49" spans="2:21" x14ac:dyDescent="0.25">
      <c r="B49" s="88">
        <v>11800000000</v>
      </c>
      <c r="C49" s="88">
        <v>-7.0367885000000001</v>
      </c>
      <c r="D49" s="88">
        <v>-6.0621337999999998</v>
      </c>
      <c r="G49" s="20"/>
      <c r="H49" s="6">
        <f t="shared" si="0"/>
        <v>12.525</v>
      </c>
      <c r="I49" s="6">
        <f t="shared" si="1"/>
        <v>-6.8585000000000003</v>
      </c>
      <c r="J49" s="6">
        <f t="shared" si="2"/>
        <v>-7.1806106999999999</v>
      </c>
      <c r="L49" s="88">
        <v>11800000000</v>
      </c>
      <c r="M49" s="88">
        <v>-8.1933965999999998</v>
      </c>
      <c r="N49" s="88">
        <v>-11.566238</v>
      </c>
      <c r="Q49" s="20"/>
      <c r="R49" s="6">
        <f t="shared" si="3"/>
        <v>12.525</v>
      </c>
      <c r="S49" s="6">
        <f t="shared" si="4"/>
        <v>-7.9123315999999999</v>
      </c>
      <c r="T49" s="6">
        <f t="shared" si="5"/>
        <v>-14.315170999999999</v>
      </c>
      <c r="U49" s="20"/>
    </row>
    <row r="50" spans="2:21" x14ac:dyDescent="0.25">
      <c r="B50" s="88">
        <v>11945000000</v>
      </c>
      <c r="C50" s="88">
        <v>-6.9952434999999999</v>
      </c>
      <c r="D50" s="88">
        <v>-6.2428584000000003</v>
      </c>
      <c r="G50" s="20"/>
      <c r="H50" s="6">
        <f t="shared" si="0"/>
        <v>12.67</v>
      </c>
      <c r="I50" s="6">
        <f t="shared" si="1"/>
        <v>-6.8384590000000003</v>
      </c>
      <c r="J50" s="6">
        <f t="shared" si="2"/>
        <v>-7.4275918000000001</v>
      </c>
      <c r="L50" s="88">
        <v>11945000000</v>
      </c>
      <c r="M50" s="88">
        <v>-8.1344738000000003</v>
      </c>
      <c r="N50" s="88">
        <v>-12.17423</v>
      </c>
      <c r="Q50" s="20"/>
      <c r="R50" s="6">
        <f t="shared" si="3"/>
        <v>12.67</v>
      </c>
      <c r="S50" s="6">
        <f t="shared" si="4"/>
        <v>-7.8683018999999996</v>
      </c>
      <c r="T50" s="6">
        <f t="shared" si="5"/>
        <v>-14.636236</v>
      </c>
      <c r="U50" s="20"/>
    </row>
    <row r="51" spans="2:21" x14ac:dyDescent="0.25">
      <c r="B51" s="88">
        <v>12090000000</v>
      </c>
      <c r="C51" s="88">
        <v>-6.9574509000000004</v>
      </c>
      <c r="D51" s="88">
        <v>-6.4476642999999996</v>
      </c>
      <c r="G51" s="20"/>
      <c r="H51" s="6">
        <f t="shared" si="0"/>
        <v>12.815</v>
      </c>
      <c r="I51" s="6">
        <f t="shared" si="1"/>
        <v>-6.8236917999999998</v>
      </c>
      <c r="J51" s="6">
        <f t="shared" si="2"/>
        <v>-7.6732326000000004</v>
      </c>
      <c r="L51" s="88">
        <v>12090000000</v>
      </c>
      <c r="M51" s="88">
        <v>-8.0783491000000005</v>
      </c>
      <c r="N51" s="88">
        <v>-12.782959999999999</v>
      </c>
      <c r="Q51" s="20"/>
      <c r="R51" s="6">
        <f t="shared" si="3"/>
        <v>12.815</v>
      </c>
      <c r="S51" s="6">
        <f t="shared" si="4"/>
        <v>-7.8308258000000004</v>
      </c>
      <c r="T51" s="6">
        <f t="shared" si="5"/>
        <v>-14.860294</v>
      </c>
      <c r="U51" s="20"/>
    </row>
    <row r="52" spans="2:21" x14ac:dyDescent="0.25">
      <c r="B52" s="88">
        <v>12235000000</v>
      </c>
      <c r="C52" s="88">
        <v>-6.9186373000000003</v>
      </c>
      <c r="D52" s="88">
        <v>-6.6836947999999996</v>
      </c>
      <c r="G52" s="20"/>
      <c r="H52" s="6">
        <f t="shared" si="0"/>
        <v>12.96</v>
      </c>
      <c r="I52" s="6">
        <f t="shared" si="1"/>
        <v>-6.8095907999999996</v>
      </c>
      <c r="J52" s="6">
        <f t="shared" si="2"/>
        <v>-7.9075765999999996</v>
      </c>
      <c r="L52" s="88">
        <v>12235000000</v>
      </c>
      <c r="M52" s="88">
        <v>-8.0225591999999999</v>
      </c>
      <c r="N52" s="88">
        <v>-13.361501000000001</v>
      </c>
      <c r="Q52" s="20"/>
      <c r="R52" s="6">
        <f t="shared" si="3"/>
        <v>12.96</v>
      </c>
      <c r="S52" s="6">
        <f t="shared" si="4"/>
        <v>-7.7973723000000001</v>
      </c>
      <c r="T52" s="6">
        <f t="shared" si="5"/>
        <v>-14.992381999999999</v>
      </c>
      <c r="U52" s="20"/>
    </row>
    <row r="53" spans="2:21" x14ac:dyDescent="0.25">
      <c r="B53" s="88">
        <v>12380000000</v>
      </c>
      <c r="C53" s="88">
        <v>-6.8862933999999996</v>
      </c>
      <c r="D53" s="88">
        <v>-6.9306077999999998</v>
      </c>
      <c r="G53" s="20"/>
      <c r="H53" s="6">
        <f t="shared" si="0"/>
        <v>13.105</v>
      </c>
      <c r="I53" s="6">
        <f t="shared" si="1"/>
        <v>-6.8008594999999996</v>
      </c>
      <c r="J53" s="6">
        <f t="shared" si="2"/>
        <v>-8.1109810000000007</v>
      </c>
      <c r="L53" s="88">
        <v>12380000000</v>
      </c>
      <c r="M53" s="88">
        <v>-7.9643264</v>
      </c>
      <c r="N53" s="88">
        <v>-13.878107999999999</v>
      </c>
      <c r="Q53" s="20"/>
      <c r="R53" s="6">
        <f t="shared" si="3"/>
        <v>13.105</v>
      </c>
      <c r="S53" s="6">
        <f t="shared" si="4"/>
        <v>-7.7846726999999998</v>
      </c>
      <c r="T53" s="6">
        <f t="shared" si="5"/>
        <v>-15.042225</v>
      </c>
      <c r="U53" s="20"/>
    </row>
    <row r="54" spans="2:21" x14ac:dyDescent="0.25">
      <c r="B54" s="88">
        <v>12525000000</v>
      </c>
      <c r="C54" s="88">
        <v>-6.8585000000000003</v>
      </c>
      <c r="D54" s="88">
        <v>-7.1806106999999999</v>
      </c>
      <c r="G54" s="20"/>
      <c r="H54" s="6">
        <f t="shared" si="0"/>
        <v>13.25</v>
      </c>
      <c r="I54" s="6">
        <f t="shared" si="1"/>
        <v>-6.8024205999999996</v>
      </c>
      <c r="J54" s="6">
        <f t="shared" si="2"/>
        <v>-8.2629538</v>
      </c>
      <c r="L54" s="88">
        <v>12525000000</v>
      </c>
      <c r="M54" s="88">
        <v>-7.9123315999999999</v>
      </c>
      <c r="N54" s="88">
        <v>-14.315170999999999</v>
      </c>
      <c r="Q54" s="20"/>
      <c r="R54" s="6">
        <f t="shared" si="3"/>
        <v>13.25</v>
      </c>
      <c r="S54" s="6">
        <f t="shared" si="4"/>
        <v>-7.7788515</v>
      </c>
      <c r="T54" s="6">
        <f t="shared" si="5"/>
        <v>-15.001697</v>
      </c>
      <c r="U54" s="20"/>
    </row>
    <row r="55" spans="2:21" x14ac:dyDescent="0.25">
      <c r="B55" s="88">
        <v>12670000000</v>
      </c>
      <c r="C55" s="88">
        <v>-6.8384590000000003</v>
      </c>
      <c r="D55" s="88">
        <v>-7.4275918000000001</v>
      </c>
      <c r="H55" s="6">
        <f t="shared" si="0"/>
        <v>13.395</v>
      </c>
      <c r="I55" s="6">
        <f t="shared" si="1"/>
        <v>-6.8133321000000002</v>
      </c>
      <c r="J55" s="6">
        <f t="shared" si="2"/>
        <v>-8.3553514</v>
      </c>
      <c r="L55" s="88">
        <v>12670000000</v>
      </c>
      <c r="M55" s="88">
        <v>-7.8683018999999996</v>
      </c>
      <c r="N55" s="88">
        <v>-14.636236</v>
      </c>
      <c r="R55" s="6">
        <f t="shared" si="3"/>
        <v>13.395</v>
      </c>
      <c r="S55" s="6">
        <f t="shared" si="4"/>
        <v>-7.7870989000000002</v>
      </c>
      <c r="T55" s="6">
        <f t="shared" si="5"/>
        <v>-14.850263</v>
      </c>
    </row>
    <row r="56" spans="2:21" x14ac:dyDescent="0.25">
      <c r="B56" s="88">
        <v>12815000000</v>
      </c>
      <c r="C56" s="88">
        <v>-6.8236917999999998</v>
      </c>
      <c r="D56" s="88">
        <v>-7.6732326000000004</v>
      </c>
      <c r="H56" s="6">
        <f t="shared" si="0"/>
        <v>13.54</v>
      </c>
      <c r="I56" s="6">
        <f t="shared" si="1"/>
        <v>-6.8385286000000001</v>
      </c>
      <c r="J56" s="6">
        <f t="shared" si="2"/>
        <v>-8.3605280000000004</v>
      </c>
      <c r="L56" s="88">
        <v>12815000000</v>
      </c>
      <c r="M56" s="88">
        <v>-7.8308258000000004</v>
      </c>
      <c r="N56" s="88">
        <v>-14.860294</v>
      </c>
      <c r="R56" s="6">
        <f t="shared" si="3"/>
        <v>13.54</v>
      </c>
      <c r="S56" s="6">
        <f t="shared" si="4"/>
        <v>-7.8210195999999996</v>
      </c>
      <c r="T56" s="6">
        <f t="shared" si="5"/>
        <v>-14.588224</v>
      </c>
    </row>
    <row r="57" spans="2:21" x14ac:dyDescent="0.25">
      <c r="B57" s="88">
        <v>12960000000</v>
      </c>
      <c r="C57" s="88">
        <v>-6.8095907999999996</v>
      </c>
      <c r="D57" s="88">
        <v>-7.9075765999999996</v>
      </c>
      <c r="H57" s="6">
        <f t="shared" si="0"/>
        <v>13.685</v>
      </c>
      <c r="I57" s="6">
        <f t="shared" si="1"/>
        <v>-6.8860425999999997</v>
      </c>
      <c r="J57" s="6">
        <f t="shared" si="2"/>
        <v>-8.2965803000000005</v>
      </c>
      <c r="L57" s="88">
        <v>12960000000</v>
      </c>
      <c r="M57" s="88">
        <v>-7.7973723000000001</v>
      </c>
      <c r="N57" s="88">
        <v>-14.992381999999999</v>
      </c>
      <c r="R57" s="6">
        <f t="shared" si="3"/>
        <v>13.685</v>
      </c>
      <c r="S57" s="6">
        <f t="shared" si="4"/>
        <v>-7.8771428999999999</v>
      </c>
      <c r="T57" s="6">
        <f t="shared" si="5"/>
        <v>-14.227302999999999</v>
      </c>
    </row>
    <row r="58" spans="2:21" x14ac:dyDescent="0.25">
      <c r="B58" s="88">
        <v>13105000000</v>
      </c>
      <c r="C58" s="88">
        <v>-6.8008594999999996</v>
      </c>
      <c r="D58" s="88">
        <v>-8.1109810000000007</v>
      </c>
      <c r="H58" s="6">
        <f t="shared" si="0"/>
        <v>13.83</v>
      </c>
      <c r="I58" s="6">
        <f t="shared" si="1"/>
        <v>-6.9638267000000003</v>
      </c>
      <c r="J58" s="6">
        <f t="shared" si="2"/>
        <v>-8.1834945999999995</v>
      </c>
      <c r="L58" s="88">
        <v>13105000000</v>
      </c>
      <c r="M58" s="88">
        <v>-7.7846726999999998</v>
      </c>
      <c r="N58" s="88">
        <v>-15.042225</v>
      </c>
      <c r="R58" s="6">
        <f t="shared" si="3"/>
        <v>13.83</v>
      </c>
      <c r="S58" s="6">
        <f t="shared" si="4"/>
        <v>-7.9607387000000003</v>
      </c>
      <c r="T58" s="6">
        <f t="shared" si="5"/>
        <v>-13.774946999999999</v>
      </c>
    </row>
    <row r="59" spans="2:21" x14ac:dyDescent="0.25">
      <c r="B59" s="88">
        <v>13250000000</v>
      </c>
      <c r="C59" s="88">
        <v>-6.8024205999999996</v>
      </c>
      <c r="D59" s="88">
        <v>-8.2629538</v>
      </c>
      <c r="H59" s="6">
        <f t="shared" si="0"/>
        <v>13.975</v>
      </c>
      <c r="I59" s="6">
        <f t="shared" si="1"/>
        <v>-7.0486822</v>
      </c>
      <c r="J59" s="6">
        <f t="shared" si="2"/>
        <v>-8.0363702999999997</v>
      </c>
      <c r="L59" s="88">
        <v>13250000000</v>
      </c>
      <c r="M59" s="88">
        <v>-7.7788515</v>
      </c>
      <c r="N59" s="88">
        <v>-15.001697</v>
      </c>
      <c r="R59" s="6">
        <f t="shared" si="3"/>
        <v>13.975</v>
      </c>
      <c r="S59" s="6">
        <f t="shared" si="4"/>
        <v>-8.0823250000000009</v>
      </c>
      <c r="T59" s="6">
        <f t="shared" si="5"/>
        <v>-13.263946000000001</v>
      </c>
    </row>
    <row r="60" spans="2:21" x14ac:dyDescent="0.25">
      <c r="B60" s="88">
        <v>13395000000</v>
      </c>
      <c r="C60" s="88">
        <v>-6.8133321000000002</v>
      </c>
      <c r="D60" s="88">
        <v>-8.3553514</v>
      </c>
      <c r="H60" s="6">
        <f t="shared" si="0"/>
        <v>14.12</v>
      </c>
      <c r="I60" s="6">
        <f t="shared" si="1"/>
        <v>-7.1648120999999998</v>
      </c>
      <c r="J60" s="6">
        <f t="shared" si="2"/>
        <v>-7.8778442999999996</v>
      </c>
      <c r="L60" s="88">
        <v>13395000000</v>
      </c>
      <c r="M60" s="88">
        <v>-7.7870989000000002</v>
      </c>
      <c r="N60" s="88">
        <v>-14.850263</v>
      </c>
      <c r="R60" s="6">
        <f t="shared" si="3"/>
        <v>14.12</v>
      </c>
      <c r="S60" s="6">
        <f t="shared" si="4"/>
        <v>-8.2265309999999996</v>
      </c>
      <c r="T60" s="6">
        <f t="shared" si="5"/>
        <v>-12.704027999999999</v>
      </c>
    </row>
    <row r="61" spans="2:21" x14ac:dyDescent="0.25">
      <c r="B61" s="88">
        <v>13540000000</v>
      </c>
      <c r="C61" s="88">
        <v>-6.8385286000000001</v>
      </c>
      <c r="D61" s="88">
        <v>-8.3605280000000004</v>
      </c>
      <c r="H61" s="6">
        <f t="shared" si="0"/>
        <v>14.265000000000001</v>
      </c>
      <c r="I61" s="6">
        <f t="shared" si="1"/>
        <v>-7.2778063</v>
      </c>
      <c r="J61" s="6">
        <f t="shared" si="2"/>
        <v>-7.7023425000000003</v>
      </c>
      <c r="L61" s="88">
        <v>13540000000</v>
      </c>
      <c r="M61" s="88">
        <v>-7.8210195999999996</v>
      </c>
      <c r="N61" s="88">
        <v>-14.588224</v>
      </c>
      <c r="R61" s="6">
        <f t="shared" si="3"/>
        <v>14.265000000000001</v>
      </c>
      <c r="S61" s="6">
        <f t="shared" si="4"/>
        <v>-8.3865718999999999</v>
      </c>
      <c r="T61" s="6">
        <f t="shared" si="5"/>
        <v>-12.085722000000001</v>
      </c>
    </row>
    <row r="62" spans="2:21" x14ac:dyDescent="0.25">
      <c r="B62" s="88">
        <v>13685000000</v>
      </c>
      <c r="C62" s="88">
        <v>-6.8860425999999997</v>
      </c>
      <c r="D62" s="88">
        <v>-8.2965803000000005</v>
      </c>
      <c r="H62" s="6">
        <f t="shared" si="0"/>
        <v>14.41</v>
      </c>
      <c r="I62" s="6">
        <f t="shared" si="1"/>
        <v>-7.3758831000000002</v>
      </c>
      <c r="J62" s="6">
        <f t="shared" si="2"/>
        <v>-7.5514578999999999</v>
      </c>
      <c r="L62" s="88">
        <v>13685000000</v>
      </c>
      <c r="M62" s="88">
        <v>-7.8771428999999999</v>
      </c>
      <c r="N62" s="88">
        <v>-14.227302999999999</v>
      </c>
      <c r="R62" s="6">
        <f t="shared" si="3"/>
        <v>14.41</v>
      </c>
      <c r="S62" s="6">
        <f t="shared" si="4"/>
        <v>-8.5498113999999994</v>
      </c>
      <c r="T62" s="6">
        <f t="shared" si="5"/>
        <v>-11.43126</v>
      </c>
    </row>
    <row r="63" spans="2:21" x14ac:dyDescent="0.25">
      <c r="B63" s="88">
        <v>13830000000</v>
      </c>
      <c r="C63" s="88">
        <v>-6.9638267000000003</v>
      </c>
      <c r="D63" s="88">
        <v>-8.1834945999999995</v>
      </c>
      <c r="H63" s="6">
        <f t="shared" si="0"/>
        <v>14.555</v>
      </c>
      <c r="I63" s="6">
        <f t="shared" si="1"/>
        <v>-7.4501910000000002</v>
      </c>
      <c r="J63" s="6">
        <f t="shared" si="2"/>
        <v>-7.4342107999999998</v>
      </c>
      <c r="L63" s="88">
        <v>13830000000</v>
      </c>
      <c r="M63" s="88">
        <v>-7.9607387000000003</v>
      </c>
      <c r="N63" s="88">
        <v>-13.774946999999999</v>
      </c>
      <c r="R63" s="6">
        <f t="shared" si="3"/>
        <v>14.555</v>
      </c>
      <c r="S63" s="6">
        <f t="shared" si="4"/>
        <v>-8.7025690000000004</v>
      </c>
      <c r="T63" s="6">
        <f t="shared" si="5"/>
        <v>-10.766982</v>
      </c>
    </row>
    <row r="64" spans="2:21" x14ac:dyDescent="0.25">
      <c r="B64" s="88">
        <v>13975000000</v>
      </c>
      <c r="C64" s="88">
        <v>-7.0486822</v>
      </c>
      <c r="D64" s="88">
        <v>-8.0363702999999997</v>
      </c>
      <c r="H64" s="6">
        <f t="shared" si="0"/>
        <v>14.7</v>
      </c>
      <c r="I64" s="6">
        <f t="shared" si="1"/>
        <v>-7.5040225999999999</v>
      </c>
      <c r="J64" s="6">
        <f t="shared" si="2"/>
        <v>-7.3705359000000001</v>
      </c>
      <c r="L64" s="88">
        <v>13975000000</v>
      </c>
      <c r="M64" s="88">
        <v>-8.0823250000000009</v>
      </c>
      <c r="N64" s="88">
        <v>-13.263946000000001</v>
      </c>
      <c r="R64" s="6">
        <f t="shared" si="3"/>
        <v>14.7</v>
      </c>
      <c r="S64" s="6">
        <f t="shared" si="4"/>
        <v>-8.8321685999999993</v>
      </c>
      <c r="T64" s="6">
        <f t="shared" si="5"/>
        <v>-10.121324</v>
      </c>
    </row>
    <row r="65" spans="2:20" x14ac:dyDescent="0.25">
      <c r="B65" s="88">
        <v>14120000000</v>
      </c>
      <c r="C65" s="88">
        <v>-7.1648120999999998</v>
      </c>
      <c r="D65" s="88">
        <v>-7.8778442999999996</v>
      </c>
      <c r="H65" s="6">
        <f t="shared" si="0"/>
        <v>14.845000000000001</v>
      </c>
      <c r="I65" s="6">
        <f t="shared" si="1"/>
        <v>-7.5222340000000001</v>
      </c>
      <c r="J65" s="6">
        <f t="shared" si="2"/>
        <v>-7.4044632999999997</v>
      </c>
      <c r="L65" s="88">
        <v>14120000000</v>
      </c>
      <c r="M65" s="88">
        <v>-8.2265309999999996</v>
      </c>
      <c r="N65" s="88">
        <v>-12.704027999999999</v>
      </c>
      <c r="R65" s="6">
        <f t="shared" si="3"/>
        <v>14.845000000000001</v>
      </c>
      <c r="S65" s="6">
        <f t="shared" si="4"/>
        <v>-8.9437970999999994</v>
      </c>
      <c r="T65" s="6">
        <f t="shared" si="5"/>
        <v>-9.5187978999999991</v>
      </c>
    </row>
    <row r="66" spans="2:20" x14ac:dyDescent="0.25">
      <c r="B66" s="88">
        <v>14265000000</v>
      </c>
      <c r="C66" s="88">
        <v>-7.2778063</v>
      </c>
      <c r="D66" s="88">
        <v>-7.7023425000000003</v>
      </c>
      <c r="H66" s="6">
        <f t="shared" si="0"/>
        <v>14.99</v>
      </c>
      <c r="I66" s="6">
        <f t="shared" si="1"/>
        <v>-7.5264115</v>
      </c>
      <c r="J66" s="6">
        <f t="shared" si="2"/>
        <v>-7.4923468</v>
      </c>
      <c r="L66" s="88">
        <v>14265000000</v>
      </c>
      <c r="M66" s="88">
        <v>-8.3865718999999999</v>
      </c>
      <c r="N66" s="88">
        <v>-12.085722000000001</v>
      </c>
      <c r="R66" s="6">
        <f t="shared" si="3"/>
        <v>14.99</v>
      </c>
      <c r="S66" s="6">
        <f t="shared" si="4"/>
        <v>-9.0355472999999993</v>
      </c>
      <c r="T66" s="6">
        <f t="shared" si="5"/>
        <v>-8.9739246000000001</v>
      </c>
    </row>
    <row r="67" spans="2:20" x14ac:dyDescent="0.25">
      <c r="B67" s="88">
        <v>14410000000</v>
      </c>
      <c r="C67" s="88">
        <v>-7.3758831000000002</v>
      </c>
      <c r="D67" s="88">
        <v>-7.5514578999999999</v>
      </c>
      <c r="H67" s="6">
        <f t="shared" si="0"/>
        <v>15.135</v>
      </c>
      <c r="I67" s="6">
        <f t="shared" si="1"/>
        <v>-7.5106177000000001</v>
      </c>
      <c r="J67" s="6">
        <f t="shared" si="2"/>
        <v>-7.6628069999999999</v>
      </c>
      <c r="L67" s="88">
        <v>14410000000</v>
      </c>
      <c r="M67" s="88">
        <v>-8.5498113999999994</v>
      </c>
      <c r="N67" s="88">
        <v>-11.43126</v>
      </c>
      <c r="R67" s="6">
        <f t="shared" si="3"/>
        <v>15.135</v>
      </c>
      <c r="S67" s="6">
        <f t="shared" si="4"/>
        <v>-9.1129847000000002</v>
      </c>
      <c r="T67" s="6">
        <f t="shared" si="5"/>
        <v>-8.4988317000000002</v>
      </c>
    </row>
    <row r="68" spans="2:20" x14ac:dyDescent="0.25">
      <c r="B68" s="88">
        <v>14555000000</v>
      </c>
      <c r="C68" s="88">
        <v>-7.4501910000000002</v>
      </c>
      <c r="D68" s="88">
        <v>-7.4342107999999998</v>
      </c>
      <c r="H68" s="6">
        <f t="shared" ref="H68:H131" si="6">B73/1000000000</f>
        <v>15.28</v>
      </c>
      <c r="I68" s="6">
        <f t="shared" ref="I68:I131" si="7">C73</f>
        <v>-7.4908232999999997</v>
      </c>
      <c r="J68" s="6">
        <f t="shared" ref="J68:J131" si="8">D73</f>
        <v>-7.8799443</v>
      </c>
      <c r="L68" s="88">
        <v>14555000000</v>
      </c>
      <c r="M68" s="88">
        <v>-8.7025690000000004</v>
      </c>
      <c r="N68" s="88">
        <v>-10.766982</v>
      </c>
      <c r="R68" s="6">
        <f t="shared" ref="R68:R131" si="9">L73/1000000000</f>
        <v>15.28</v>
      </c>
      <c r="S68" s="6">
        <f t="shared" ref="S68:S131" si="10">M73</f>
        <v>-9.1854534000000001</v>
      </c>
      <c r="T68" s="6">
        <f t="shared" ref="T68:T131" si="11">N73</f>
        <v>-8.0814532999999997</v>
      </c>
    </row>
    <row r="69" spans="2:20" x14ac:dyDescent="0.25">
      <c r="B69" s="88">
        <v>14700000000</v>
      </c>
      <c r="C69" s="88">
        <v>-7.5040225999999999</v>
      </c>
      <c r="D69" s="88">
        <v>-7.3705359000000001</v>
      </c>
      <c r="H69" s="6">
        <f t="shared" si="6"/>
        <v>15.425000000000001</v>
      </c>
      <c r="I69" s="6">
        <f t="shared" si="7"/>
        <v>-7.4629330999999999</v>
      </c>
      <c r="J69" s="6">
        <f t="shared" si="8"/>
        <v>-8.1248713000000006</v>
      </c>
      <c r="L69" s="88">
        <v>14700000000</v>
      </c>
      <c r="M69" s="88">
        <v>-8.8321685999999993</v>
      </c>
      <c r="N69" s="88">
        <v>-10.121324</v>
      </c>
      <c r="R69" s="6">
        <f t="shared" si="9"/>
        <v>15.425000000000001</v>
      </c>
      <c r="S69" s="6">
        <f t="shared" si="10"/>
        <v>-9.2524785999999999</v>
      </c>
      <c r="T69" s="6">
        <f t="shared" si="11"/>
        <v>-7.7125792999999998</v>
      </c>
    </row>
    <row r="70" spans="2:20" x14ac:dyDescent="0.25">
      <c r="B70" s="88">
        <v>14845000000</v>
      </c>
      <c r="C70" s="88">
        <v>-7.5222340000000001</v>
      </c>
      <c r="D70" s="88">
        <v>-7.4044632999999997</v>
      </c>
      <c r="H70" s="6">
        <f t="shared" si="6"/>
        <v>15.57</v>
      </c>
      <c r="I70" s="6">
        <f t="shared" si="7"/>
        <v>-7.4192347999999999</v>
      </c>
      <c r="J70" s="6">
        <f t="shared" si="8"/>
        <v>-8.4062442999999991</v>
      </c>
      <c r="L70" s="88">
        <v>14845000000</v>
      </c>
      <c r="M70" s="88">
        <v>-8.9437970999999994</v>
      </c>
      <c r="N70" s="88">
        <v>-9.5187978999999991</v>
      </c>
      <c r="R70" s="6">
        <f t="shared" si="9"/>
        <v>15.57</v>
      </c>
      <c r="S70" s="6">
        <f t="shared" si="10"/>
        <v>-9.3274202000000006</v>
      </c>
      <c r="T70" s="6">
        <f t="shared" si="11"/>
        <v>-7.3908534000000001</v>
      </c>
    </row>
    <row r="71" spans="2:20" x14ac:dyDescent="0.25">
      <c r="B71" s="88">
        <v>14990000000</v>
      </c>
      <c r="C71" s="88">
        <v>-7.5264115</v>
      </c>
      <c r="D71" s="88">
        <v>-7.4923468</v>
      </c>
      <c r="H71" s="6">
        <f t="shared" si="6"/>
        <v>15.715</v>
      </c>
      <c r="I71" s="6">
        <f t="shared" si="7"/>
        <v>-7.3895182999999998</v>
      </c>
      <c r="J71" s="6">
        <f t="shared" si="8"/>
        <v>-8.7101077999999994</v>
      </c>
      <c r="L71" s="88">
        <v>14990000000</v>
      </c>
      <c r="M71" s="88">
        <v>-9.0355472999999993</v>
      </c>
      <c r="N71" s="88">
        <v>-8.9739246000000001</v>
      </c>
      <c r="R71" s="6">
        <f t="shared" si="9"/>
        <v>15.715</v>
      </c>
      <c r="S71" s="6">
        <f t="shared" si="10"/>
        <v>-9.3949785000000006</v>
      </c>
      <c r="T71" s="6">
        <f t="shared" si="11"/>
        <v>-7.1134658000000002</v>
      </c>
    </row>
    <row r="72" spans="2:20" x14ac:dyDescent="0.25">
      <c r="B72" s="88">
        <v>15135000000</v>
      </c>
      <c r="C72" s="88">
        <v>-7.5106177000000001</v>
      </c>
      <c r="D72" s="88">
        <v>-7.6628069999999999</v>
      </c>
      <c r="H72" s="6">
        <f t="shared" si="6"/>
        <v>15.86</v>
      </c>
      <c r="I72" s="6">
        <f t="shared" si="7"/>
        <v>-7.3933495999999996</v>
      </c>
      <c r="J72" s="6">
        <f t="shared" si="8"/>
        <v>-9.0480851999999992</v>
      </c>
      <c r="L72" s="88">
        <v>15135000000</v>
      </c>
      <c r="M72" s="88">
        <v>-9.1129847000000002</v>
      </c>
      <c r="N72" s="88">
        <v>-8.4988317000000002</v>
      </c>
      <c r="R72" s="6">
        <f t="shared" si="9"/>
        <v>15.86</v>
      </c>
      <c r="S72" s="6">
        <f t="shared" si="10"/>
        <v>-9.4518204000000008</v>
      </c>
      <c r="T72" s="6">
        <f t="shared" si="11"/>
        <v>-6.8698877999999999</v>
      </c>
    </row>
    <row r="73" spans="2:20" x14ac:dyDescent="0.25">
      <c r="B73" s="88">
        <v>15280000000</v>
      </c>
      <c r="C73" s="88">
        <v>-7.4908232999999997</v>
      </c>
      <c r="D73" s="88">
        <v>-7.8799443</v>
      </c>
      <c r="H73" s="6">
        <f t="shared" si="6"/>
        <v>16.004999999999999</v>
      </c>
      <c r="I73" s="6">
        <f t="shared" si="7"/>
        <v>-7.3844336999999998</v>
      </c>
      <c r="J73" s="6">
        <f t="shared" si="8"/>
        <v>-9.3931389000000003</v>
      </c>
      <c r="L73" s="88">
        <v>15280000000</v>
      </c>
      <c r="M73" s="88">
        <v>-9.1854534000000001</v>
      </c>
      <c r="N73" s="88">
        <v>-8.0814532999999997</v>
      </c>
      <c r="R73" s="6">
        <f t="shared" si="9"/>
        <v>16.004999999999999</v>
      </c>
      <c r="S73" s="6">
        <f t="shared" si="10"/>
        <v>-9.4827528000000001</v>
      </c>
      <c r="T73" s="6">
        <f t="shared" si="11"/>
        <v>-6.6624017000000002</v>
      </c>
    </row>
    <row r="74" spans="2:20" x14ac:dyDescent="0.25">
      <c r="B74" s="88">
        <v>15425000000</v>
      </c>
      <c r="C74" s="88">
        <v>-7.4629330999999999</v>
      </c>
      <c r="D74" s="88">
        <v>-8.1248713000000006</v>
      </c>
      <c r="H74" s="6">
        <f t="shared" si="6"/>
        <v>16.149999999999999</v>
      </c>
      <c r="I74" s="6">
        <f t="shared" si="7"/>
        <v>-7.3877268000000003</v>
      </c>
      <c r="J74" s="6">
        <f t="shared" si="8"/>
        <v>-9.7505483999999996</v>
      </c>
      <c r="L74" s="88">
        <v>15425000000</v>
      </c>
      <c r="M74" s="88">
        <v>-9.2524785999999999</v>
      </c>
      <c r="N74" s="88">
        <v>-7.7125792999999998</v>
      </c>
      <c r="R74" s="6">
        <f t="shared" si="9"/>
        <v>16.149999999999999</v>
      </c>
      <c r="S74" s="6">
        <f t="shared" si="10"/>
        <v>-9.5114765000000006</v>
      </c>
      <c r="T74" s="6">
        <f t="shared" si="11"/>
        <v>-6.4927754000000002</v>
      </c>
    </row>
    <row r="75" spans="2:20" x14ac:dyDescent="0.25">
      <c r="B75" s="88">
        <v>15570000000</v>
      </c>
      <c r="C75" s="88">
        <v>-7.4192347999999999</v>
      </c>
      <c r="D75" s="88">
        <v>-8.4062442999999991</v>
      </c>
      <c r="H75" s="6">
        <f t="shared" si="6"/>
        <v>16.295000000000002</v>
      </c>
      <c r="I75" s="6">
        <f t="shared" si="7"/>
        <v>-7.4056435</v>
      </c>
      <c r="J75" s="6">
        <f t="shared" si="8"/>
        <v>-10.110896</v>
      </c>
      <c r="L75" s="88">
        <v>15570000000</v>
      </c>
      <c r="M75" s="88">
        <v>-9.3274202000000006</v>
      </c>
      <c r="N75" s="88">
        <v>-7.3908534000000001</v>
      </c>
      <c r="R75" s="6">
        <f t="shared" si="9"/>
        <v>16.295000000000002</v>
      </c>
      <c r="S75" s="6">
        <f t="shared" si="10"/>
        <v>-9.5166558999999999</v>
      </c>
      <c r="T75" s="6">
        <f t="shared" si="11"/>
        <v>-6.3550677000000002</v>
      </c>
    </row>
    <row r="76" spans="2:20" x14ac:dyDescent="0.25">
      <c r="B76" s="88">
        <v>15715000000</v>
      </c>
      <c r="C76" s="88">
        <v>-7.3895182999999998</v>
      </c>
      <c r="D76" s="88">
        <v>-8.7101077999999994</v>
      </c>
      <c r="H76" s="6">
        <f t="shared" si="6"/>
        <v>16.440000000000001</v>
      </c>
      <c r="I76" s="6">
        <f t="shared" si="7"/>
        <v>-7.4074983999999997</v>
      </c>
      <c r="J76" s="6">
        <f t="shared" si="8"/>
        <v>-10.445506999999999</v>
      </c>
      <c r="L76" s="88">
        <v>15715000000</v>
      </c>
      <c r="M76" s="88">
        <v>-9.3949785000000006</v>
      </c>
      <c r="N76" s="88">
        <v>-7.1134658000000002</v>
      </c>
      <c r="R76" s="6">
        <f t="shared" si="9"/>
        <v>16.440000000000001</v>
      </c>
      <c r="S76" s="6">
        <f t="shared" si="10"/>
        <v>-9.5094689999999993</v>
      </c>
      <c r="T76" s="6">
        <f t="shared" si="11"/>
        <v>-6.2496719000000001</v>
      </c>
    </row>
    <row r="77" spans="2:20" x14ac:dyDescent="0.25">
      <c r="B77" s="88">
        <v>15860000000</v>
      </c>
      <c r="C77" s="88">
        <v>-7.3933495999999996</v>
      </c>
      <c r="D77" s="88">
        <v>-9.0480851999999992</v>
      </c>
      <c r="H77" s="6">
        <f t="shared" si="6"/>
        <v>16.585000000000001</v>
      </c>
      <c r="I77" s="6">
        <f t="shared" si="7"/>
        <v>-7.4032726000000002</v>
      </c>
      <c r="J77" s="6">
        <f t="shared" si="8"/>
        <v>-10.779614</v>
      </c>
      <c r="L77" s="88">
        <v>15860000000</v>
      </c>
      <c r="M77" s="88">
        <v>-9.4518204000000008</v>
      </c>
      <c r="N77" s="88">
        <v>-6.8698877999999999</v>
      </c>
      <c r="R77" s="6">
        <f t="shared" si="9"/>
        <v>16.585000000000001</v>
      </c>
      <c r="S77" s="6">
        <f t="shared" si="10"/>
        <v>-9.4988803999999991</v>
      </c>
      <c r="T77" s="6">
        <f t="shared" si="11"/>
        <v>-6.1822147000000003</v>
      </c>
    </row>
    <row r="78" spans="2:20" x14ac:dyDescent="0.25">
      <c r="B78" s="88">
        <v>16005000000</v>
      </c>
      <c r="C78" s="88">
        <v>-7.3844336999999998</v>
      </c>
      <c r="D78" s="88">
        <v>-9.3931389000000003</v>
      </c>
      <c r="H78" s="6">
        <f t="shared" si="6"/>
        <v>16.73</v>
      </c>
      <c r="I78" s="6">
        <f t="shared" si="7"/>
        <v>-7.3981214</v>
      </c>
      <c r="J78" s="6">
        <f t="shared" si="8"/>
        <v>-11.071972000000001</v>
      </c>
      <c r="L78" s="88">
        <v>16005000000</v>
      </c>
      <c r="M78" s="88">
        <v>-9.4827528000000001</v>
      </c>
      <c r="N78" s="88">
        <v>-6.6624017000000002</v>
      </c>
      <c r="R78" s="6">
        <f t="shared" si="9"/>
        <v>16.73</v>
      </c>
      <c r="S78" s="6">
        <f t="shared" si="10"/>
        <v>-9.4959849999999992</v>
      </c>
      <c r="T78" s="6">
        <f t="shared" si="11"/>
        <v>-6.1438021999999997</v>
      </c>
    </row>
    <row r="79" spans="2:20" x14ac:dyDescent="0.25">
      <c r="B79" s="88">
        <v>16150000000</v>
      </c>
      <c r="C79" s="88">
        <v>-7.3877268000000003</v>
      </c>
      <c r="D79" s="88">
        <v>-9.7505483999999996</v>
      </c>
      <c r="H79" s="6">
        <f t="shared" si="6"/>
        <v>16.875</v>
      </c>
      <c r="I79" s="6">
        <f t="shared" si="7"/>
        <v>-7.3829389000000001</v>
      </c>
      <c r="J79" s="6">
        <f t="shared" si="8"/>
        <v>-11.327628000000001</v>
      </c>
      <c r="L79" s="88">
        <v>16150000000</v>
      </c>
      <c r="M79" s="88">
        <v>-9.5114765000000006</v>
      </c>
      <c r="N79" s="88">
        <v>-6.4927754000000002</v>
      </c>
      <c r="R79" s="6">
        <f t="shared" si="9"/>
        <v>16.875</v>
      </c>
      <c r="S79" s="6">
        <f t="shared" si="10"/>
        <v>-9.4650078000000004</v>
      </c>
      <c r="T79" s="6">
        <f t="shared" si="11"/>
        <v>-6.137588</v>
      </c>
    </row>
    <row r="80" spans="2:20" x14ac:dyDescent="0.25">
      <c r="B80" s="88">
        <v>16295000000</v>
      </c>
      <c r="C80" s="88">
        <v>-7.4056435</v>
      </c>
      <c r="D80" s="88">
        <v>-10.110896</v>
      </c>
      <c r="H80" s="6">
        <f t="shared" si="6"/>
        <v>17.02</v>
      </c>
      <c r="I80" s="6">
        <f t="shared" si="7"/>
        <v>-7.3751688</v>
      </c>
      <c r="J80" s="6">
        <f t="shared" si="8"/>
        <v>-11.533621999999999</v>
      </c>
      <c r="L80" s="88">
        <v>16295000000</v>
      </c>
      <c r="M80" s="88">
        <v>-9.5166558999999999</v>
      </c>
      <c r="N80" s="88">
        <v>-6.3550677000000002</v>
      </c>
      <c r="R80" s="6">
        <f t="shared" si="9"/>
        <v>17.02</v>
      </c>
      <c r="S80" s="6">
        <f t="shared" si="10"/>
        <v>-9.4323969000000005</v>
      </c>
      <c r="T80" s="6">
        <f t="shared" si="11"/>
        <v>-6.1593913999999996</v>
      </c>
    </row>
    <row r="81" spans="2:20" x14ac:dyDescent="0.25">
      <c r="B81" s="88">
        <v>16440000000</v>
      </c>
      <c r="C81" s="88">
        <v>-7.4074983999999997</v>
      </c>
      <c r="D81" s="88">
        <v>-10.445506999999999</v>
      </c>
      <c r="H81" s="6">
        <f t="shared" si="6"/>
        <v>17.164999999999999</v>
      </c>
      <c r="I81" s="6">
        <f t="shared" si="7"/>
        <v>-7.3720641000000002</v>
      </c>
      <c r="J81" s="6">
        <f t="shared" si="8"/>
        <v>-11.657679</v>
      </c>
      <c r="L81" s="88">
        <v>16440000000</v>
      </c>
      <c r="M81" s="88">
        <v>-9.5094689999999993</v>
      </c>
      <c r="N81" s="88">
        <v>-6.2496719000000001</v>
      </c>
      <c r="R81" s="6">
        <f t="shared" si="9"/>
        <v>17.164999999999999</v>
      </c>
      <c r="S81" s="6">
        <f t="shared" si="10"/>
        <v>-9.3927087999999994</v>
      </c>
      <c r="T81" s="6">
        <f t="shared" si="11"/>
        <v>-6.2098250000000004</v>
      </c>
    </row>
    <row r="82" spans="2:20" x14ac:dyDescent="0.25">
      <c r="B82" s="88">
        <v>16585000000</v>
      </c>
      <c r="C82" s="88">
        <v>-7.4032726000000002</v>
      </c>
      <c r="D82" s="88">
        <v>-10.779614</v>
      </c>
      <c r="H82" s="6">
        <f t="shared" si="6"/>
        <v>17.309999999999999</v>
      </c>
      <c r="I82" s="6">
        <f t="shared" si="7"/>
        <v>-7.3554801999999997</v>
      </c>
      <c r="J82" s="6">
        <f t="shared" si="8"/>
        <v>-11.732938000000001</v>
      </c>
      <c r="L82" s="88">
        <v>16585000000</v>
      </c>
      <c r="M82" s="88">
        <v>-9.4988803999999991</v>
      </c>
      <c r="N82" s="88">
        <v>-6.1822147000000003</v>
      </c>
      <c r="R82" s="6">
        <f t="shared" si="9"/>
        <v>17.309999999999999</v>
      </c>
      <c r="S82" s="6">
        <f t="shared" si="10"/>
        <v>-9.3477812</v>
      </c>
      <c r="T82" s="6">
        <f t="shared" si="11"/>
        <v>-6.2840809999999996</v>
      </c>
    </row>
    <row r="83" spans="2:20" x14ac:dyDescent="0.25">
      <c r="B83" s="88">
        <v>16730000000</v>
      </c>
      <c r="C83" s="88">
        <v>-7.3981214</v>
      </c>
      <c r="D83" s="88">
        <v>-11.071972000000001</v>
      </c>
      <c r="H83" s="6">
        <f t="shared" si="6"/>
        <v>17.454999999999998</v>
      </c>
      <c r="I83" s="6">
        <f t="shared" si="7"/>
        <v>-7.3571568000000003</v>
      </c>
      <c r="J83" s="6">
        <f t="shared" si="8"/>
        <v>-11.744362000000001</v>
      </c>
      <c r="L83" s="88">
        <v>16730000000</v>
      </c>
      <c r="M83" s="88">
        <v>-9.4959849999999992</v>
      </c>
      <c r="N83" s="88">
        <v>-6.1438021999999997</v>
      </c>
      <c r="R83" s="6">
        <f t="shared" si="9"/>
        <v>17.454999999999998</v>
      </c>
      <c r="S83" s="6">
        <f t="shared" si="10"/>
        <v>-9.2989797999999997</v>
      </c>
      <c r="T83" s="6">
        <f t="shared" si="11"/>
        <v>-6.3850346</v>
      </c>
    </row>
    <row r="84" spans="2:20" x14ac:dyDescent="0.25">
      <c r="B84" s="88">
        <v>16875000000</v>
      </c>
      <c r="C84" s="88">
        <v>-7.3829389000000001</v>
      </c>
      <c r="D84" s="88">
        <v>-11.327628000000001</v>
      </c>
      <c r="H84" s="6">
        <f t="shared" si="6"/>
        <v>17.600000000000001</v>
      </c>
      <c r="I84" s="6">
        <f t="shared" si="7"/>
        <v>-7.3736033000000001</v>
      </c>
      <c r="J84" s="6">
        <f t="shared" si="8"/>
        <v>-11.703364000000001</v>
      </c>
      <c r="L84" s="88">
        <v>16875000000</v>
      </c>
      <c r="M84" s="88">
        <v>-9.4650078000000004</v>
      </c>
      <c r="N84" s="88">
        <v>-6.137588</v>
      </c>
      <c r="R84" s="6">
        <f t="shared" si="9"/>
        <v>17.600000000000001</v>
      </c>
      <c r="S84" s="6">
        <f t="shared" si="10"/>
        <v>-9.2663393000000003</v>
      </c>
      <c r="T84" s="6">
        <f t="shared" si="11"/>
        <v>-6.5102114999999996</v>
      </c>
    </row>
    <row r="85" spans="2:20" x14ac:dyDescent="0.25">
      <c r="B85" s="88">
        <v>17020000000</v>
      </c>
      <c r="C85" s="88">
        <v>-7.3751688</v>
      </c>
      <c r="D85" s="88">
        <v>-11.533621999999999</v>
      </c>
      <c r="H85" s="6">
        <f t="shared" si="6"/>
        <v>17.745000000000001</v>
      </c>
      <c r="I85" s="6">
        <f t="shared" si="7"/>
        <v>-7.3823929000000001</v>
      </c>
      <c r="J85" s="6">
        <f t="shared" si="8"/>
        <v>-11.639493</v>
      </c>
      <c r="L85" s="88">
        <v>17020000000</v>
      </c>
      <c r="M85" s="88">
        <v>-9.4323969000000005</v>
      </c>
      <c r="N85" s="88">
        <v>-6.1593913999999996</v>
      </c>
      <c r="R85" s="6">
        <f t="shared" si="9"/>
        <v>17.745000000000001</v>
      </c>
      <c r="S85" s="6">
        <f t="shared" si="10"/>
        <v>-9.2230767999999994</v>
      </c>
      <c r="T85" s="6">
        <f t="shared" si="11"/>
        <v>-6.6454687000000003</v>
      </c>
    </row>
    <row r="86" spans="2:20" x14ac:dyDescent="0.25">
      <c r="B86" s="88">
        <v>17165000000</v>
      </c>
      <c r="C86" s="88">
        <v>-7.3720641000000002</v>
      </c>
      <c r="D86" s="88">
        <v>-11.657679</v>
      </c>
      <c r="H86" s="6">
        <f t="shared" si="6"/>
        <v>17.89</v>
      </c>
      <c r="I86" s="6">
        <f t="shared" si="7"/>
        <v>-7.4006318999999996</v>
      </c>
      <c r="J86" s="6">
        <f t="shared" si="8"/>
        <v>-11.533764</v>
      </c>
      <c r="L86" s="88">
        <v>17165000000</v>
      </c>
      <c r="M86" s="88">
        <v>-9.3927087999999994</v>
      </c>
      <c r="N86" s="88">
        <v>-6.2098250000000004</v>
      </c>
      <c r="R86" s="6">
        <f t="shared" si="9"/>
        <v>17.89</v>
      </c>
      <c r="S86" s="6">
        <f t="shared" si="10"/>
        <v>-9.1845856000000001</v>
      </c>
      <c r="T86" s="6">
        <f t="shared" si="11"/>
        <v>-6.7965559999999998</v>
      </c>
    </row>
    <row r="87" spans="2:20" x14ac:dyDescent="0.25">
      <c r="B87" s="88">
        <v>17310000000</v>
      </c>
      <c r="C87" s="88">
        <v>-7.3554801999999997</v>
      </c>
      <c r="D87" s="88">
        <v>-11.732938000000001</v>
      </c>
      <c r="H87" s="6">
        <f t="shared" si="6"/>
        <v>18.035</v>
      </c>
      <c r="I87" s="6">
        <f t="shared" si="7"/>
        <v>-7.4207276999999996</v>
      </c>
      <c r="J87" s="6">
        <f t="shared" si="8"/>
        <v>-11.446085</v>
      </c>
      <c r="L87" s="88">
        <v>17310000000</v>
      </c>
      <c r="M87" s="88">
        <v>-9.3477812</v>
      </c>
      <c r="N87" s="88">
        <v>-6.2840809999999996</v>
      </c>
      <c r="R87" s="6">
        <f t="shared" si="9"/>
        <v>18.035</v>
      </c>
      <c r="S87" s="6">
        <f t="shared" si="10"/>
        <v>-9.1539973999999997</v>
      </c>
      <c r="T87" s="6">
        <f t="shared" si="11"/>
        <v>-6.9590553999999996</v>
      </c>
    </row>
    <row r="88" spans="2:20" x14ac:dyDescent="0.25">
      <c r="B88" s="88">
        <v>17455000000</v>
      </c>
      <c r="C88" s="88">
        <v>-7.3571568000000003</v>
      </c>
      <c r="D88" s="88">
        <v>-11.744362000000001</v>
      </c>
      <c r="H88" s="6">
        <f t="shared" si="6"/>
        <v>18.18</v>
      </c>
      <c r="I88" s="6">
        <f t="shared" si="7"/>
        <v>-7.4313425999999998</v>
      </c>
      <c r="J88" s="6">
        <f t="shared" si="8"/>
        <v>-11.367101999999999</v>
      </c>
      <c r="L88" s="88">
        <v>17455000000</v>
      </c>
      <c r="M88" s="88">
        <v>-9.2989797999999997</v>
      </c>
      <c r="N88" s="88">
        <v>-6.3850346</v>
      </c>
      <c r="R88" s="6">
        <f t="shared" si="9"/>
        <v>18.18</v>
      </c>
      <c r="S88" s="6">
        <f t="shared" si="10"/>
        <v>-9.1177510999999996</v>
      </c>
      <c r="T88" s="6">
        <f t="shared" si="11"/>
        <v>-7.1259135999999996</v>
      </c>
    </row>
    <row r="89" spans="2:20" x14ac:dyDescent="0.25">
      <c r="B89" s="88">
        <v>17600000000</v>
      </c>
      <c r="C89" s="88">
        <v>-7.3736033000000001</v>
      </c>
      <c r="D89" s="88">
        <v>-11.703364000000001</v>
      </c>
      <c r="H89" s="6">
        <f t="shared" si="6"/>
        <v>18.324999999999999</v>
      </c>
      <c r="I89" s="6">
        <f t="shared" si="7"/>
        <v>-7.4335237000000003</v>
      </c>
      <c r="J89" s="6">
        <f t="shared" si="8"/>
        <v>-11.308536</v>
      </c>
      <c r="L89" s="88">
        <v>17600000000</v>
      </c>
      <c r="M89" s="88">
        <v>-9.2663393000000003</v>
      </c>
      <c r="N89" s="88">
        <v>-6.5102114999999996</v>
      </c>
      <c r="R89" s="6">
        <f t="shared" si="9"/>
        <v>18.324999999999999</v>
      </c>
      <c r="S89" s="6">
        <f t="shared" si="10"/>
        <v>-9.0865478999999993</v>
      </c>
      <c r="T89" s="6">
        <f t="shared" si="11"/>
        <v>-7.3080993000000003</v>
      </c>
    </row>
    <row r="90" spans="2:20" x14ac:dyDescent="0.25">
      <c r="B90" s="88">
        <v>17745000000</v>
      </c>
      <c r="C90" s="88">
        <v>-7.3823929000000001</v>
      </c>
      <c r="D90" s="88">
        <v>-11.639493</v>
      </c>
      <c r="H90" s="6">
        <f t="shared" si="6"/>
        <v>18.47</v>
      </c>
      <c r="I90" s="6">
        <f t="shared" si="7"/>
        <v>-7.4324402999999997</v>
      </c>
      <c r="J90" s="6">
        <f t="shared" si="8"/>
        <v>-11.293777</v>
      </c>
      <c r="L90" s="88">
        <v>17745000000</v>
      </c>
      <c r="M90" s="88">
        <v>-9.2230767999999994</v>
      </c>
      <c r="N90" s="88">
        <v>-6.6454687000000003</v>
      </c>
      <c r="R90" s="6">
        <f t="shared" si="9"/>
        <v>18.47</v>
      </c>
      <c r="S90" s="6">
        <f t="shared" si="10"/>
        <v>-9.0720234000000008</v>
      </c>
      <c r="T90" s="6">
        <f t="shared" si="11"/>
        <v>-7.4844460000000002</v>
      </c>
    </row>
    <row r="91" spans="2:20" x14ac:dyDescent="0.25">
      <c r="B91" s="88">
        <v>17890000000</v>
      </c>
      <c r="C91" s="88">
        <v>-7.4006318999999996</v>
      </c>
      <c r="D91" s="88">
        <v>-11.533764</v>
      </c>
      <c r="H91" s="6">
        <f t="shared" si="6"/>
        <v>18.614999999999998</v>
      </c>
      <c r="I91" s="6">
        <f t="shared" si="7"/>
        <v>-7.4072661000000002</v>
      </c>
      <c r="J91" s="6">
        <f t="shared" si="8"/>
        <v>-11.319711</v>
      </c>
      <c r="L91" s="88">
        <v>17890000000</v>
      </c>
      <c r="M91" s="88">
        <v>-9.1845856000000001</v>
      </c>
      <c r="N91" s="88">
        <v>-6.7965559999999998</v>
      </c>
      <c r="R91" s="6">
        <f t="shared" si="9"/>
        <v>18.614999999999998</v>
      </c>
      <c r="S91" s="6">
        <f t="shared" si="10"/>
        <v>-9.0492858999999992</v>
      </c>
      <c r="T91" s="6">
        <f t="shared" si="11"/>
        <v>-7.6647366999999997</v>
      </c>
    </row>
    <row r="92" spans="2:20" x14ac:dyDescent="0.25">
      <c r="B92" s="88">
        <v>18035000000</v>
      </c>
      <c r="C92" s="88">
        <v>-7.4207276999999996</v>
      </c>
      <c r="D92" s="88">
        <v>-11.446085</v>
      </c>
      <c r="H92" s="6">
        <f t="shared" si="6"/>
        <v>18.760000000000002</v>
      </c>
      <c r="I92" s="6">
        <f t="shared" si="7"/>
        <v>-7.3948774000000004</v>
      </c>
      <c r="J92" s="6">
        <f t="shared" si="8"/>
        <v>-11.373761</v>
      </c>
      <c r="L92" s="88">
        <v>18035000000</v>
      </c>
      <c r="M92" s="88">
        <v>-9.1539973999999997</v>
      </c>
      <c r="N92" s="88">
        <v>-6.9590553999999996</v>
      </c>
      <c r="R92" s="6">
        <f t="shared" si="9"/>
        <v>18.760000000000002</v>
      </c>
      <c r="S92" s="6">
        <f t="shared" si="10"/>
        <v>-9.0249100000000002</v>
      </c>
      <c r="T92" s="6">
        <f t="shared" si="11"/>
        <v>-7.8191290000000002</v>
      </c>
    </row>
    <row r="93" spans="2:20" x14ac:dyDescent="0.25">
      <c r="B93" s="88">
        <v>18180000000</v>
      </c>
      <c r="C93" s="88">
        <v>-7.4313425999999998</v>
      </c>
      <c r="D93" s="88">
        <v>-11.367101999999999</v>
      </c>
      <c r="H93" s="6">
        <f t="shared" si="6"/>
        <v>18.905000000000001</v>
      </c>
      <c r="I93" s="6">
        <f t="shared" si="7"/>
        <v>-7.3785604999999999</v>
      </c>
      <c r="J93" s="6">
        <f t="shared" si="8"/>
        <v>-11.468705999999999</v>
      </c>
      <c r="L93" s="88">
        <v>18180000000</v>
      </c>
      <c r="M93" s="88">
        <v>-9.1177510999999996</v>
      </c>
      <c r="N93" s="88">
        <v>-7.1259135999999996</v>
      </c>
      <c r="R93" s="6">
        <f t="shared" si="9"/>
        <v>18.905000000000001</v>
      </c>
      <c r="S93" s="6">
        <f t="shared" si="10"/>
        <v>-9.0033989000000005</v>
      </c>
      <c r="T93" s="6">
        <f t="shared" si="11"/>
        <v>-7.9591288999999996</v>
      </c>
    </row>
    <row r="94" spans="2:20" x14ac:dyDescent="0.25">
      <c r="B94" s="88">
        <v>18325000000</v>
      </c>
      <c r="C94" s="88">
        <v>-7.4335237000000003</v>
      </c>
      <c r="D94" s="88">
        <v>-11.308536</v>
      </c>
      <c r="H94" s="6">
        <f t="shared" si="6"/>
        <v>19.05</v>
      </c>
      <c r="I94" s="6">
        <f t="shared" si="7"/>
        <v>-7.3682603999999996</v>
      </c>
      <c r="J94" s="6">
        <f t="shared" si="8"/>
        <v>-11.574545000000001</v>
      </c>
      <c r="L94" s="88">
        <v>18325000000</v>
      </c>
      <c r="M94" s="88">
        <v>-9.0865478999999993</v>
      </c>
      <c r="N94" s="88">
        <v>-7.3080993000000003</v>
      </c>
      <c r="R94" s="6">
        <f t="shared" si="9"/>
        <v>19.05</v>
      </c>
      <c r="S94" s="6">
        <f t="shared" si="10"/>
        <v>-8.9656610000000008</v>
      </c>
      <c r="T94" s="6">
        <f t="shared" si="11"/>
        <v>-8.0946149999999992</v>
      </c>
    </row>
    <row r="95" spans="2:20" x14ac:dyDescent="0.25">
      <c r="B95" s="88">
        <v>18470000000</v>
      </c>
      <c r="C95" s="88">
        <v>-7.4324402999999997</v>
      </c>
      <c r="D95" s="88">
        <v>-11.293777</v>
      </c>
      <c r="H95" s="6">
        <f t="shared" si="6"/>
        <v>19.195</v>
      </c>
      <c r="I95" s="6">
        <f t="shared" si="7"/>
        <v>-7.3585381999999999</v>
      </c>
      <c r="J95" s="6">
        <f t="shared" si="8"/>
        <v>-11.699324000000001</v>
      </c>
      <c r="L95" s="88">
        <v>18470000000</v>
      </c>
      <c r="M95" s="88">
        <v>-9.0720234000000008</v>
      </c>
      <c r="N95" s="88">
        <v>-7.4844460000000002</v>
      </c>
      <c r="R95" s="6">
        <f t="shared" si="9"/>
        <v>19.195</v>
      </c>
      <c r="S95" s="6">
        <f t="shared" si="10"/>
        <v>-8.9223908999999999</v>
      </c>
      <c r="T95" s="6">
        <f t="shared" si="11"/>
        <v>-8.2288656000000007</v>
      </c>
    </row>
    <row r="96" spans="2:20" x14ac:dyDescent="0.25">
      <c r="B96" s="88">
        <v>18615000000</v>
      </c>
      <c r="C96" s="88">
        <v>-7.4072661000000002</v>
      </c>
      <c r="D96" s="88">
        <v>-11.319711</v>
      </c>
      <c r="H96" s="6">
        <f t="shared" si="6"/>
        <v>19.34</v>
      </c>
      <c r="I96" s="6">
        <f t="shared" si="7"/>
        <v>-7.35534</v>
      </c>
      <c r="J96" s="6">
        <f t="shared" si="8"/>
        <v>-11.805548</v>
      </c>
      <c r="L96" s="88">
        <v>18615000000</v>
      </c>
      <c r="M96" s="88">
        <v>-9.0492858999999992</v>
      </c>
      <c r="N96" s="88">
        <v>-7.6647366999999997</v>
      </c>
      <c r="R96" s="6">
        <f t="shared" si="9"/>
        <v>19.34</v>
      </c>
      <c r="S96" s="6">
        <f t="shared" si="10"/>
        <v>-8.8855038000000004</v>
      </c>
      <c r="T96" s="6">
        <f t="shared" si="11"/>
        <v>-8.3513260000000002</v>
      </c>
    </row>
    <row r="97" spans="2:20" x14ac:dyDescent="0.25">
      <c r="B97" s="88">
        <v>18760000000</v>
      </c>
      <c r="C97" s="88">
        <v>-7.3948774000000004</v>
      </c>
      <c r="D97" s="88">
        <v>-11.373761</v>
      </c>
      <c r="H97" s="6">
        <f t="shared" si="6"/>
        <v>19.484999999999999</v>
      </c>
      <c r="I97" s="6">
        <f t="shared" si="7"/>
        <v>-7.3451351999999996</v>
      </c>
      <c r="J97" s="6">
        <f t="shared" si="8"/>
        <v>-11.900812</v>
      </c>
      <c r="L97" s="88">
        <v>18760000000</v>
      </c>
      <c r="M97" s="88">
        <v>-9.0249100000000002</v>
      </c>
      <c r="N97" s="88">
        <v>-7.8191290000000002</v>
      </c>
      <c r="R97" s="6">
        <f t="shared" si="9"/>
        <v>19.484999999999999</v>
      </c>
      <c r="S97" s="6">
        <f t="shared" si="10"/>
        <v>-8.8278694000000009</v>
      </c>
      <c r="T97" s="6">
        <f t="shared" si="11"/>
        <v>-8.4588280000000005</v>
      </c>
    </row>
    <row r="98" spans="2:20" x14ac:dyDescent="0.25">
      <c r="B98" s="88">
        <v>18905000000</v>
      </c>
      <c r="C98" s="88">
        <v>-7.3785604999999999</v>
      </c>
      <c r="D98" s="88">
        <v>-11.468705999999999</v>
      </c>
      <c r="H98" s="6">
        <f t="shared" si="6"/>
        <v>19.63</v>
      </c>
      <c r="I98" s="6">
        <f t="shared" si="7"/>
        <v>-7.3409361999999998</v>
      </c>
      <c r="J98" s="6">
        <f t="shared" si="8"/>
        <v>-11.968099</v>
      </c>
      <c r="L98" s="88">
        <v>18905000000</v>
      </c>
      <c r="M98" s="88">
        <v>-9.0033989000000005</v>
      </c>
      <c r="N98" s="88">
        <v>-7.9591288999999996</v>
      </c>
      <c r="R98" s="6">
        <f t="shared" si="9"/>
        <v>19.63</v>
      </c>
      <c r="S98" s="6">
        <f t="shared" si="10"/>
        <v>-8.7692089000000006</v>
      </c>
      <c r="T98" s="6">
        <f t="shared" si="11"/>
        <v>-8.5504760999999991</v>
      </c>
    </row>
    <row r="99" spans="2:20" x14ac:dyDescent="0.25">
      <c r="B99" s="88">
        <v>19050000000</v>
      </c>
      <c r="C99" s="88">
        <v>-7.3682603999999996</v>
      </c>
      <c r="D99" s="88">
        <v>-11.574545000000001</v>
      </c>
      <c r="H99" s="6">
        <f t="shared" si="6"/>
        <v>19.774999999999999</v>
      </c>
      <c r="I99" s="6">
        <f t="shared" si="7"/>
        <v>-7.3403958999999999</v>
      </c>
      <c r="J99" s="6">
        <f t="shared" si="8"/>
        <v>-12.026039000000001</v>
      </c>
      <c r="L99" s="88">
        <v>19050000000</v>
      </c>
      <c r="M99" s="88">
        <v>-8.9656610000000008</v>
      </c>
      <c r="N99" s="88">
        <v>-8.0946149999999992</v>
      </c>
      <c r="R99" s="6">
        <f t="shared" si="9"/>
        <v>19.774999999999999</v>
      </c>
      <c r="S99" s="6">
        <f t="shared" si="10"/>
        <v>-8.7217541000000001</v>
      </c>
      <c r="T99" s="6">
        <f t="shared" si="11"/>
        <v>-8.6448134999999997</v>
      </c>
    </row>
    <row r="100" spans="2:20" x14ac:dyDescent="0.25">
      <c r="B100" s="88">
        <v>19195000000</v>
      </c>
      <c r="C100" s="88">
        <v>-7.3585381999999999</v>
      </c>
      <c r="D100" s="88">
        <v>-11.699324000000001</v>
      </c>
      <c r="H100" s="6">
        <f t="shared" si="6"/>
        <v>19.920000000000002</v>
      </c>
      <c r="I100" s="6">
        <f t="shared" si="7"/>
        <v>-7.3476638999999997</v>
      </c>
      <c r="J100" s="6">
        <f t="shared" si="8"/>
        <v>-12.059222</v>
      </c>
      <c r="L100" s="88">
        <v>19195000000</v>
      </c>
      <c r="M100" s="88">
        <v>-8.9223908999999999</v>
      </c>
      <c r="N100" s="88">
        <v>-8.2288656000000007</v>
      </c>
      <c r="R100" s="6">
        <f t="shared" si="9"/>
        <v>19.920000000000002</v>
      </c>
      <c r="S100" s="6">
        <f t="shared" si="10"/>
        <v>-8.6516199</v>
      </c>
      <c r="T100" s="6">
        <f t="shared" si="11"/>
        <v>-8.7289019000000003</v>
      </c>
    </row>
    <row r="101" spans="2:20" x14ac:dyDescent="0.25">
      <c r="B101" s="88">
        <v>19340000000</v>
      </c>
      <c r="C101" s="88">
        <v>-7.35534</v>
      </c>
      <c r="D101" s="88">
        <v>-11.805548</v>
      </c>
      <c r="H101" s="6">
        <f t="shared" si="6"/>
        <v>20.065000000000001</v>
      </c>
      <c r="I101" s="6">
        <f t="shared" si="7"/>
        <v>-7.3670068000000004</v>
      </c>
      <c r="J101" s="6">
        <f t="shared" si="8"/>
        <v>-12.062487000000001</v>
      </c>
      <c r="L101" s="88">
        <v>19340000000</v>
      </c>
      <c r="M101" s="88">
        <v>-8.8855038000000004</v>
      </c>
      <c r="N101" s="88">
        <v>-8.3513260000000002</v>
      </c>
      <c r="R101" s="6">
        <f t="shared" si="9"/>
        <v>20.065000000000001</v>
      </c>
      <c r="S101" s="6">
        <f t="shared" si="10"/>
        <v>-8.5767527000000001</v>
      </c>
      <c r="T101" s="6">
        <f t="shared" si="11"/>
        <v>-8.8194742000000002</v>
      </c>
    </row>
    <row r="102" spans="2:20" x14ac:dyDescent="0.25">
      <c r="B102" s="88">
        <v>19485000000</v>
      </c>
      <c r="C102" s="88">
        <v>-7.3451351999999996</v>
      </c>
      <c r="D102" s="88">
        <v>-11.900812</v>
      </c>
      <c r="H102" s="6">
        <f t="shared" si="6"/>
        <v>20.21</v>
      </c>
      <c r="I102" s="6">
        <f t="shared" si="7"/>
        <v>-7.3864932000000003</v>
      </c>
      <c r="J102" s="6">
        <f t="shared" si="8"/>
        <v>-12.059855000000001</v>
      </c>
      <c r="L102" s="88">
        <v>19485000000</v>
      </c>
      <c r="M102" s="88">
        <v>-8.8278694000000009</v>
      </c>
      <c r="N102" s="88">
        <v>-8.4588280000000005</v>
      </c>
      <c r="R102" s="6">
        <f t="shared" si="9"/>
        <v>20.21</v>
      </c>
      <c r="S102" s="6">
        <f t="shared" si="10"/>
        <v>-8.5266093999999999</v>
      </c>
      <c r="T102" s="6">
        <f t="shared" si="11"/>
        <v>-8.9674338999999996</v>
      </c>
    </row>
    <row r="103" spans="2:20" x14ac:dyDescent="0.25">
      <c r="B103" s="88">
        <v>19630000000</v>
      </c>
      <c r="C103" s="88">
        <v>-7.3409361999999998</v>
      </c>
      <c r="D103" s="88">
        <v>-11.968099</v>
      </c>
      <c r="H103" s="6">
        <f t="shared" si="6"/>
        <v>20.355</v>
      </c>
      <c r="I103" s="6">
        <f t="shared" si="7"/>
        <v>-7.4037952000000002</v>
      </c>
      <c r="J103" s="6">
        <f t="shared" si="8"/>
        <v>-12.059834</v>
      </c>
      <c r="L103" s="88">
        <v>19630000000</v>
      </c>
      <c r="M103" s="88">
        <v>-8.7692089000000006</v>
      </c>
      <c r="N103" s="88">
        <v>-8.5504760999999991</v>
      </c>
      <c r="R103" s="6">
        <f t="shared" si="9"/>
        <v>20.355</v>
      </c>
      <c r="S103" s="6">
        <f t="shared" si="10"/>
        <v>-8.4835215000000002</v>
      </c>
      <c r="T103" s="6">
        <f t="shared" si="11"/>
        <v>-9.1001300999999994</v>
      </c>
    </row>
    <row r="104" spans="2:20" x14ac:dyDescent="0.25">
      <c r="B104" s="88">
        <v>19775000000</v>
      </c>
      <c r="C104" s="88">
        <v>-7.3403958999999999</v>
      </c>
      <c r="D104" s="88">
        <v>-12.026039000000001</v>
      </c>
      <c r="H104" s="6">
        <f t="shared" si="6"/>
        <v>20.5</v>
      </c>
      <c r="I104" s="6">
        <f t="shared" si="7"/>
        <v>-7.4216107999999998</v>
      </c>
      <c r="J104" s="6">
        <f t="shared" si="8"/>
        <v>-12.085753</v>
      </c>
      <c r="L104" s="88">
        <v>19775000000</v>
      </c>
      <c r="M104" s="88">
        <v>-8.7217541000000001</v>
      </c>
      <c r="N104" s="88">
        <v>-8.6448134999999997</v>
      </c>
      <c r="R104" s="6">
        <f t="shared" si="9"/>
        <v>20.5</v>
      </c>
      <c r="S104" s="6">
        <f t="shared" si="10"/>
        <v>-8.4456348000000006</v>
      </c>
      <c r="T104" s="6">
        <f t="shared" si="11"/>
        <v>-9.2103157000000007</v>
      </c>
    </row>
    <row r="105" spans="2:20" x14ac:dyDescent="0.25">
      <c r="B105" s="88">
        <v>19920000000</v>
      </c>
      <c r="C105" s="88">
        <v>-7.3476638999999997</v>
      </c>
      <c r="D105" s="88">
        <v>-12.059222</v>
      </c>
      <c r="H105" s="6">
        <f t="shared" si="6"/>
        <v>20.645</v>
      </c>
      <c r="I105" s="6">
        <f t="shared" si="7"/>
        <v>-7.4412203000000003</v>
      </c>
      <c r="J105" s="6">
        <f t="shared" si="8"/>
        <v>-12.135899999999999</v>
      </c>
      <c r="L105" s="88">
        <v>19920000000</v>
      </c>
      <c r="M105" s="88">
        <v>-8.6516199</v>
      </c>
      <c r="N105" s="88">
        <v>-8.7289019000000003</v>
      </c>
      <c r="R105" s="6">
        <f t="shared" si="9"/>
        <v>20.645</v>
      </c>
      <c r="S105" s="6">
        <f t="shared" si="10"/>
        <v>-8.4252328999999992</v>
      </c>
      <c r="T105" s="6">
        <f t="shared" si="11"/>
        <v>-9.3670787999999998</v>
      </c>
    </row>
    <row r="106" spans="2:20" x14ac:dyDescent="0.25">
      <c r="B106" s="88">
        <v>20065000000</v>
      </c>
      <c r="C106" s="88">
        <v>-7.3670068000000004</v>
      </c>
      <c r="D106" s="88">
        <v>-12.062487000000001</v>
      </c>
      <c r="H106" s="6">
        <f t="shared" si="6"/>
        <v>20.79</v>
      </c>
      <c r="I106" s="6">
        <f t="shared" si="7"/>
        <v>-7.4761138000000003</v>
      </c>
      <c r="J106" s="6">
        <f t="shared" si="8"/>
        <v>-12.187889999999999</v>
      </c>
      <c r="L106" s="88">
        <v>20065000000</v>
      </c>
      <c r="M106" s="88">
        <v>-8.5767527000000001</v>
      </c>
      <c r="N106" s="88">
        <v>-8.8194742000000002</v>
      </c>
      <c r="R106" s="6">
        <f t="shared" si="9"/>
        <v>20.79</v>
      </c>
      <c r="S106" s="6">
        <f t="shared" si="10"/>
        <v>-8.4313002000000008</v>
      </c>
      <c r="T106" s="6">
        <f t="shared" si="11"/>
        <v>-9.5620279000000004</v>
      </c>
    </row>
    <row r="107" spans="2:20" x14ac:dyDescent="0.25">
      <c r="B107" s="88">
        <v>20210000000</v>
      </c>
      <c r="C107" s="88">
        <v>-7.3864932000000003</v>
      </c>
      <c r="D107" s="88">
        <v>-12.059855000000001</v>
      </c>
      <c r="H107" s="6">
        <f t="shared" si="6"/>
        <v>20.934999999999999</v>
      </c>
      <c r="I107" s="6">
        <f t="shared" si="7"/>
        <v>-7.5198283000000004</v>
      </c>
      <c r="J107" s="6">
        <f t="shared" si="8"/>
        <v>-12.172898999999999</v>
      </c>
      <c r="L107" s="88">
        <v>20210000000</v>
      </c>
      <c r="M107" s="88">
        <v>-8.5266093999999999</v>
      </c>
      <c r="N107" s="88">
        <v>-8.9674338999999996</v>
      </c>
      <c r="R107" s="6">
        <f t="shared" si="9"/>
        <v>20.934999999999999</v>
      </c>
      <c r="S107" s="6">
        <f t="shared" si="10"/>
        <v>-8.4256724999999992</v>
      </c>
      <c r="T107" s="6">
        <f t="shared" si="11"/>
        <v>-9.7504977999999998</v>
      </c>
    </row>
    <row r="108" spans="2:20" x14ac:dyDescent="0.25">
      <c r="B108" s="88">
        <v>20355000000</v>
      </c>
      <c r="C108" s="88">
        <v>-7.4037952000000002</v>
      </c>
      <c r="D108" s="88">
        <v>-12.059834</v>
      </c>
      <c r="H108" s="6">
        <f t="shared" si="6"/>
        <v>21.08</v>
      </c>
      <c r="I108" s="6">
        <f t="shared" si="7"/>
        <v>-7.5659738000000001</v>
      </c>
      <c r="J108" s="6">
        <f t="shared" si="8"/>
        <v>-12.179296000000001</v>
      </c>
      <c r="L108" s="88">
        <v>20355000000</v>
      </c>
      <c r="M108" s="88">
        <v>-8.4835215000000002</v>
      </c>
      <c r="N108" s="88">
        <v>-9.1001300999999994</v>
      </c>
      <c r="R108" s="6">
        <f t="shared" si="9"/>
        <v>21.08</v>
      </c>
      <c r="S108" s="6">
        <f t="shared" si="10"/>
        <v>-8.4013919999999995</v>
      </c>
      <c r="T108" s="6">
        <f t="shared" si="11"/>
        <v>-9.9470042999999997</v>
      </c>
    </row>
    <row r="109" spans="2:20" x14ac:dyDescent="0.25">
      <c r="B109" s="88">
        <v>20500000000</v>
      </c>
      <c r="C109" s="88">
        <v>-7.4216107999999998</v>
      </c>
      <c r="D109" s="88">
        <v>-12.085753</v>
      </c>
      <c r="H109" s="6">
        <f t="shared" si="6"/>
        <v>21.225000000000001</v>
      </c>
      <c r="I109" s="6">
        <f t="shared" si="7"/>
        <v>-7.5743856000000003</v>
      </c>
      <c r="J109" s="6">
        <f t="shared" si="8"/>
        <v>-12.208285</v>
      </c>
      <c r="L109" s="88">
        <v>20500000000</v>
      </c>
      <c r="M109" s="88">
        <v>-8.4456348000000006</v>
      </c>
      <c r="N109" s="88">
        <v>-9.2103157000000007</v>
      </c>
      <c r="R109" s="6">
        <f t="shared" si="9"/>
        <v>21.225000000000001</v>
      </c>
      <c r="S109" s="6">
        <f t="shared" si="10"/>
        <v>-8.3887423999999999</v>
      </c>
      <c r="T109" s="6">
        <f t="shared" si="11"/>
        <v>-10.170188</v>
      </c>
    </row>
    <row r="110" spans="2:20" x14ac:dyDescent="0.25">
      <c r="B110" s="88">
        <v>20645000000</v>
      </c>
      <c r="C110" s="88">
        <v>-7.4412203000000003</v>
      </c>
      <c r="D110" s="88">
        <v>-12.135899999999999</v>
      </c>
      <c r="H110" s="6">
        <f t="shared" si="6"/>
        <v>21.37</v>
      </c>
      <c r="I110" s="6">
        <f t="shared" si="7"/>
        <v>-7.5611496000000002</v>
      </c>
      <c r="J110" s="6">
        <f t="shared" si="8"/>
        <v>-12.278819</v>
      </c>
      <c r="L110" s="88">
        <v>20645000000</v>
      </c>
      <c r="M110" s="88">
        <v>-8.4252328999999992</v>
      </c>
      <c r="N110" s="88">
        <v>-9.3670787999999998</v>
      </c>
      <c r="R110" s="6">
        <f t="shared" si="9"/>
        <v>21.37</v>
      </c>
      <c r="S110" s="6">
        <f t="shared" si="10"/>
        <v>-8.3877754000000007</v>
      </c>
      <c r="T110" s="6">
        <f t="shared" si="11"/>
        <v>-10.399953</v>
      </c>
    </row>
    <row r="111" spans="2:20" x14ac:dyDescent="0.25">
      <c r="B111" s="88">
        <v>20790000000</v>
      </c>
      <c r="C111" s="88">
        <v>-7.4761138000000003</v>
      </c>
      <c r="D111" s="88">
        <v>-12.187889999999999</v>
      </c>
      <c r="H111" s="6">
        <f t="shared" si="6"/>
        <v>21.515000000000001</v>
      </c>
      <c r="I111" s="6">
        <f t="shared" si="7"/>
        <v>-7.5303936</v>
      </c>
      <c r="J111" s="6">
        <f t="shared" si="8"/>
        <v>-12.320660999999999</v>
      </c>
      <c r="L111" s="88">
        <v>20790000000</v>
      </c>
      <c r="M111" s="88">
        <v>-8.4313002000000008</v>
      </c>
      <c r="N111" s="88">
        <v>-9.5620279000000004</v>
      </c>
      <c r="R111" s="6">
        <f t="shared" si="9"/>
        <v>21.515000000000001</v>
      </c>
      <c r="S111" s="6">
        <f t="shared" si="10"/>
        <v>-8.3736838999999996</v>
      </c>
      <c r="T111" s="6">
        <f t="shared" si="11"/>
        <v>-10.546212000000001</v>
      </c>
    </row>
    <row r="112" spans="2:20" x14ac:dyDescent="0.25">
      <c r="B112" s="88">
        <v>20935000000</v>
      </c>
      <c r="C112" s="88">
        <v>-7.5198283000000004</v>
      </c>
      <c r="D112" s="88">
        <v>-12.172898999999999</v>
      </c>
      <c r="H112" s="6">
        <f t="shared" si="6"/>
        <v>21.66</v>
      </c>
      <c r="I112" s="6">
        <f t="shared" si="7"/>
        <v>-7.4831276000000004</v>
      </c>
      <c r="J112" s="6">
        <f t="shared" si="8"/>
        <v>-12.313806</v>
      </c>
      <c r="L112" s="88">
        <v>20935000000</v>
      </c>
      <c r="M112" s="88">
        <v>-8.4256724999999992</v>
      </c>
      <c r="N112" s="88">
        <v>-9.7504977999999998</v>
      </c>
      <c r="R112" s="6">
        <f t="shared" si="9"/>
        <v>21.66</v>
      </c>
      <c r="S112" s="6">
        <f t="shared" si="10"/>
        <v>-8.3597298000000002</v>
      </c>
      <c r="T112" s="6">
        <f t="shared" si="11"/>
        <v>-10.663612000000001</v>
      </c>
    </row>
    <row r="113" spans="2:20" x14ac:dyDescent="0.25">
      <c r="B113" s="88">
        <v>21080000000</v>
      </c>
      <c r="C113" s="88">
        <v>-7.5659738000000001</v>
      </c>
      <c r="D113" s="88">
        <v>-12.179296000000001</v>
      </c>
      <c r="H113" s="6">
        <f t="shared" si="6"/>
        <v>21.805</v>
      </c>
      <c r="I113" s="6">
        <f t="shared" si="7"/>
        <v>-7.4248361999999997</v>
      </c>
      <c r="J113" s="6">
        <f t="shared" si="8"/>
        <v>-12.192862999999999</v>
      </c>
      <c r="L113" s="88">
        <v>21080000000</v>
      </c>
      <c r="M113" s="88">
        <v>-8.4013919999999995</v>
      </c>
      <c r="N113" s="88">
        <v>-9.9470042999999997</v>
      </c>
      <c r="R113" s="6">
        <f t="shared" si="9"/>
        <v>21.805</v>
      </c>
      <c r="S113" s="6">
        <f t="shared" si="10"/>
        <v>-8.4006710000000009</v>
      </c>
      <c r="T113" s="6">
        <f t="shared" si="11"/>
        <v>-10.742965</v>
      </c>
    </row>
    <row r="114" spans="2:20" x14ac:dyDescent="0.25">
      <c r="B114" s="88">
        <v>21225000000</v>
      </c>
      <c r="C114" s="88">
        <v>-7.5743856000000003</v>
      </c>
      <c r="D114" s="88">
        <v>-12.208285</v>
      </c>
      <c r="H114" s="6">
        <f t="shared" si="6"/>
        <v>21.95</v>
      </c>
      <c r="I114" s="6">
        <f t="shared" si="7"/>
        <v>-7.4054918000000001</v>
      </c>
      <c r="J114" s="6">
        <f t="shared" si="8"/>
        <v>-11.997172000000001</v>
      </c>
      <c r="L114" s="88">
        <v>21225000000</v>
      </c>
      <c r="M114" s="88">
        <v>-8.3887423999999999</v>
      </c>
      <c r="N114" s="88">
        <v>-10.170188</v>
      </c>
      <c r="R114" s="6">
        <f t="shared" si="9"/>
        <v>21.95</v>
      </c>
      <c r="S114" s="6">
        <f t="shared" si="10"/>
        <v>-8.4637194000000004</v>
      </c>
      <c r="T114" s="6">
        <f t="shared" si="11"/>
        <v>-10.733173000000001</v>
      </c>
    </row>
    <row r="115" spans="2:20" x14ac:dyDescent="0.25">
      <c r="B115" s="88">
        <v>21370000000</v>
      </c>
      <c r="C115" s="88">
        <v>-7.5611496000000002</v>
      </c>
      <c r="D115" s="88">
        <v>-12.278819</v>
      </c>
      <c r="H115" s="6">
        <f t="shared" si="6"/>
        <v>22.094999999999999</v>
      </c>
      <c r="I115" s="6">
        <f t="shared" si="7"/>
        <v>-7.4269432999999996</v>
      </c>
      <c r="J115" s="6">
        <f t="shared" si="8"/>
        <v>-11.767598</v>
      </c>
      <c r="L115" s="88">
        <v>21370000000</v>
      </c>
      <c r="M115" s="88">
        <v>-8.3877754000000007</v>
      </c>
      <c r="N115" s="88">
        <v>-10.399953</v>
      </c>
      <c r="R115" s="6">
        <f t="shared" si="9"/>
        <v>22.094999999999999</v>
      </c>
      <c r="S115" s="6">
        <f t="shared" si="10"/>
        <v>-8.5472631000000003</v>
      </c>
      <c r="T115" s="6">
        <f t="shared" si="11"/>
        <v>-10.630614</v>
      </c>
    </row>
    <row r="116" spans="2:20" x14ac:dyDescent="0.25">
      <c r="B116" s="88">
        <v>21515000000</v>
      </c>
      <c r="C116" s="88">
        <v>-7.5303936</v>
      </c>
      <c r="D116" s="88">
        <v>-12.320660999999999</v>
      </c>
      <c r="H116" s="6">
        <f t="shared" si="6"/>
        <v>22.24</v>
      </c>
      <c r="I116" s="6">
        <f t="shared" si="7"/>
        <v>-7.4628258000000001</v>
      </c>
      <c r="J116" s="6">
        <f t="shared" si="8"/>
        <v>-11.580052</v>
      </c>
      <c r="L116" s="88">
        <v>21515000000</v>
      </c>
      <c r="M116" s="88">
        <v>-8.3736838999999996</v>
      </c>
      <c r="N116" s="88">
        <v>-10.546212000000001</v>
      </c>
      <c r="R116" s="6">
        <f t="shared" si="9"/>
        <v>22.24</v>
      </c>
      <c r="S116" s="6">
        <f t="shared" si="10"/>
        <v>-8.6496668000000003</v>
      </c>
      <c r="T116" s="6">
        <f t="shared" si="11"/>
        <v>-10.513457000000001</v>
      </c>
    </row>
    <row r="117" spans="2:20" x14ac:dyDescent="0.25">
      <c r="B117" s="88">
        <v>21660000000</v>
      </c>
      <c r="C117" s="88">
        <v>-7.4831276000000004</v>
      </c>
      <c r="D117" s="88">
        <v>-12.313806</v>
      </c>
      <c r="H117" s="6">
        <f t="shared" si="6"/>
        <v>22.385000000000002</v>
      </c>
      <c r="I117" s="6">
        <f t="shared" si="7"/>
        <v>-7.5166677999999996</v>
      </c>
      <c r="J117" s="6">
        <f t="shared" si="8"/>
        <v>-11.342136</v>
      </c>
      <c r="L117" s="88">
        <v>21660000000</v>
      </c>
      <c r="M117" s="88">
        <v>-8.3597298000000002</v>
      </c>
      <c r="N117" s="88">
        <v>-10.663612000000001</v>
      </c>
      <c r="R117" s="6">
        <f t="shared" si="9"/>
        <v>22.385000000000002</v>
      </c>
      <c r="S117" s="6">
        <f t="shared" si="10"/>
        <v>-8.7880116000000008</v>
      </c>
      <c r="T117" s="6">
        <f t="shared" si="11"/>
        <v>-10.362087000000001</v>
      </c>
    </row>
    <row r="118" spans="2:20" x14ac:dyDescent="0.25">
      <c r="B118" s="88">
        <v>21805000000</v>
      </c>
      <c r="C118" s="88">
        <v>-7.4248361999999997</v>
      </c>
      <c r="D118" s="88">
        <v>-12.192862999999999</v>
      </c>
      <c r="H118" s="6">
        <f t="shared" si="6"/>
        <v>22.53</v>
      </c>
      <c r="I118" s="6">
        <f t="shared" si="7"/>
        <v>-7.5986371000000004</v>
      </c>
      <c r="J118" s="6">
        <f t="shared" si="8"/>
        <v>-11.090519</v>
      </c>
      <c r="L118" s="88">
        <v>21805000000</v>
      </c>
      <c r="M118" s="88">
        <v>-8.4006710000000009</v>
      </c>
      <c r="N118" s="88">
        <v>-10.742965</v>
      </c>
      <c r="R118" s="6">
        <f t="shared" si="9"/>
        <v>22.53</v>
      </c>
      <c r="S118" s="6">
        <f t="shared" si="10"/>
        <v>-8.8934174000000006</v>
      </c>
      <c r="T118" s="6">
        <f t="shared" si="11"/>
        <v>-10.151407000000001</v>
      </c>
    </row>
    <row r="119" spans="2:20" x14ac:dyDescent="0.25">
      <c r="B119" s="88">
        <v>21950000000</v>
      </c>
      <c r="C119" s="88">
        <v>-7.4054918000000001</v>
      </c>
      <c r="D119" s="88">
        <v>-11.997172000000001</v>
      </c>
      <c r="H119" s="6">
        <f t="shared" si="6"/>
        <v>22.675000000000001</v>
      </c>
      <c r="I119" s="6">
        <f t="shared" si="7"/>
        <v>-7.7077184000000001</v>
      </c>
      <c r="J119" s="6">
        <f t="shared" si="8"/>
        <v>-10.801496999999999</v>
      </c>
      <c r="L119" s="88">
        <v>21950000000</v>
      </c>
      <c r="M119" s="88">
        <v>-8.4637194000000004</v>
      </c>
      <c r="N119" s="88">
        <v>-10.733173000000001</v>
      </c>
      <c r="R119" s="6">
        <f t="shared" si="9"/>
        <v>22.675000000000001</v>
      </c>
      <c r="S119" s="6">
        <f t="shared" si="10"/>
        <v>-8.9638586</v>
      </c>
      <c r="T119" s="6">
        <f t="shared" si="11"/>
        <v>-9.9387025999999992</v>
      </c>
    </row>
    <row r="120" spans="2:20" x14ac:dyDescent="0.25">
      <c r="B120" s="88">
        <v>22095000000</v>
      </c>
      <c r="C120" s="88">
        <v>-7.4269432999999996</v>
      </c>
      <c r="D120" s="88">
        <v>-11.767598</v>
      </c>
      <c r="H120" s="6">
        <f t="shared" si="6"/>
        <v>22.82</v>
      </c>
      <c r="I120" s="6">
        <f t="shared" si="7"/>
        <v>-7.7847876999999999</v>
      </c>
      <c r="J120" s="6">
        <f t="shared" si="8"/>
        <v>-10.547174</v>
      </c>
      <c r="L120" s="88">
        <v>22095000000</v>
      </c>
      <c r="M120" s="88">
        <v>-8.5472631000000003</v>
      </c>
      <c r="N120" s="88">
        <v>-10.630614</v>
      </c>
      <c r="R120" s="6">
        <f t="shared" si="9"/>
        <v>22.82</v>
      </c>
      <c r="S120" s="6">
        <f t="shared" si="10"/>
        <v>-9.0243988000000002</v>
      </c>
      <c r="T120" s="6">
        <f t="shared" si="11"/>
        <v>-9.7599763999999993</v>
      </c>
    </row>
    <row r="121" spans="2:20" x14ac:dyDescent="0.25">
      <c r="B121" s="88">
        <v>22240000000</v>
      </c>
      <c r="C121" s="88">
        <v>-7.4628258000000001</v>
      </c>
      <c r="D121" s="88">
        <v>-11.580052</v>
      </c>
      <c r="H121" s="6">
        <f t="shared" si="6"/>
        <v>22.965</v>
      </c>
      <c r="I121" s="6">
        <f t="shared" si="7"/>
        <v>-7.8630972000000003</v>
      </c>
      <c r="J121" s="6">
        <f t="shared" si="8"/>
        <v>-10.336299</v>
      </c>
      <c r="L121" s="88">
        <v>22240000000</v>
      </c>
      <c r="M121" s="88">
        <v>-8.6496668000000003</v>
      </c>
      <c r="N121" s="88">
        <v>-10.513457000000001</v>
      </c>
      <c r="R121" s="6">
        <f t="shared" si="9"/>
        <v>22.965</v>
      </c>
      <c r="S121" s="6">
        <f t="shared" si="10"/>
        <v>-9.0526028000000007</v>
      </c>
      <c r="T121" s="6">
        <f t="shared" si="11"/>
        <v>-9.6364803000000006</v>
      </c>
    </row>
    <row r="122" spans="2:20" x14ac:dyDescent="0.25">
      <c r="B122" s="88">
        <v>22385000000</v>
      </c>
      <c r="C122" s="88">
        <v>-7.5166677999999996</v>
      </c>
      <c r="D122" s="88">
        <v>-11.342136</v>
      </c>
      <c r="H122" s="6">
        <f t="shared" si="6"/>
        <v>23.11</v>
      </c>
      <c r="I122" s="6">
        <f t="shared" si="7"/>
        <v>-7.9195213000000004</v>
      </c>
      <c r="J122" s="6">
        <f t="shared" si="8"/>
        <v>-10.207889</v>
      </c>
      <c r="L122" s="88">
        <v>22385000000</v>
      </c>
      <c r="M122" s="88">
        <v>-8.7880116000000008</v>
      </c>
      <c r="N122" s="88">
        <v>-10.362087000000001</v>
      </c>
      <c r="R122" s="6">
        <f t="shared" si="9"/>
        <v>23.11</v>
      </c>
      <c r="S122" s="6">
        <f t="shared" si="10"/>
        <v>-9.0462599000000008</v>
      </c>
      <c r="T122" s="6">
        <f t="shared" si="11"/>
        <v>-9.5661106</v>
      </c>
    </row>
    <row r="123" spans="2:20" x14ac:dyDescent="0.25">
      <c r="B123" s="88">
        <v>22530000000</v>
      </c>
      <c r="C123" s="88">
        <v>-7.5986371000000004</v>
      </c>
      <c r="D123" s="88">
        <v>-11.090519</v>
      </c>
      <c r="H123" s="6">
        <f t="shared" si="6"/>
        <v>23.254999999999999</v>
      </c>
      <c r="I123" s="6">
        <f t="shared" si="7"/>
        <v>-7.9575877000000004</v>
      </c>
      <c r="J123" s="6">
        <f t="shared" si="8"/>
        <v>-10.143795000000001</v>
      </c>
      <c r="L123" s="88">
        <v>22530000000</v>
      </c>
      <c r="M123" s="88">
        <v>-8.8934174000000006</v>
      </c>
      <c r="N123" s="88">
        <v>-10.151407000000001</v>
      </c>
      <c r="R123" s="6">
        <f t="shared" si="9"/>
        <v>23.254999999999999</v>
      </c>
      <c r="S123" s="6">
        <f t="shared" si="10"/>
        <v>-9.0215759000000002</v>
      </c>
      <c r="T123" s="6">
        <f t="shared" si="11"/>
        <v>-9.5668068000000002</v>
      </c>
    </row>
    <row r="124" spans="2:20" x14ac:dyDescent="0.25">
      <c r="B124" s="88">
        <v>22675000000</v>
      </c>
      <c r="C124" s="88">
        <v>-7.7077184000000001</v>
      </c>
      <c r="D124" s="88">
        <v>-10.801496999999999</v>
      </c>
      <c r="H124" s="6">
        <f t="shared" si="6"/>
        <v>23.4</v>
      </c>
      <c r="I124" s="6">
        <f t="shared" si="7"/>
        <v>-7.9620762000000003</v>
      </c>
      <c r="J124" s="6">
        <f t="shared" si="8"/>
        <v>-10.111813</v>
      </c>
      <c r="L124" s="88">
        <v>22675000000</v>
      </c>
      <c r="M124" s="88">
        <v>-8.9638586</v>
      </c>
      <c r="N124" s="88">
        <v>-9.9387025999999992</v>
      </c>
      <c r="R124" s="6">
        <f t="shared" si="9"/>
        <v>23.4</v>
      </c>
      <c r="S124" s="6">
        <f t="shared" si="10"/>
        <v>-8.9926863000000008</v>
      </c>
      <c r="T124" s="6">
        <f t="shared" si="11"/>
        <v>-9.6497059000000007</v>
      </c>
    </row>
    <row r="125" spans="2:20" x14ac:dyDescent="0.25">
      <c r="B125" s="88">
        <v>22820000000</v>
      </c>
      <c r="C125" s="88">
        <v>-7.7847876999999999</v>
      </c>
      <c r="D125" s="88">
        <v>-10.547174</v>
      </c>
      <c r="H125" s="6">
        <f t="shared" si="6"/>
        <v>23.545000000000002</v>
      </c>
      <c r="I125" s="6">
        <f t="shared" si="7"/>
        <v>-7.9744739999999998</v>
      </c>
      <c r="J125" s="6">
        <f t="shared" si="8"/>
        <v>-10.110569999999999</v>
      </c>
      <c r="L125" s="88">
        <v>22820000000</v>
      </c>
      <c r="M125" s="88">
        <v>-9.0243988000000002</v>
      </c>
      <c r="N125" s="88">
        <v>-9.7599763999999993</v>
      </c>
      <c r="R125" s="6">
        <f t="shared" si="9"/>
        <v>23.545000000000002</v>
      </c>
      <c r="S125" s="6">
        <f t="shared" si="10"/>
        <v>-8.9371346999999997</v>
      </c>
      <c r="T125" s="6">
        <f t="shared" si="11"/>
        <v>-9.7835664999999992</v>
      </c>
    </row>
    <row r="126" spans="2:20" x14ac:dyDescent="0.25">
      <c r="B126" s="88">
        <v>22965000000</v>
      </c>
      <c r="C126" s="88">
        <v>-7.8630972000000003</v>
      </c>
      <c r="D126" s="88">
        <v>-10.336299</v>
      </c>
      <c r="H126" s="6">
        <f t="shared" si="6"/>
        <v>23.69</v>
      </c>
      <c r="I126" s="6">
        <f t="shared" si="7"/>
        <v>-7.9728025999999996</v>
      </c>
      <c r="J126" s="6">
        <f t="shared" si="8"/>
        <v>-10.132626999999999</v>
      </c>
      <c r="L126" s="88">
        <v>22965000000</v>
      </c>
      <c r="M126" s="88">
        <v>-9.0526028000000007</v>
      </c>
      <c r="N126" s="88">
        <v>-9.6364803000000006</v>
      </c>
      <c r="R126" s="6">
        <f t="shared" si="9"/>
        <v>23.69</v>
      </c>
      <c r="S126" s="6">
        <f t="shared" si="10"/>
        <v>-8.8776864999999994</v>
      </c>
      <c r="T126" s="6">
        <f t="shared" si="11"/>
        <v>-9.9783869000000003</v>
      </c>
    </row>
    <row r="127" spans="2:20" x14ac:dyDescent="0.25">
      <c r="B127" s="88">
        <v>23110000000</v>
      </c>
      <c r="C127" s="88">
        <v>-7.9195213000000004</v>
      </c>
      <c r="D127" s="88">
        <v>-10.207889</v>
      </c>
      <c r="H127" s="6">
        <f t="shared" si="6"/>
        <v>23.835000000000001</v>
      </c>
      <c r="I127" s="6">
        <f t="shared" si="7"/>
        <v>-7.9837699000000004</v>
      </c>
      <c r="J127" s="6">
        <f t="shared" si="8"/>
        <v>-10.161693</v>
      </c>
      <c r="L127" s="88">
        <v>23110000000</v>
      </c>
      <c r="M127" s="88">
        <v>-9.0462599000000008</v>
      </c>
      <c r="N127" s="88">
        <v>-9.5661106</v>
      </c>
      <c r="R127" s="6">
        <f t="shared" si="9"/>
        <v>23.835000000000001</v>
      </c>
      <c r="S127" s="6">
        <f t="shared" si="10"/>
        <v>-8.8134631999999993</v>
      </c>
      <c r="T127" s="6">
        <f t="shared" si="11"/>
        <v>-10.225409000000001</v>
      </c>
    </row>
    <row r="128" spans="2:20" x14ac:dyDescent="0.25">
      <c r="B128" s="88">
        <v>23255000000</v>
      </c>
      <c r="C128" s="88">
        <v>-7.9575877000000004</v>
      </c>
      <c r="D128" s="88">
        <v>-10.143795000000001</v>
      </c>
      <c r="H128" s="6">
        <f t="shared" si="6"/>
        <v>23.98</v>
      </c>
      <c r="I128" s="6">
        <f t="shared" si="7"/>
        <v>-7.9944243000000004</v>
      </c>
      <c r="J128" s="6">
        <f t="shared" si="8"/>
        <v>-10.187704999999999</v>
      </c>
      <c r="L128" s="88">
        <v>23255000000</v>
      </c>
      <c r="M128" s="88">
        <v>-9.0215759000000002</v>
      </c>
      <c r="N128" s="88">
        <v>-9.5668068000000002</v>
      </c>
      <c r="R128" s="6">
        <f t="shared" si="9"/>
        <v>23.98</v>
      </c>
      <c r="S128" s="6">
        <f t="shared" si="10"/>
        <v>-8.7598018999999994</v>
      </c>
      <c r="T128" s="6">
        <f t="shared" si="11"/>
        <v>-10.509033000000001</v>
      </c>
    </row>
    <row r="129" spans="2:20" x14ac:dyDescent="0.25">
      <c r="B129" s="88">
        <v>23400000000</v>
      </c>
      <c r="C129" s="88">
        <v>-7.9620762000000003</v>
      </c>
      <c r="D129" s="88">
        <v>-10.111813</v>
      </c>
      <c r="H129" s="6">
        <f t="shared" si="6"/>
        <v>24.125</v>
      </c>
      <c r="I129" s="6">
        <f t="shared" si="7"/>
        <v>-8.0067081000000009</v>
      </c>
      <c r="J129" s="6">
        <f t="shared" si="8"/>
        <v>-10.209622</v>
      </c>
      <c r="L129" s="88">
        <v>23400000000</v>
      </c>
      <c r="M129" s="88">
        <v>-8.9926863000000008</v>
      </c>
      <c r="N129" s="88">
        <v>-9.6497059000000007</v>
      </c>
      <c r="R129" s="6">
        <f t="shared" si="9"/>
        <v>24.125</v>
      </c>
      <c r="S129" s="6">
        <f t="shared" si="10"/>
        <v>-8.7043409</v>
      </c>
      <c r="T129" s="6">
        <f t="shared" si="11"/>
        <v>-10.809526999999999</v>
      </c>
    </row>
    <row r="130" spans="2:20" x14ac:dyDescent="0.25">
      <c r="B130" s="88">
        <v>23545000000</v>
      </c>
      <c r="C130" s="88">
        <v>-7.9744739999999998</v>
      </c>
      <c r="D130" s="88">
        <v>-10.110569999999999</v>
      </c>
      <c r="H130" s="6">
        <f t="shared" si="6"/>
        <v>24.27</v>
      </c>
      <c r="I130" s="6">
        <f t="shared" si="7"/>
        <v>-8.0191660000000002</v>
      </c>
      <c r="J130" s="6">
        <f t="shared" si="8"/>
        <v>-10.219764</v>
      </c>
      <c r="L130" s="88">
        <v>23545000000</v>
      </c>
      <c r="M130" s="88">
        <v>-8.9371346999999997</v>
      </c>
      <c r="N130" s="88">
        <v>-9.7835664999999992</v>
      </c>
      <c r="R130" s="6">
        <f t="shared" si="9"/>
        <v>24.27</v>
      </c>
      <c r="S130" s="6">
        <f t="shared" si="10"/>
        <v>-8.6657285999999996</v>
      </c>
      <c r="T130" s="6">
        <f t="shared" si="11"/>
        <v>-11.127882</v>
      </c>
    </row>
    <row r="131" spans="2:20" x14ac:dyDescent="0.25">
      <c r="B131" s="88">
        <v>23690000000</v>
      </c>
      <c r="C131" s="88">
        <v>-7.9728025999999996</v>
      </c>
      <c r="D131" s="88">
        <v>-10.132626999999999</v>
      </c>
      <c r="H131" s="6">
        <f t="shared" si="6"/>
        <v>24.414999999999999</v>
      </c>
      <c r="I131" s="6">
        <f t="shared" si="7"/>
        <v>-8.0273409000000004</v>
      </c>
      <c r="J131" s="6">
        <f t="shared" si="8"/>
        <v>-10.216372</v>
      </c>
      <c r="L131" s="88">
        <v>23690000000</v>
      </c>
      <c r="M131" s="88">
        <v>-8.8776864999999994</v>
      </c>
      <c r="N131" s="88">
        <v>-9.9783869000000003</v>
      </c>
      <c r="R131" s="6">
        <f t="shared" si="9"/>
        <v>24.414999999999999</v>
      </c>
      <c r="S131" s="6">
        <f t="shared" si="10"/>
        <v>-8.6458025000000003</v>
      </c>
      <c r="T131" s="6">
        <f t="shared" si="11"/>
        <v>-11.44735</v>
      </c>
    </row>
    <row r="132" spans="2:20" x14ac:dyDescent="0.25">
      <c r="B132" s="88">
        <v>23835000000</v>
      </c>
      <c r="C132" s="88">
        <v>-7.9837699000000004</v>
      </c>
      <c r="D132" s="88">
        <v>-10.161693</v>
      </c>
      <c r="H132" s="6">
        <f t="shared" ref="H132:H195" si="12">B137/1000000000</f>
        <v>24.56</v>
      </c>
      <c r="I132" s="6">
        <f t="shared" ref="I132:I195" si="13">C137</f>
        <v>-8.0375251999999993</v>
      </c>
      <c r="J132" s="6">
        <f t="shared" ref="J132:J195" si="14">D137</f>
        <v>-10.198708</v>
      </c>
      <c r="L132" s="88">
        <v>23835000000</v>
      </c>
      <c r="M132" s="88">
        <v>-8.8134631999999993</v>
      </c>
      <c r="N132" s="88">
        <v>-10.225409000000001</v>
      </c>
      <c r="R132" s="6">
        <f t="shared" ref="R132:R195" si="15">L137/1000000000</f>
        <v>24.56</v>
      </c>
      <c r="S132" s="6">
        <f t="shared" ref="S132:S195" si="16">M137</f>
        <v>-8.6411008999999996</v>
      </c>
      <c r="T132" s="6">
        <f t="shared" ref="T132:T195" si="17">N137</f>
        <v>-11.739668</v>
      </c>
    </row>
    <row r="133" spans="2:20" x14ac:dyDescent="0.25">
      <c r="B133" s="88">
        <v>23980000000</v>
      </c>
      <c r="C133" s="88">
        <v>-7.9944243000000004</v>
      </c>
      <c r="D133" s="88">
        <v>-10.187704999999999</v>
      </c>
      <c r="H133" s="6">
        <f t="shared" si="12"/>
        <v>24.704999999999998</v>
      </c>
      <c r="I133" s="6">
        <f t="shared" si="13"/>
        <v>-8.0423621999999995</v>
      </c>
      <c r="J133" s="6">
        <f t="shared" si="14"/>
        <v>-10.20495</v>
      </c>
      <c r="L133" s="88">
        <v>23980000000</v>
      </c>
      <c r="M133" s="88">
        <v>-8.7598018999999994</v>
      </c>
      <c r="N133" s="88">
        <v>-10.509033000000001</v>
      </c>
      <c r="R133" s="6">
        <f t="shared" si="15"/>
        <v>24.704999999999998</v>
      </c>
      <c r="S133" s="6">
        <f t="shared" si="16"/>
        <v>-8.6457423999999996</v>
      </c>
      <c r="T133" s="6">
        <f t="shared" si="17"/>
        <v>-12.005882</v>
      </c>
    </row>
    <row r="134" spans="2:20" x14ac:dyDescent="0.25">
      <c r="B134" s="88">
        <v>24125000000</v>
      </c>
      <c r="C134" s="88">
        <v>-8.0067081000000009</v>
      </c>
      <c r="D134" s="88">
        <v>-10.209622</v>
      </c>
      <c r="H134" s="6">
        <f t="shared" si="12"/>
        <v>24.85</v>
      </c>
      <c r="I134" s="6">
        <f t="shared" si="13"/>
        <v>-8.0496339999999993</v>
      </c>
      <c r="J134" s="6">
        <f t="shared" si="14"/>
        <v>-10.193659</v>
      </c>
      <c r="L134" s="88">
        <v>24125000000</v>
      </c>
      <c r="M134" s="88">
        <v>-8.7043409</v>
      </c>
      <c r="N134" s="88">
        <v>-10.809526999999999</v>
      </c>
      <c r="R134" s="6">
        <f t="shared" si="15"/>
        <v>24.85</v>
      </c>
      <c r="S134" s="6">
        <f t="shared" si="16"/>
        <v>-8.6665229999999998</v>
      </c>
      <c r="T134" s="6">
        <f t="shared" si="17"/>
        <v>-12.236891</v>
      </c>
    </row>
    <row r="135" spans="2:20" x14ac:dyDescent="0.25">
      <c r="B135" s="88">
        <v>24270000000</v>
      </c>
      <c r="C135" s="88">
        <v>-8.0191660000000002</v>
      </c>
      <c r="D135" s="88">
        <v>-10.219764</v>
      </c>
      <c r="H135" s="6">
        <f t="shared" si="12"/>
        <v>24.995000000000001</v>
      </c>
      <c r="I135" s="6">
        <f t="shared" si="13"/>
        <v>-8.0518722999999994</v>
      </c>
      <c r="J135" s="6">
        <f t="shared" si="14"/>
        <v>-10.187462</v>
      </c>
      <c r="L135" s="88">
        <v>24270000000</v>
      </c>
      <c r="M135" s="88">
        <v>-8.6657285999999996</v>
      </c>
      <c r="N135" s="88">
        <v>-11.127882</v>
      </c>
      <c r="R135" s="6">
        <f t="shared" si="15"/>
        <v>24.995000000000001</v>
      </c>
      <c r="S135" s="6">
        <f t="shared" si="16"/>
        <v>-8.6886787000000005</v>
      </c>
      <c r="T135" s="6">
        <f t="shared" si="17"/>
        <v>-12.394869</v>
      </c>
    </row>
    <row r="136" spans="2:20" x14ac:dyDescent="0.25">
      <c r="B136" s="88">
        <v>24415000000</v>
      </c>
      <c r="C136" s="88">
        <v>-8.0273409000000004</v>
      </c>
      <c r="D136" s="88">
        <v>-10.216372</v>
      </c>
      <c r="H136" s="6">
        <f t="shared" si="12"/>
        <v>25.14</v>
      </c>
      <c r="I136" s="6">
        <f t="shared" si="13"/>
        <v>-8.0798740000000002</v>
      </c>
      <c r="J136" s="6">
        <f t="shared" si="14"/>
        <v>-10.169212</v>
      </c>
      <c r="L136" s="88">
        <v>24415000000</v>
      </c>
      <c r="M136" s="88">
        <v>-8.6458025000000003</v>
      </c>
      <c r="N136" s="88">
        <v>-11.44735</v>
      </c>
      <c r="R136" s="6">
        <f t="shared" si="15"/>
        <v>25.14</v>
      </c>
      <c r="S136" s="6">
        <f t="shared" si="16"/>
        <v>-8.7150449999999999</v>
      </c>
      <c r="T136" s="6">
        <f t="shared" si="17"/>
        <v>-12.494401</v>
      </c>
    </row>
    <row r="137" spans="2:20" x14ac:dyDescent="0.25">
      <c r="B137" s="88">
        <v>24560000000</v>
      </c>
      <c r="C137" s="88">
        <v>-8.0375251999999993</v>
      </c>
      <c r="D137" s="88">
        <v>-10.198708</v>
      </c>
      <c r="H137" s="6">
        <f t="shared" si="12"/>
        <v>25.285</v>
      </c>
      <c r="I137" s="6">
        <f t="shared" si="13"/>
        <v>-8.1087398999999998</v>
      </c>
      <c r="J137" s="6">
        <f t="shared" si="14"/>
        <v>-10.152174</v>
      </c>
      <c r="L137" s="88">
        <v>24560000000</v>
      </c>
      <c r="M137" s="88">
        <v>-8.6411008999999996</v>
      </c>
      <c r="N137" s="88">
        <v>-11.739668</v>
      </c>
      <c r="R137" s="6">
        <f t="shared" si="15"/>
        <v>25.285</v>
      </c>
      <c r="S137" s="6">
        <f t="shared" si="16"/>
        <v>-8.7560701000000005</v>
      </c>
      <c r="T137" s="6">
        <f t="shared" si="17"/>
        <v>-12.511594000000001</v>
      </c>
    </row>
    <row r="138" spans="2:20" x14ac:dyDescent="0.25">
      <c r="B138" s="88">
        <v>24705000000</v>
      </c>
      <c r="C138" s="88">
        <v>-8.0423621999999995</v>
      </c>
      <c r="D138" s="88">
        <v>-10.20495</v>
      </c>
      <c r="H138" s="6">
        <f t="shared" si="12"/>
        <v>25.43</v>
      </c>
      <c r="I138" s="6">
        <f t="shared" si="13"/>
        <v>-8.1398829999999993</v>
      </c>
      <c r="J138" s="6">
        <f t="shared" si="14"/>
        <v>-10.135369000000001</v>
      </c>
      <c r="L138" s="88">
        <v>24705000000</v>
      </c>
      <c r="M138" s="88">
        <v>-8.6457423999999996</v>
      </c>
      <c r="N138" s="88">
        <v>-12.005882</v>
      </c>
      <c r="R138" s="6">
        <f t="shared" si="15"/>
        <v>25.43</v>
      </c>
      <c r="S138" s="6">
        <f t="shared" si="16"/>
        <v>-8.8097352999999998</v>
      </c>
      <c r="T138" s="6">
        <f t="shared" si="17"/>
        <v>-12.456784000000001</v>
      </c>
    </row>
    <row r="139" spans="2:20" x14ac:dyDescent="0.25">
      <c r="B139" s="88">
        <v>24850000000</v>
      </c>
      <c r="C139" s="88">
        <v>-8.0496339999999993</v>
      </c>
      <c r="D139" s="88">
        <v>-10.193659</v>
      </c>
      <c r="H139" s="6">
        <f t="shared" si="12"/>
        <v>25.574999999999999</v>
      </c>
      <c r="I139" s="6">
        <f t="shared" si="13"/>
        <v>-8.1850985999999999</v>
      </c>
      <c r="J139" s="6">
        <f t="shared" si="14"/>
        <v>-10.13762</v>
      </c>
      <c r="L139" s="88">
        <v>24850000000</v>
      </c>
      <c r="M139" s="88">
        <v>-8.6665229999999998</v>
      </c>
      <c r="N139" s="88">
        <v>-12.236891</v>
      </c>
      <c r="R139" s="6">
        <f t="shared" si="15"/>
        <v>25.574999999999999</v>
      </c>
      <c r="S139" s="6">
        <f t="shared" si="16"/>
        <v>-8.8555907999999999</v>
      </c>
      <c r="T139" s="6">
        <f t="shared" si="17"/>
        <v>-12.349003</v>
      </c>
    </row>
    <row r="140" spans="2:20" x14ac:dyDescent="0.25">
      <c r="B140" s="88">
        <v>24995000000</v>
      </c>
      <c r="C140" s="88">
        <v>-8.0518722999999994</v>
      </c>
      <c r="D140" s="88">
        <v>-10.187462</v>
      </c>
      <c r="H140" s="6">
        <f t="shared" si="12"/>
        <v>25.72</v>
      </c>
      <c r="I140" s="6">
        <f t="shared" si="13"/>
        <v>-8.2425660999999995</v>
      </c>
      <c r="J140" s="6">
        <f t="shared" si="14"/>
        <v>-10.185129999999999</v>
      </c>
      <c r="L140" s="88">
        <v>24995000000</v>
      </c>
      <c r="M140" s="88">
        <v>-8.6886787000000005</v>
      </c>
      <c r="N140" s="88">
        <v>-12.394869</v>
      </c>
      <c r="R140" s="6">
        <f t="shared" si="15"/>
        <v>25.72</v>
      </c>
      <c r="S140" s="6">
        <f t="shared" si="16"/>
        <v>-8.9200239000000003</v>
      </c>
      <c r="T140" s="6">
        <f t="shared" si="17"/>
        <v>-12.206988000000001</v>
      </c>
    </row>
    <row r="141" spans="2:20" x14ac:dyDescent="0.25">
      <c r="B141" s="88">
        <v>25140000000</v>
      </c>
      <c r="C141" s="88">
        <v>-8.0798740000000002</v>
      </c>
      <c r="D141" s="88">
        <v>-10.169212</v>
      </c>
      <c r="H141" s="6">
        <f t="shared" si="12"/>
        <v>25.864999999999998</v>
      </c>
      <c r="I141" s="6">
        <f t="shared" si="13"/>
        <v>-8.2664708999999998</v>
      </c>
      <c r="J141" s="6">
        <f t="shared" si="14"/>
        <v>-10.248452</v>
      </c>
      <c r="L141" s="88">
        <v>25140000000</v>
      </c>
      <c r="M141" s="88">
        <v>-8.7150449999999999</v>
      </c>
      <c r="N141" s="88">
        <v>-12.494401</v>
      </c>
      <c r="R141" s="6">
        <f t="shared" si="15"/>
        <v>25.864999999999998</v>
      </c>
      <c r="S141" s="6">
        <f t="shared" si="16"/>
        <v>-8.9807663000000009</v>
      </c>
      <c r="T141" s="6">
        <f t="shared" si="17"/>
        <v>-12.041601</v>
      </c>
    </row>
    <row r="142" spans="2:20" x14ac:dyDescent="0.25">
      <c r="B142" s="88">
        <v>25285000000</v>
      </c>
      <c r="C142" s="88">
        <v>-8.1087398999999998</v>
      </c>
      <c r="D142" s="88">
        <v>-10.152174</v>
      </c>
      <c r="H142" s="6">
        <f t="shared" si="12"/>
        <v>26.01</v>
      </c>
      <c r="I142" s="6">
        <f t="shared" si="13"/>
        <v>-8.2825755999999995</v>
      </c>
      <c r="J142" s="6">
        <f t="shared" si="14"/>
        <v>-10.302077000000001</v>
      </c>
      <c r="L142" s="88">
        <v>25285000000</v>
      </c>
      <c r="M142" s="88">
        <v>-8.7560701000000005</v>
      </c>
      <c r="N142" s="88">
        <v>-12.511594000000001</v>
      </c>
      <c r="R142" s="6">
        <f t="shared" si="15"/>
        <v>26.01</v>
      </c>
      <c r="S142" s="6">
        <f t="shared" si="16"/>
        <v>-9.0261831000000008</v>
      </c>
      <c r="T142" s="6">
        <f t="shared" si="17"/>
        <v>-11.871416</v>
      </c>
    </row>
    <row r="143" spans="2:20" x14ac:dyDescent="0.25">
      <c r="B143" s="88">
        <v>25430000000</v>
      </c>
      <c r="C143" s="88">
        <v>-8.1398829999999993</v>
      </c>
      <c r="D143" s="88">
        <v>-10.135369000000001</v>
      </c>
      <c r="H143" s="6">
        <f t="shared" si="12"/>
        <v>26.155000000000001</v>
      </c>
      <c r="I143" s="6">
        <f t="shared" si="13"/>
        <v>-8.3127850999999993</v>
      </c>
      <c r="J143" s="6">
        <f t="shared" si="14"/>
        <v>-10.413048</v>
      </c>
      <c r="L143" s="88">
        <v>25430000000</v>
      </c>
      <c r="M143" s="88">
        <v>-8.8097352999999998</v>
      </c>
      <c r="N143" s="88">
        <v>-12.456784000000001</v>
      </c>
      <c r="R143" s="6">
        <f t="shared" si="15"/>
        <v>26.155000000000001</v>
      </c>
      <c r="S143" s="6">
        <f t="shared" si="16"/>
        <v>-9.0619677999999997</v>
      </c>
      <c r="T143" s="6">
        <f t="shared" si="17"/>
        <v>-11.692373999999999</v>
      </c>
    </row>
    <row r="144" spans="2:20" x14ac:dyDescent="0.25">
      <c r="B144" s="88">
        <v>25575000000</v>
      </c>
      <c r="C144" s="88">
        <v>-8.1850985999999999</v>
      </c>
      <c r="D144" s="88">
        <v>-10.13762</v>
      </c>
      <c r="H144" s="6">
        <f t="shared" si="12"/>
        <v>26.3</v>
      </c>
      <c r="I144" s="6">
        <f t="shared" si="13"/>
        <v>-8.3436365000000006</v>
      </c>
      <c r="J144" s="6">
        <f t="shared" si="14"/>
        <v>-10.544485999999999</v>
      </c>
      <c r="L144" s="88">
        <v>25575000000</v>
      </c>
      <c r="M144" s="88">
        <v>-8.8555907999999999</v>
      </c>
      <c r="N144" s="88">
        <v>-12.349003</v>
      </c>
      <c r="R144" s="6">
        <f t="shared" si="15"/>
        <v>26.3</v>
      </c>
      <c r="S144" s="6">
        <f t="shared" si="16"/>
        <v>-9.1080398999999996</v>
      </c>
      <c r="T144" s="6">
        <f t="shared" si="17"/>
        <v>-11.554282000000001</v>
      </c>
    </row>
    <row r="145" spans="2:20" x14ac:dyDescent="0.25">
      <c r="B145" s="88">
        <v>25720000000</v>
      </c>
      <c r="C145" s="88">
        <v>-8.2425660999999995</v>
      </c>
      <c r="D145" s="88">
        <v>-10.185129999999999</v>
      </c>
      <c r="H145" s="6">
        <f t="shared" si="12"/>
        <v>26.445</v>
      </c>
      <c r="I145" s="6">
        <f t="shared" si="13"/>
        <v>-8.3623705000000008</v>
      </c>
      <c r="J145" s="6">
        <f t="shared" si="14"/>
        <v>-10.699709</v>
      </c>
      <c r="L145" s="88">
        <v>25720000000</v>
      </c>
      <c r="M145" s="88">
        <v>-8.9200239000000003</v>
      </c>
      <c r="N145" s="88">
        <v>-12.206988000000001</v>
      </c>
      <c r="R145" s="6">
        <f t="shared" si="15"/>
        <v>26.445</v>
      </c>
      <c r="S145" s="6">
        <f t="shared" si="16"/>
        <v>-9.1257830000000002</v>
      </c>
      <c r="T145" s="6">
        <f t="shared" si="17"/>
        <v>-11.460509999999999</v>
      </c>
    </row>
    <row r="146" spans="2:20" x14ac:dyDescent="0.25">
      <c r="B146" s="88">
        <v>25865000000</v>
      </c>
      <c r="C146" s="88">
        <v>-8.2664708999999998</v>
      </c>
      <c r="D146" s="88">
        <v>-10.248452</v>
      </c>
      <c r="H146" s="6">
        <f t="shared" si="12"/>
        <v>26.59</v>
      </c>
      <c r="I146" s="6">
        <f t="shared" si="13"/>
        <v>-8.3916368000000006</v>
      </c>
      <c r="J146" s="6">
        <f t="shared" si="14"/>
        <v>-10.870658000000001</v>
      </c>
      <c r="L146" s="88">
        <v>25865000000</v>
      </c>
      <c r="M146" s="88">
        <v>-8.9807663000000009</v>
      </c>
      <c r="N146" s="88">
        <v>-12.041601</v>
      </c>
      <c r="R146" s="6">
        <f t="shared" si="15"/>
        <v>26.59</v>
      </c>
      <c r="S146" s="6">
        <f t="shared" si="16"/>
        <v>-9.1430921999999999</v>
      </c>
      <c r="T146" s="6">
        <f t="shared" si="17"/>
        <v>-11.434116</v>
      </c>
    </row>
    <row r="147" spans="2:20" x14ac:dyDescent="0.25">
      <c r="B147" s="88">
        <v>26010000000</v>
      </c>
      <c r="C147" s="88">
        <v>-8.2825755999999995</v>
      </c>
      <c r="D147" s="88">
        <v>-10.302077000000001</v>
      </c>
      <c r="H147" s="6">
        <f t="shared" si="12"/>
        <v>26.734999999999999</v>
      </c>
      <c r="I147" s="6">
        <f t="shared" si="13"/>
        <v>-8.4209823999999998</v>
      </c>
      <c r="J147" s="6">
        <f t="shared" si="14"/>
        <v>-11.057221</v>
      </c>
      <c r="L147" s="88">
        <v>26010000000</v>
      </c>
      <c r="M147" s="88">
        <v>-9.0261831000000008</v>
      </c>
      <c r="N147" s="88">
        <v>-11.871416</v>
      </c>
      <c r="R147" s="6">
        <f t="shared" si="15"/>
        <v>26.734999999999999</v>
      </c>
      <c r="S147" s="6">
        <f t="shared" si="16"/>
        <v>-9.1519937999999996</v>
      </c>
      <c r="T147" s="6">
        <f t="shared" si="17"/>
        <v>-11.465495000000001</v>
      </c>
    </row>
    <row r="148" spans="2:20" x14ac:dyDescent="0.25">
      <c r="B148" s="88">
        <v>26155000000</v>
      </c>
      <c r="C148" s="88">
        <v>-8.3127850999999993</v>
      </c>
      <c r="D148" s="88">
        <v>-10.413048</v>
      </c>
      <c r="H148" s="6">
        <f t="shared" si="12"/>
        <v>26.88</v>
      </c>
      <c r="I148" s="6">
        <f t="shared" si="13"/>
        <v>-8.4408598000000001</v>
      </c>
      <c r="J148" s="6">
        <f t="shared" si="14"/>
        <v>-11.222841000000001</v>
      </c>
      <c r="L148" s="88">
        <v>26155000000</v>
      </c>
      <c r="M148" s="88">
        <v>-9.0619677999999997</v>
      </c>
      <c r="N148" s="88">
        <v>-11.692373999999999</v>
      </c>
      <c r="R148" s="6">
        <f t="shared" si="15"/>
        <v>26.88</v>
      </c>
      <c r="S148" s="6">
        <f t="shared" si="16"/>
        <v>-9.1605405999999991</v>
      </c>
      <c r="T148" s="6">
        <f t="shared" si="17"/>
        <v>-11.558479999999999</v>
      </c>
    </row>
    <row r="149" spans="2:20" x14ac:dyDescent="0.25">
      <c r="B149" s="88">
        <v>26300000000</v>
      </c>
      <c r="C149" s="88">
        <v>-8.3436365000000006</v>
      </c>
      <c r="D149" s="88">
        <v>-10.544485999999999</v>
      </c>
      <c r="H149" s="6">
        <f t="shared" si="12"/>
        <v>27.024999999999999</v>
      </c>
      <c r="I149" s="6">
        <f t="shared" si="13"/>
        <v>-8.4420929000000005</v>
      </c>
      <c r="J149" s="6">
        <f t="shared" si="14"/>
        <v>-11.343579</v>
      </c>
      <c r="L149" s="88">
        <v>26300000000</v>
      </c>
      <c r="M149" s="88">
        <v>-9.1080398999999996</v>
      </c>
      <c r="N149" s="88">
        <v>-11.554282000000001</v>
      </c>
      <c r="R149" s="6">
        <f t="shared" si="15"/>
        <v>27.024999999999999</v>
      </c>
      <c r="S149" s="6">
        <f t="shared" si="16"/>
        <v>-9.1549311000000007</v>
      </c>
      <c r="T149" s="6">
        <f t="shared" si="17"/>
        <v>-11.718223</v>
      </c>
    </row>
    <row r="150" spans="2:20" x14ac:dyDescent="0.25">
      <c r="B150" s="88">
        <v>26445000000</v>
      </c>
      <c r="C150" s="88">
        <v>-8.3623705000000008</v>
      </c>
      <c r="D150" s="88">
        <v>-10.699709</v>
      </c>
      <c r="H150" s="6">
        <f t="shared" si="12"/>
        <v>27.17</v>
      </c>
      <c r="I150" s="6">
        <f t="shared" si="13"/>
        <v>-8.4446849999999998</v>
      </c>
      <c r="J150" s="6">
        <f t="shared" si="14"/>
        <v>-11.441793000000001</v>
      </c>
      <c r="L150" s="88">
        <v>26445000000</v>
      </c>
      <c r="M150" s="88">
        <v>-9.1257830000000002</v>
      </c>
      <c r="N150" s="88">
        <v>-11.460509999999999</v>
      </c>
      <c r="R150" s="6">
        <f t="shared" si="15"/>
        <v>27.17</v>
      </c>
      <c r="S150" s="6">
        <f t="shared" si="16"/>
        <v>-9.1490907999999997</v>
      </c>
      <c r="T150" s="6">
        <f t="shared" si="17"/>
        <v>-11.944921000000001</v>
      </c>
    </row>
    <row r="151" spans="2:20" x14ac:dyDescent="0.25">
      <c r="B151" s="88">
        <v>26590000000</v>
      </c>
      <c r="C151" s="88">
        <v>-8.3916368000000006</v>
      </c>
      <c r="D151" s="88">
        <v>-10.870658000000001</v>
      </c>
      <c r="H151" s="6">
        <f t="shared" si="12"/>
        <v>27.315000000000001</v>
      </c>
      <c r="I151" s="6">
        <f t="shared" si="13"/>
        <v>-8.4501944000000009</v>
      </c>
      <c r="J151" s="6">
        <f t="shared" si="14"/>
        <v>-11.509931999999999</v>
      </c>
      <c r="L151" s="88">
        <v>26590000000</v>
      </c>
      <c r="M151" s="88">
        <v>-9.1430921999999999</v>
      </c>
      <c r="N151" s="88">
        <v>-11.434116</v>
      </c>
      <c r="R151" s="6">
        <f t="shared" si="15"/>
        <v>27.315000000000001</v>
      </c>
      <c r="S151" s="6">
        <f t="shared" si="16"/>
        <v>-9.1362828999999994</v>
      </c>
      <c r="T151" s="6">
        <f t="shared" si="17"/>
        <v>-12.245264000000001</v>
      </c>
    </row>
    <row r="152" spans="2:20" x14ac:dyDescent="0.25">
      <c r="B152" s="88">
        <v>26735000000</v>
      </c>
      <c r="C152" s="88">
        <v>-8.4209823999999998</v>
      </c>
      <c r="D152" s="88">
        <v>-11.057221</v>
      </c>
      <c r="H152" s="6">
        <f t="shared" si="12"/>
        <v>27.46</v>
      </c>
      <c r="I152" s="6">
        <f t="shared" si="13"/>
        <v>-8.4753913999999995</v>
      </c>
      <c r="J152" s="6">
        <f t="shared" si="14"/>
        <v>-11.511030999999999</v>
      </c>
      <c r="L152" s="88">
        <v>26735000000</v>
      </c>
      <c r="M152" s="88">
        <v>-9.1519937999999996</v>
      </c>
      <c r="N152" s="88">
        <v>-11.465495000000001</v>
      </c>
      <c r="R152" s="6">
        <f t="shared" si="15"/>
        <v>27.46</v>
      </c>
      <c r="S152" s="6">
        <f t="shared" si="16"/>
        <v>-9.1393565999999993</v>
      </c>
      <c r="T152" s="6">
        <f t="shared" si="17"/>
        <v>-12.635432</v>
      </c>
    </row>
    <row r="153" spans="2:20" x14ac:dyDescent="0.25">
      <c r="B153" s="88">
        <v>26880000000</v>
      </c>
      <c r="C153" s="88">
        <v>-8.4408598000000001</v>
      </c>
      <c r="D153" s="88">
        <v>-11.222841000000001</v>
      </c>
      <c r="H153" s="6">
        <f t="shared" si="12"/>
        <v>27.605</v>
      </c>
      <c r="I153" s="6">
        <f t="shared" si="13"/>
        <v>-8.4856967999999995</v>
      </c>
      <c r="J153" s="6">
        <f t="shared" si="14"/>
        <v>-11.459232</v>
      </c>
      <c r="L153" s="88">
        <v>26880000000</v>
      </c>
      <c r="M153" s="88">
        <v>-9.1605405999999991</v>
      </c>
      <c r="N153" s="88">
        <v>-11.558479999999999</v>
      </c>
      <c r="R153" s="6">
        <f t="shared" si="15"/>
        <v>27.605</v>
      </c>
      <c r="S153" s="6">
        <f t="shared" si="16"/>
        <v>-9.1270895000000003</v>
      </c>
      <c r="T153" s="6">
        <f t="shared" si="17"/>
        <v>-13.089093</v>
      </c>
    </row>
    <row r="154" spans="2:20" x14ac:dyDescent="0.25">
      <c r="B154" s="88">
        <v>27025000000</v>
      </c>
      <c r="C154" s="88">
        <v>-8.4420929000000005</v>
      </c>
      <c r="D154" s="88">
        <v>-11.343579</v>
      </c>
      <c r="H154" s="6">
        <f t="shared" si="12"/>
        <v>27.75</v>
      </c>
      <c r="I154" s="6">
        <f t="shared" si="13"/>
        <v>-8.4865397999999992</v>
      </c>
      <c r="J154" s="6">
        <f t="shared" si="14"/>
        <v>-11.364694999999999</v>
      </c>
      <c r="L154" s="88">
        <v>27025000000</v>
      </c>
      <c r="M154" s="88">
        <v>-9.1549311000000007</v>
      </c>
      <c r="N154" s="88">
        <v>-11.718223</v>
      </c>
      <c r="R154" s="6">
        <f t="shared" si="15"/>
        <v>27.75</v>
      </c>
      <c r="S154" s="6">
        <f t="shared" si="16"/>
        <v>-9.1172255999999994</v>
      </c>
      <c r="T154" s="6">
        <f t="shared" si="17"/>
        <v>-13.612531000000001</v>
      </c>
    </row>
    <row r="155" spans="2:20" x14ac:dyDescent="0.25">
      <c r="B155" s="88">
        <v>27170000000</v>
      </c>
      <c r="C155" s="88">
        <v>-8.4446849999999998</v>
      </c>
      <c r="D155" s="88">
        <v>-11.441793000000001</v>
      </c>
      <c r="H155" s="6">
        <f t="shared" si="12"/>
        <v>27.895</v>
      </c>
      <c r="I155" s="6">
        <f t="shared" si="13"/>
        <v>-8.4864186999999998</v>
      </c>
      <c r="J155" s="6">
        <f t="shared" si="14"/>
        <v>-11.247006000000001</v>
      </c>
      <c r="L155" s="88">
        <v>27170000000</v>
      </c>
      <c r="M155" s="88">
        <v>-9.1490907999999997</v>
      </c>
      <c r="N155" s="88">
        <v>-11.944921000000001</v>
      </c>
      <c r="R155" s="6">
        <f t="shared" si="15"/>
        <v>27.895</v>
      </c>
      <c r="S155" s="6">
        <f t="shared" si="16"/>
        <v>-9.1017752000000005</v>
      </c>
      <c r="T155" s="6">
        <f t="shared" si="17"/>
        <v>-14.143374</v>
      </c>
    </row>
    <row r="156" spans="2:20" x14ac:dyDescent="0.25">
      <c r="B156" s="88">
        <v>27315000000</v>
      </c>
      <c r="C156" s="88">
        <v>-8.4501944000000009</v>
      </c>
      <c r="D156" s="88">
        <v>-11.509931999999999</v>
      </c>
      <c r="H156" s="6">
        <f t="shared" si="12"/>
        <v>28.04</v>
      </c>
      <c r="I156" s="6">
        <f t="shared" si="13"/>
        <v>-8.4774227</v>
      </c>
      <c r="J156" s="6">
        <f t="shared" si="14"/>
        <v>-11.103892</v>
      </c>
      <c r="L156" s="88">
        <v>27315000000</v>
      </c>
      <c r="M156" s="88">
        <v>-9.1362828999999994</v>
      </c>
      <c r="N156" s="88">
        <v>-12.245264000000001</v>
      </c>
      <c r="R156" s="6">
        <f t="shared" si="15"/>
        <v>28.04</v>
      </c>
      <c r="S156" s="6">
        <f t="shared" si="16"/>
        <v>-9.0863075000000002</v>
      </c>
      <c r="T156" s="6">
        <f t="shared" si="17"/>
        <v>-14.696834000000001</v>
      </c>
    </row>
    <row r="157" spans="2:20" x14ac:dyDescent="0.25">
      <c r="B157" s="88">
        <v>27460000000</v>
      </c>
      <c r="C157" s="88">
        <v>-8.4753913999999995</v>
      </c>
      <c r="D157" s="88">
        <v>-11.511030999999999</v>
      </c>
      <c r="H157" s="6">
        <f t="shared" si="12"/>
        <v>28.184999999999999</v>
      </c>
      <c r="I157" s="6">
        <f t="shared" si="13"/>
        <v>-8.4416685000000005</v>
      </c>
      <c r="J157" s="6">
        <f t="shared" si="14"/>
        <v>-10.956205000000001</v>
      </c>
      <c r="L157" s="88">
        <v>27460000000</v>
      </c>
      <c r="M157" s="88">
        <v>-9.1393565999999993</v>
      </c>
      <c r="N157" s="88">
        <v>-12.635432</v>
      </c>
      <c r="R157" s="6">
        <f t="shared" si="15"/>
        <v>28.184999999999999</v>
      </c>
      <c r="S157" s="6">
        <f t="shared" si="16"/>
        <v>-9.0624064999999998</v>
      </c>
      <c r="T157" s="6">
        <f t="shared" si="17"/>
        <v>-15.235151999999999</v>
      </c>
    </row>
    <row r="158" spans="2:20" x14ac:dyDescent="0.25">
      <c r="B158" s="88">
        <v>27605000000</v>
      </c>
      <c r="C158" s="88">
        <v>-8.4856967999999995</v>
      </c>
      <c r="D158" s="88">
        <v>-11.459232</v>
      </c>
      <c r="H158" s="6">
        <f t="shared" si="12"/>
        <v>28.33</v>
      </c>
      <c r="I158" s="6">
        <f t="shared" si="13"/>
        <v>-8.4041929</v>
      </c>
      <c r="J158" s="6">
        <f t="shared" si="14"/>
        <v>-10.817677</v>
      </c>
      <c r="L158" s="88">
        <v>27605000000</v>
      </c>
      <c r="M158" s="88">
        <v>-9.1270895000000003</v>
      </c>
      <c r="N158" s="88">
        <v>-13.089093</v>
      </c>
      <c r="R158" s="6">
        <f t="shared" si="15"/>
        <v>28.33</v>
      </c>
      <c r="S158" s="6">
        <f t="shared" si="16"/>
        <v>-9.0462665999999992</v>
      </c>
      <c r="T158" s="6">
        <f t="shared" si="17"/>
        <v>-15.737378</v>
      </c>
    </row>
    <row r="159" spans="2:20" x14ac:dyDescent="0.25">
      <c r="B159" s="88">
        <v>27750000000</v>
      </c>
      <c r="C159" s="88">
        <v>-8.4865397999999992</v>
      </c>
      <c r="D159" s="88">
        <v>-11.364694999999999</v>
      </c>
      <c r="H159" s="6">
        <f t="shared" si="12"/>
        <v>28.475000000000001</v>
      </c>
      <c r="I159" s="6">
        <f t="shared" si="13"/>
        <v>-8.3764047999999995</v>
      </c>
      <c r="J159" s="6">
        <f t="shared" si="14"/>
        <v>-10.714553</v>
      </c>
      <c r="L159" s="88">
        <v>27750000000</v>
      </c>
      <c r="M159" s="88">
        <v>-9.1172255999999994</v>
      </c>
      <c r="N159" s="88">
        <v>-13.612531000000001</v>
      </c>
      <c r="R159" s="6">
        <f t="shared" si="15"/>
        <v>28.475000000000001</v>
      </c>
      <c r="S159" s="6">
        <f t="shared" si="16"/>
        <v>-9.0231990999999994</v>
      </c>
      <c r="T159" s="6">
        <f t="shared" si="17"/>
        <v>-16.195402000000001</v>
      </c>
    </row>
    <row r="160" spans="2:20" x14ac:dyDescent="0.25">
      <c r="B160" s="88">
        <v>27895000000</v>
      </c>
      <c r="C160" s="88">
        <v>-8.4864186999999998</v>
      </c>
      <c r="D160" s="88">
        <v>-11.247006000000001</v>
      </c>
      <c r="H160" s="6">
        <f t="shared" si="12"/>
        <v>28.62</v>
      </c>
      <c r="I160" s="6">
        <f t="shared" si="13"/>
        <v>-8.3395881999999997</v>
      </c>
      <c r="J160" s="6">
        <f t="shared" si="14"/>
        <v>-10.640516</v>
      </c>
      <c r="L160" s="88">
        <v>27895000000</v>
      </c>
      <c r="M160" s="88">
        <v>-9.1017752000000005</v>
      </c>
      <c r="N160" s="88">
        <v>-14.143374</v>
      </c>
      <c r="R160" s="6">
        <f t="shared" si="15"/>
        <v>28.62</v>
      </c>
      <c r="S160" s="6">
        <f t="shared" si="16"/>
        <v>-9.0080823999999993</v>
      </c>
      <c r="T160" s="6">
        <f t="shared" si="17"/>
        <v>-16.580045999999999</v>
      </c>
    </row>
    <row r="161" spans="2:20" x14ac:dyDescent="0.25">
      <c r="B161" s="88">
        <v>28040000000</v>
      </c>
      <c r="C161" s="88">
        <v>-8.4774227</v>
      </c>
      <c r="D161" s="88">
        <v>-11.103892</v>
      </c>
      <c r="H161" s="6">
        <f t="shared" si="12"/>
        <v>28.765000000000001</v>
      </c>
      <c r="I161" s="6">
        <f t="shared" si="13"/>
        <v>-8.3063106999999992</v>
      </c>
      <c r="J161" s="6">
        <f t="shared" si="14"/>
        <v>-10.631330999999999</v>
      </c>
      <c r="L161" s="88">
        <v>28040000000</v>
      </c>
      <c r="M161" s="88">
        <v>-9.0863075000000002</v>
      </c>
      <c r="N161" s="88">
        <v>-14.696834000000001</v>
      </c>
      <c r="R161" s="6">
        <f t="shared" si="15"/>
        <v>28.765000000000001</v>
      </c>
      <c r="S161" s="6">
        <f t="shared" si="16"/>
        <v>-8.9979686999999995</v>
      </c>
      <c r="T161" s="6">
        <f t="shared" si="17"/>
        <v>-16.891573000000001</v>
      </c>
    </row>
    <row r="162" spans="2:20" x14ac:dyDescent="0.25">
      <c r="B162" s="88">
        <v>28185000000</v>
      </c>
      <c r="C162" s="88">
        <v>-8.4416685000000005</v>
      </c>
      <c r="D162" s="88">
        <v>-10.956205000000001</v>
      </c>
      <c r="H162" s="6">
        <f t="shared" si="12"/>
        <v>28.91</v>
      </c>
      <c r="I162" s="6">
        <f t="shared" si="13"/>
        <v>-8.2741413000000001</v>
      </c>
      <c r="J162" s="6">
        <f t="shared" si="14"/>
        <v>-10.690531</v>
      </c>
      <c r="L162" s="88">
        <v>28185000000</v>
      </c>
      <c r="M162" s="88">
        <v>-9.0624064999999998</v>
      </c>
      <c r="N162" s="88">
        <v>-15.235151999999999</v>
      </c>
      <c r="R162" s="6">
        <f t="shared" si="15"/>
        <v>28.91</v>
      </c>
      <c r="S162" s="6">
        <f t="shared" si="16"/>
        <v>-8.9869164999999995</v>
      </c>
      <c r="T162" s="6">
        <f t="shared" si="17"/>
        <v>-17.147482</v>
      </c>
    </row>
    <row r="163" spans="2:20" x14ac:dyDescent="0.25">
      <c r="B163" s="88">
        <v>28330000000</v>
      </c>
      <c r="C163" s="88">
        <v>-8.4041929</v>
      </c>
      <c r="D163" s="88">
        <v>-10.817677</v>
      </c>
      <c r="H163" s="6">
        <f t="shared" si="12"/>
        <v>29.055</v>
      </c>
      <c r="I163" s="6">
        <f t="shared" si="13"/>
        <v>-8.2532215000000004</v>
      </c>
      <c r="J163" s="6">
        <f t="shared" si="14"/>
        <v>-10.818357000000001</v>
      </c>
      <c r="L163" s="88">
        <v>28330000000</v>
      </c>
      <c r="M163" s="88">
        <v>-9.0462665999999992</v>
      </c>
      <c r="N163" s="88">
        <v>-15.737378</v>
      </c>
      <c r="R163" s="6">
        <f t="shared" si="15"/>
        <v>29.055</v>
      </c>
      <c r="S163" s="6">
        <f t="shared" si="16"/>
        <v>-8.9794254000000002</v>
      </c>
      <c r="T163" s="6">
        <f t="shared" si="17"/>
        <v>-17.378541999999999</v>
      </c>
    </row>
    <row r="164" spans="2:20" x14ac:dyDescent="0.25">
      <c r="B164" s="88">
        <v>28475000000</v>
      </c>
      <c r="C164" s="88">
        <v>-8.3764047999999995</v>
      </c>
      <c r="D164" s="88">
        <v>-10.714553</v>
      </c>
      <c r="H164" s="6">
        <f t="shared" si="12"/>
        <v>29.2</v>
      </c>
      <c r="I164" s="6">
        <f t="shared" si="13"/>
        <v>-8.2239913999999992</v>
      </c>
      <c r="J164" s="6">
        <f t="shared" si="14"/>
        <v>-11.000564000000001</v>
      </c>
      <c r="L164" s="88">
        <v>28475000000</v>
      </c>
      <c r="M164" s="88">
        <v>-9.0231990999999994</v>
      </c>
      <c r="N164" s="88">
        <v>-16.195402000000001</v>
      </c>
      <c r="R164" s="6">
        <f t="shared" si="15"/>
        <v>29.2</v>
      </c>
      <c r="S164" s="6">
        <f t="shared" si="16"/>
        <v>-8.9819803</v>
      </c>
      <c r="T164" s="6">
        <f t="shared" si="17"/>
        <v>-17.627797999999999</v>
      </c>
    </row>
    <row r="165" spans="2:20" x14ac:dyDescent="0.25">
      <c r="B165" s="88">
        <v>28620000000</v>
      </c>
      <c r="C165" s="88">
        <v>-8.3395881999999997</v>
      </c>
      <c r="D165" s="88">
        <v>-10.640516</v>
      </c>
      <c r="H165" s="6">
        <f t="shared" si="12"/>
        <v>29.344999999999999</v>
      </c>
      <c r="I165" s="6">
        <f t="shared" si="13"/>
        <v>-8.2073497999999994</v>
      </c>
      <c r="J165" s="6">
        <f t="shared" si="14"/>
        <v>-11.262708999999999</v>
      </c>
      <c r="L165" s="88">
        <v>28620000000</v>
      </c>
      <c r="M165" s="88">
        <v>-9.0080823999999993</v>
      </c>
      <c r="N165" s="88">
        <v>-16.580045999999999</v>
      </c>
      <c r="R165" s="6">
        <f t="shared" si="15"/>
        <v>29.344999999999999</v>
      </c>
      <c r="S165" s="6">
        <f t="shared" si="16"/>
        <v>-8.9881925999999996</v>
      </c>
      <c r="T165" s="6">
        <f t="shared" si="17"/>
        <v>-17.968101999999998</v>
      </c>
    </row>
    <row r="166" spans="2:20" x14ac:dyDescent="0.25">
      <c r="B166" s="88">
        <v>28765000000</v>
      </c>
      <c r="C166" s="88">
        <v>-8.3063106999999992</v>
      </c>
      <c r="D166" s="88">
        <v>-10.631330999999999</v>
      </c>
      <c r="H166" s="6">
        <f t="shared" si="12"/>
        <v>29.49</v>
      </c>
      <c r="I166" s="6">
        <f t="shared" si="13"/>
        <v>-8.1855420999999993</v>
      </c>
      <c r="J166" s="6">
        <f t="shared" si="14"/>
        <v>-11.586933999999999</v>
      </c>
      <c r="L166" s="88">
        <v>28765000000</v>
      </c>
      <c r="M166" s="88">
        <v>-8.9979686999999995</v>
      </c>
      <c r="N166" s="88">
        <v>-16.891573000000001</v>
      </c>
      <c r="R166" s="6">
        <f t="shared" si="15"/>
        <v>29.49</v>
      </c>
      <c r="S166" s="6">
        <f t="shared" si="16"/>
        <v>-8.9902905999999998</v>
      </c>
      <c r="T166" s="6">
        <f t="shared" si="17"/>
        <v>-18.427382000000001</v>
      </c>
    </row>
    <row r="167" spans="2:20" x14ac:dyDescent="0.25">
      <c r="B167" s="88">
        <v>28910000000</v>
      </c>
      <c r="C167" s="88">
        <v>-8.2741413000000001</v>
      </c>
      <c r="D167" s="88">
        <v>-10.690531</v>
      </c>
      <c r="H167" s="6">
        <f t="shared" si="12"/>
        <v>29.635000000000002</v>
      </c>
      <c r="I167" s="6">
        <f t="shared" si="13"/>
        <v>-8.1635302999999997</v>
      </c>
      <c r="J167" s="6">
        <f t="shared" si="14"/>
        <v>-11.971895</v>
      </c>
      <c r="L167" s="88">
        <v>28910000000</v>
      </c>
      <c r="M167" s="88">
        <v>-8.9869164999999995</v>
      </c>
      <c r="N167" s="88">
        <v>-17.147482</v>
      </c>
      <c r="R167" s="6">
        <f t="shared" si="15"/>
        <v>29.635000000000002</v>
      </c>
      <c r="S167" s="6">
        <f t="shared" si="16"/>
        <v>-8.9857873999999995</v>
      </c>
      <c r="T167" s="6">
        <f t="shared" si="17"/>
        <v>-19.09506</v>
      </c>
    </row>
    <row r="168" spans="2:20" x14ac:dyDescent="0.25">
      <c r="B168" s="88">
        <v>29055000000</v>
      </c>
      <c r="C168" s="88">
        <v>-8.2532215000000004</v>
      </c>
      <c r="D168" s="88">
        <v>-10.818357000000001</v>
      </c>
      <c r="H168" s="6">
        <f t="shared" si="12"/>
        <v>29.78</v>
      </c>
      <c r="I168" s="6">
        <f t="shared" si="13"/>
        <v>-8.1586847000000002</v>
      </c>
      <c r="J168" s="6">
        <f t="shared" si="14"/>
        <v>-12.394178</v>
      </c>
      <c r="L168" s="88">
        <v>29055000000</v>
      </c>
      <c r="M168" s="88">
        <v>-8.9794254000000002</v>
      </c>
      <c r="N168" s="88">
        <v>-17.378541999999999</v>
      </c>
      <c r="R168" s="6">
        <f t="shared" si="15"/>
        <v>29.78</v>
      </c>
      <c r="S168" s="6">
        <f t="shared" si="16"/>
        <v>-8.9799918999999999</v>
      </c>
      <c r="T168" s="6">
        <f t="shared" si="17"/>
        <v>-20.117433999999999</v>
      </c>
    </row>
    <row r="169" spans="2:20" x14ac:dyDescent="0.25">
      <c r="B169" s="88">
        <v>29200000000</v>
      </c>
      <c r="C169" s="88">
        <v>-8.2239913999999992</v>
      </c>
      <c r="D169" s="88">
        <v>-11.000564000000001</v>
      </c>
      <c r="H169" s="6">
        <f t="shared" si="12"/>
        <v>29.925000000000001</v>
      </c>
      <c r="I169" s="6">
        <f t="shared" si="13"/>
        <v>-8.1692257000000001</v>
      </c>
      <c r="J169" s="6">
        <f t="shared" si="14"/>
        <v>-12.837275999999999</v>
      </c>
      <c r="L169" s="88">
        <v>29200000000</v>
      </c>
      <c r="M169" s="88">
        <v>-8.9819803</v>
      </c>
      <c r="N169" s="88">
        <v>-17.627797999999999</v>
      </c>
      <c r="R169" s="6">
        <f t="shared" si="15"/>
        <v>29.925000000000001</v>
      </c>
      <c r="S169" s="6">
        <f t="shared" si="16"/>
        <v>-8.9806433000000006</v>
      </c>
      <c r="T169" s="6">
        <f t="shared" si="17"/>
        <v>-21.680689000000001</v>
      </c>
    </row>
    <row r="170" spans="2:20" x14ac:dyDescent="0.25">
      <c r="B170" s="88">
        <v>29345000000</v>
      </c>
      <c r="C170" s="88">
        <v>-8.2073497999999994</v>
      </c>
      <c r="D170" s="88">
        <v>-11.262708999999999</v>
      </c>
      <c r="H170" s="6">
        <f t="shared" si="12"/>
        <v>30.07</v>
      </c>
      <c r="I170" s="6">
        <f t="shared" si="13"/>
        <v>-8.1833086000000002</v>
      </c>
      <c r="J170" s="6">
        <f t="shared" si="14"/>
        <v>-13.2608</v>
      </c>
      <c r="L170" s="88">
        <v>29345000000</v>
      </c>
      <c r="M170" s="88">
        <v>-8.9881925999999996</v>
      </c>
      <c r="N170" s="88">
        <v>-17.968101999999998</v>
      </c>
      <c r="R170" s="6">
        <f t="shared" si="15"/>
        <v>30.07</v>
      </c>
      <c r="S170" s="6">
        <f t="shared" si="16"/>
        <v>-8.9829472999999993</v>
      </c>
      <c r="T170" s="6">
        <f t="shared" si="17"/>
        <v>-23.710834999999999</v>
      </c>
    </row>
    <row r="171" spans="2:20" x14ac:dyDescent="0.25">
      <c r="B171" s="88">
        <v>29490000000</v>
      </c>
      <c r="C171" s="88">
        <v>-8.1855420999999993</v>
      </c>
      <c r="D171" s="88">
        <v>-11.586933999999999</v>
      </c>
      <c r="H171" s="6">
        <f t="shared" si="12"/>
        <v>30.215</v>
      </c>
      <c r="I171" s="6">
        <f t="shared" si="13"/>
        <v>-8.2212829999999997</v>
      </c>
      <c r="J171" s="6">
        <f t="shared" si="14"/>
        <v>-13.636656</v>
      </c>
      <c r="L171" s="88">
        <v>29490000000</v>
      </c>
      <c r="M171" s="88">
        <v>-8.9902905999999998</v>
      </c>
      <c r="N171" s="88">
        <v>-18.427382000000001</v>
      </c>
      <c r="R171" s="6">
        <f t="shared" si="15"/>
        <v>30.215</v>
      </c>
      <c r="S171" s="6">
        <f t="shared" si="16"/>
        <v>-9.0001373000000005</v>
      </c>
      <c r="T171" s="6">
        <f t="shared" si="17"/>
        <v>-25.256926</v>
      </c>
    </row>
    <row r="172" spans="2:20" x14ac:dyDescent="0.25">
      <c r="B172" s="88">
        <v>29635000000</v>
      </c>
      <c r="C172" s="88">
        <v>-8.1635302999999997</v>
      </c>
      <c r="D172" s="88">
        <v>-11.971895</v>
      </c>
      <c r="H172" s="6">
        <f t="shared" si="12"/>
        <v>30.36</v>
      </c>
      <c r="I172" s="6">
        <f t="shared" si="13"/>
        <v>-8.2821187999999992</v>
      </c>
      <c r="J172" s="6">
        <f t="shared" si="14"/>
        <v>-13.936109999999999</v>
      </c>
      <c r="L172" s="88">
        <v>29635000000</v>
      </c>
      <c r="M172" s="88">
        <v>-8.9857873999999995</v>
      </c>
      <c r="N172" s="88">
        <v>-19.09506</v>
      </c>
      <c r="R172" s="6">
        <f t="shared" si="15"/>
        <v>30.36</v>
      </c>
      <c r="S172" s="6">
        <f t="shared" si="16"/>
        <v>-9.0301466000000001</v>
      </c>
      <c r="T172" s="6">
        <f t="shared" si="17"/>
        <v>-26.068027000000001</v>
      </c>
    </row>
    <row r="173" spans="2:20" x14ac:dyDescent="0.25">
      <c r="B173" s="88">
        <v>29780000000</v>
      </c>
      <c r="C173" s="88">
        <v>-8.1586847000000002</v>
      </c>
      <c r="D173" s="88">
        <v>-12.394178</v>
      </c>
      <c r="H173" s="6">
        <f t="shared" si="12"/>
        <v>30.504999999999999</v>
      </c>
      <c r="I173" s="6">
        <f t="shared" si="13"/>
        <v>-8.3410635000000006</v>
      </c>
      <c r="J173" s="6">
        <f t="shared" si="14"/>
        <v>-14.159096999999999</v>
      </c>
      <c r="L173" s="88">
        <v>29780000000</v>
      </c>
      <c r="M173" s="88">
        <v>-8.9799918999999999</v>
      </c>
      <c r="N173" s="88">
        <v>-20.117433999999999</v>
      </c>
      <c r="R173" s="6">
        <f t="shared" si="15"/>
        <v>30.504999999999999</v>
      </c>
      <c r="S173" s="6">
        <f t="shared" si="16"/>
        <v>-9.0658978999999995</v>
      </c>
      <c r="T173" s="6">
        <f t="shared" si="17"/>
        <v>-26.465305000000001</v>
      </c>
    </row>
    <row r="174" spans="2:20" x14ac:dyDescent="0.25">
      <c r="B174" s="88">
        <v>29925000000</v>
      </c>
      <c r="C174" s="88">
        <v>-8.1692257000000001</v>
      </c>
      <c r="D174" s="88">
        <v>-12.837275999999999</v>
      </c>
      <c r="H174" s="6">
        <f t="shared" si="12"/>
        <v>30.65</v>
      </c>
      <c r="I174" s="6">
        <f t="shared" si="13"/>
        <v>-8.4069737999999994</v>
      </c>
      <c r="J174" s="6">
        <f t="shared" si="14"/>
        <v>-14.247464000000001</v>
      </c>
      <c r="L174" s="88">
        <v>29925000000</v>
      </c>
      <c r="M174" s="88">
        <v>-8.9806433000000006</v>
      </c>
      <c r="N174" s="88">
        <v>-21.680689000000001</v>
      </c>
      <c r="R174" s="6">
        <f t="shared" si="15"/>
        <v>30.65</v>
      </c>
      <c r="S174" s="6">
        <f t="shared" si="16"/>
        <v>-9.1013278999999994</v>
      </c>
      <c r="T174" s="6">
        <f t="shared" si="17"/>
        <v>-26.402334</v>
      </c>
    </row>
    <row r="175" spans="2:20" x14ac:dyDescent="0.25">
      <c r="B175" s="88">
        <v>30070000000</v>
      </c>
      <c r="C175" s="88">
        <v>-8.1833086000000002</v>
      </c>
      <c r="D175" s="88">
        <v>-13.2608</v>
      </c>
      <c r="H175" s="6">
        <f t="shared" si="12"/>
        <v>30.795000000000002</v>
      </c>
      <c r="I175" s="6">
        <f t="shared" si="13"/>
        <v>-8.4818916000000009</v>
      </c>
      <c r="J175" s="6">
        <f t="shared" si="14"/>
        <v>-14.244472999999999</v>
      </c>
      <c r="L175" s="88">
        <v>30070000000</v>
      </c>
      <c r="M175" s="88">
        <v>-8.9829472999999993</v>
      </c>
      <c r="N175" s="88">
        <v>-23.710834999999999</v>
      </c>
      <c r="R175" s="6">
        <f t="shared" si="15"/>
        <v>30.795000000000002</v>
      </c>
      <c r="S175" s="6">
        <f t="shared" si="16"/>
        <v>-9.1363801999999996</v>
      </c>
      <c r="T175" s="6">
        <f t="shared" si="17"/>
        <v>-25.998971999999998</v>
      </c>
    </row>
    <row r="176" spans="2:20" x14ac:dyDescent="0.25">
      <c r="B176" s="88">
        <v>30215000000</v>
      </c>
      <c r="C176" s="88">
        <v>-8.2212829999999997</v>
      </c>
      <c r="D176" s="88">
        <v>-13.636656</v>
      </c>
      <c r="H176" s="6">
        <f t="shared" si="12"/>
        <v>30.94</v>
      </c>
      <c r="I176" s="6">
        <f t="shared" si="13"/>
        <v>-8.5538758999999995</v>
      </c>
      <c r="J176" s="6">
        <f t="shared" si="14"/>
        <v>-14.118019</v>
      </c>
      <c r="L176" s="88">
        <v>30215000000</v>
      </c>
      <c r="M176" s="88">
        <v>-9.0001373000000005</v>
      </c>
      <c r="N176" s="88">
        <v>-25.256926</v>
      </c>
      <c r="R176" s="6">
        <f t="shared" si="15"/>
        <v>30.94</v>
      </c>
      <c r="S176" s="6">
        <f t="shared" si="16"/>
        <v>-9.1759118999999991</v>
      </c>
      <c r="T176" s="6">
        <f t="shared" si="17"/>
        <v>-25.187521</v>
      </c>
    </row>
    <row r="177" spans="2:20" x14ac:dyDescent="0.25">
      <c r="B177" s="88">
        <v>30360000000</v>
      </c>
      <c r="C177" s="88">
        <v>-8.2821187999999992</v>
      </c>
      <c r="D177" s="88">
        <v>-13.936109999999999</v>
      </c>
      <c r="H177" s="6">
        <f t="shared" si="12"/>
        <v>31.085000000000001</v>
      </c>
      <c r="I177" s="6">
        <f t="shared" si="13"/>
        <v>-8.6199511999999991</v>
      </c>
      <c r="J177" s="6">
        <f t="shared" si="14"/>
        <v>-13.889749</v>
      </c>
      <c r="L177" s="88">
        <v>30360000000</v>
      </c>
      <c r="M177" s="88">
        <v>-9.0301466000000001</v>
      </c>
      <c r="N177" s="88">
        <v>-26.068027000000001</v>
      </c>
      <c r="R177" s="6">
        <f t="shared" si="15"/>
        <v>31.085000000000001</v>
      </c>
      <c r="S177" s="6">
        <f t="shared" si="16"/>
        <v>-9.2201576000000003</v>
      </c>
      <c r="T177" s="6">
        <f t="shared" si="17"/>
        <v>-23.868092999999998</v>
      </c>
    </row>
    <row r="178" spans="2:20" x14ac:dyDescent="0.25">
      <c r="B178" s="88">
        <v>30505000000</v>
      </c>
      <c r="C178" s="88">
        <v>-8.3410635000000006</v>
      </c>
      <c r="D178" s="88">
        <v>-14.159096999999999</v>
      </c>
      <c r="H178" s="6">
        <f t="shared" si="12"/>
        <v>31.23</v>
      </c>
      <c r="I178" s="6">
        <f t="shared" si="13"/>
        <v>-8.6748446999999995</v>
      </c>
      <c r="J178" s="6">
        <f t="shared" si="14"/>
        <v>-13.579874</v>
      </c>
      <c r="L178" s="88">
        <v>30505000000</v>
      </c>
      <c r="M178" s="88">
        <v>-9.0658978999999995</v>
      </c>
      <c r="N178" s="88">
        <v>-26.465305000000001</v>
      </c>
      <c r="R178" s="6">
        <f t="shared" si="15"/>
        <v>31.23</v>
      </c>
      <c r="S178" s="6">
        <f t="shared" si="16"/>
        <v>-9.2606506</v>
      </c>
      <c r="T178" s="6">
        <f t="shared" si="17"/>
        <v>-21.872952000000002</v>
      </c>
    </row>
    <row r="179" spans="2:20" x14ac:dyDescent="0.25">
      <c r="B179" s="88">
        <v>30650000000</v>
      </c>
      <c r="C179" s="88">
        <v>-8.4069737999999994</v>
      </c>
      <c r="D179" s="88">
        <v>-14.247464000000001</v>
      </c>
      <c r="H179" s="6">
        <f t="shared" si="12"/>
        <v>31.375</v>
      </c>
      <c r="I179" s="6">
        <f t="shared" si="13"/>
        <v>-8.7171602000000004</v>
      </c>
      <c r="J179" s="6">
        <f t="shared" si="14"/>
        <v>-13.2287</v>
      </c>
      <c r="L179" s="88">
        <v>30650000000</v>
      </c>
      <c r="M179" s="88">
        <v>-9.1013278999999994</v>
      </c>
      <c r="N179" s="88">
        <v>-26.402334</v>
      </c>
      <c r="R179" s="6">
        <f t="shared" si="15"/>
        <v>31.375</v>
      </c>
      <c r="S179" s="6">
        <f t="shared" si="16"/>
        <v>-9.3003377999999994</v>
      </c>
      <c r="T179" s="6">
        <f t="shared" si="17"/>
        <v>-19.294374000000001</v>
      </c>
    </row>
    <row r="180" spans="2:20" x14ac:dyDescent="0.25">
      <c r="B180" s="88">
        <v>30795000000</v>
      </c>
      <c r="C180" s="88">
        <v>-8.4818916000000009</v>
      </c>
      <c r="D180" s="88">
        <v>-14.244472999999999</v>
      </c>
      <c r="H180" s="6">
        <f t="shared" si="12"/>
        <v>31.52</v>
      </c>
      <c r="I180" s="6">
        <f t="shared" si="13"/>
        <v>-8.7390108000000009</v>
      </c>
      <c r="J180" s="6">
        <f t="shared" si="14"/>
        <v>-12.864744999999999</v>
      </c>
      <c r="L180" s="88">
        <v>30795000000</v>
      </c>
      <c r="M180" s="88">
        <v>-9.1363801999999996</v>
      </c>
      <c r="N180" s="88">
        <v>-25.998971999999998</v>
      </c>
      <c r="R180" s="6">
        <f t="shared" si="15"/>
        <v>31.52</v>
      </c>
      <c r="S180" s="6">
        <f t="shared" si="16"/>
        <v>-9.3421935999999999</v>
      </c>
      <c r="T180" s="6">
        <f t="shared" si="17"/>
        <v>-17.098738000000001</v>
      </c>
    </row>
    <row r="181" spans="2:20" x14ac:dyDescent="0.25">
      <c r="B181" s="88">
        <v>30940000000</v>
      </c>
      <c r="C181" s="88">
        <v>-8.5538758999999995</v>
      </c>
      <c r="D181" s="88">
        <v>-14.118019</v>
      </c>
      <c r="H181" s="6">
        <f t="shared" si="12"/>
        <v>31.664999999999999</v>
      </c>
      <c r="I181" s="6">
        <f t="shared" si="13"/>
        <v>-8.7410592999999999</v>
      </c>
      <c r="J181" s="6">
        <f t="shared" si="14"/>
        <v>-12.515075</v>
      </c>
      <c r="L181" s="88">
        <v>30940000000</v>
      </c>
      <c r="M181" s="88">
        <v>-9.1759118999999991</v>
      </c>
      <c r="N181" s="88">
        <v>-25.187521</v>
      </c>
      <c r="R181" s="6">
        <f t="shared" si="15"/>
        <v>31.664999999999999</v>
      </c>
      <c r="S181" s="6">
        <f t="shared" si="16"/>
        <v>-9.3754396</v>
      </c>
      <c r="T181" s="6">
        <f t="shared" si="17"/>
        <v>-15.516805</v>
      </c>
    </row>
    <row r="182" spans="2:20" x14ac:dyDescent="0.25">
      <c r="B182" s="88">
        <v>31085000000</v>
      </c>
      <c r="C182" s="88">
        <v>-8.6199511999999991</v>
      </c>
      <c r="D182" s="88">
        <v>-13.889749</v>
      </c>
      <c r="H182" s="6">
        <f t="shared" si="12"/>
        <v>31.81</v>
      </c>
      <c r="I182" s="6">
        <f t="shared" si="13"/>
        <v>-8.7409724999999998</v>
      </c>
      <c r="J182" s="6">
        <f t="shared" si="14"/>
        <v>-12.191411</v>
      </c>
      <c r="L182" s="88">
        <v>31085000000</v>
      </c>
      <c r="M182" s="88">
        <v>-9.2201576000000003</v>
      </c>
      <c r="N182" s="88">
        <v>-23.868092999999998</v>
      </c>
      <c r="R182" s="6">
        <f t="shared" si="15"/>
        <v>31.81</v>
      </c>
      <c r="S182" s="6">
        <f t="shared" si="16"/>
        <v>-9.4063348999999992</v>
      </c>
      <c r="T182" s="6">
        <f t="shared" si="17"/>
        <v>-14.255049</v>
      </c>
    </row>
    <row r="183" spans="2:20" x14ac:dyDescent="0.25">
      <c r="B183" s="88">
        <v>31230000000</v>
      </c>
      <c r="C183" s="88">
        <v>-8.6748446999999995</v>
      </c>
      <c r="D183" s="88">
        <v>-13.579874</v>
      </c>
      <c r="H183" s="6">
        <f t="shared" si="12"/>
        <v>31.954999999999998</v>
      </c>
      <c r="I183" s="6">
        <f t="shared" si="13"/>
        <v>-8.7279996999999998</v>
      </c>
      <c r="J183" s="6">
        <f t="shared" si="14"/>
        <v>-11.923754000000001</v>
      </c>
      <c r="L183" s="88">
        <v>31230000000</v>
      </c>
      <c r="M183" s="88">
        <v>-9.2606506</v>
      </c>
      <c r="N183" s="88">
        <v>-21.872952000000002</v>
      </c>
      <c r="R183" s="6">
        <f t="shared" si="15"/>
        <v>31.954999999999998</v>
      </c>
      <c r="S183" s="6">
        <f t="shared" si="16"/>
        <v>-9.4319200999999993</v>
      </c>
      <c r="T183" s="6">
        <f t="shared" si="17"/>
        <v>-13.288288</v>
      </c>
    </row>
    <row r="184" spans="2:20" x14ac:dyDescent="0.25">
      <c r="B184" s="88">
        <v>31375000000</v>
      </c>
      <c r="C184" s="88">
        <v>-8.7171602000000004</v>
      </c>
      <c r="D184" s="88">
        <v>-13.2287</v>
      </c>
      <c r="H184" s="6">
        <f t="shared" si="12"/>
        <v>32.1</v>
      </c>
      <c r="I184" s="6">
        <f t="shared" si="13"/>
        <v>-8.7205820000000003</v>
      </c>
      <c r="J184" s="6">
        <f t="shared" si="14"/>
        <v>-11.709436</v>
      </c>
      <c r="L184" s="88">
        <v>31375000000</v>
      </c>
      <c r="M184" s="88">
        <v>-9.3003377999999994</v>
      </c>
      <c r="N184" s="88">
        <v>-19.294374000000001</v>
      </c>
      <c r="R184" s="6">
        <f t="shared" si="15"/>
        <v>32.1</v>
      </c>
      <c r="S184" s="6">
        <f t="shared" si="16"/>
        <v>-9.4582309999999996</v>
      </c>
      <c r="T184" s="6">
        <f t="shared" si="17"/>
        <v>-12.495252000000001</v>
      </c>
    </row>
    <row r="185" spans="2:20" x14ac:dyDescent="0.25">
      <c r="B185" s="88">
        <v>31520000000</v>
      </c>
      <c r="C185" s="88">
        <v>-8.7390108000000009</v>
      </c>
      <c r="D185" s="88">
        <v>-12.864744999999999</v>
      </c>
      <c r="H185" s="6">
        <f t="shared" si="12"/>
        <v>32.244999999999997</v>
      </c>
      <c r="I185" s="6">
        <f t="shared" si="13"/>
        <v>-8.7277001999999992</v>
      </c>
      <c r="J185" s="6">
        <f t="shared" si="14"/>
        <v>-11.563207</v>
      </c>
      <c r="L185" s="88">
        <v>31520000000</v>
      </c>
      <c r="M185" s="88">
        <v>-9.3421935999999999</v>
      </c>
      <c r="N185" s="88">
        <v>-17.098738000000001</v>
      </c>
      <c r="R185" s="6">
        <f t="shared" si="15"/>
        <v>32.244999999999997</v>
      </c>
      <c r="S185" s="6">
        <f t="shared" si="16"/>
        <v>-9.4849796000000008</v>
      </c>
      <c r="T185" s="6">
        <f t="shared" si="17"/>
        <v>-11.865178999999999</v>
      </c>
    </row>
    <row r="186" spans="2:20" x14ac:dyDescent="0.25">
      <c r="B186" s="88">
        <v>31665000000</v>
      </c>
      <c r="C186" s="88">
        <v>-8.7410592999999999</v>
      </c>
      <c r="D186" s="88">
        <v>-12.515075</v>
      </c>
      <c r="H186" s="6">
        <f t="shared" si="12"/>
        <v>32.39</v>
      </c>
      <c r="I186" s="6">
        <f t="shared" si="13"/>
        <v>-8.7424058999999996</v>
      </c>
      <c r="J186" s="6">
        <f t="shared" si="14"/>
        <v>-11.492266000000001</v>
      </c>
      <c r="L186" s="88">
        <v>31665000000</v>
      </c>
      <c r="M186" s="88">
        <v>-9.3754396</v>
      </c>
      <c r="N186" s="88">
        <v>-15.516805</v>
      </c>
      <c r="R186" s="6">
        <f t="shared" si="15"/>
        <v>32.39</v>
      </c>
      <c r="S186" s="6">
        <f t="shared" si="16"/>
        <v>-9.5052327999999999</v>
      </c>
      <c r="T186" s="6">
        <f t="shared" si="17"/>
        <v>-11.381371</v>
      </c>
    </row>
    <row r="187" spans="2:20" x14ac:dyDescent="0.25">
      <c r="B187" s="88">
        <v>31810000000</v>
      </c>
      <c r="C187" s="88">
        <v>-8.7409724999999998</v>
      </c>
      <c r="D187" s="88">
        <v>-12.191411</v>
      </c>
      <c r="H187" s="6">
        <f t="shared" si="12"/>
        <v>32.534999999999997</v>
      </c>
      <c r="I187" s="6">
        <f t="shared" si="13"/>
        <v>-8.7610215999999994</v>
      </c>
      <c r="J187" s="6">
        <f t="shared" si="14"/>
        <v>-11.491357000000001</v>
      </c>
      <c r="L187" s="88">
        <v>31810000000</v>
      </c>
      <c r="M187" s="88">
        <v>-9.4063348999999992</v>
      </c>
      <c r="N187" s="88">
        <v>-14.255049</v>
      </c>
      <c r="R187" s="6">
        <f t="shared" si="15"/>
        <v>32.534999999999997</v>
      </c>
      <c r="S187" s="6">
        <f t="shared" si="16"/>
        <v>-9.5273684999999997</v>
      </c>
      <c r="T187" s="6">
        <f t="shared" si="17"/>
        <v>-11.016788</v>
      </c>
    </row>
    <row r="188" spans="2:20" x14ac:dyDescent="0.25">
      <c r="B188" s="88">
        <v>31955000000</v>
      </c>
      <c r="C188" s="88">
        <v>-8.7279996999999998</v>
      </c>
      <c r="D188" s="88">
        <v>-11.923754000000001</v>
      </c>
      <c r="H188" s="6">
        <f t="shared" si="12"/>
        <v>32.68</v>
      </c>
      <c r="I188" s="6">
        <f t="shared" si="13"/>
        <v>-8.7885504000000001</v>
      </c>
      <c r="J188" s="6">
        <f t="shared" si="14"/>
        <v>-11.565340000000001</v>
      </c>
      <c r="L188" s="88">
        <v>31955000000</v>
      </c>
      <c r="M188" s="88">
        <v>-9.4319200999999993</v>
      </c>
      <c r="N188" s="88">
        <v>-13.288288</v>
      </c>
      <c r="R188" s="6">
        <f t="shared" si="15"/>
        <v>32.68</v>
      </c>
      <c r="S188" s="6">
        <f t="shared" si="16"/>
        <v>-9.5538176999999997</v>
      </c>
      <c r="T188" s="6">
        <f t="shared" si="17"/>
        <v>-10.767818</v>
      </c>
    </row>
    <row r="189" spans="2:20" x14ac:dyDescent="0.25">
      <c r="B189" s="88">
        <v>32100000000</v>
      </c>
      <c r="C189" s="88">
        <v>-8.7205820000000003</v>
      </c>
      <c r="D189" s="88">
        <v>-11.709436</v>
      </c>
      <c r="H189" s="6">
        <f t="shared" si="12"/>
        <v>32.825000000000003</v>
      </c>
      <c r="I189" s="6">
        <f t="shared" si="13"/>
        <v>-8.8301543999999996</v>
      </c>
      <c r="J189" s="6">
        <f t="shared" si="14"/>
        <v>-11.692534</v>
      </c>
      <c r="L189" s="88">
        <v>32100000000</v>
      </c>
      <c r="M189" s="88">
        <v>-9.4582309999999996</v>
      </c>
      <c r="N189" s="88">
        <v>-12.495252000000001</v>
      </c>
      <c r="R189" s="6">
        <f t="shared" si="15"/>
        <v>32.825000000000003</v>
      </c>
      <c r="S189" s="6">
        <f t="shared" si="16"/>
        <v>-9.5905570999999998</v>
      </c>
      <c r="T189" s="6">
        <f t="shared" si="17"/>
        <v>-10.590619</v>
      </c>
    </row>
    <row r="190" spans="2:20" x14ac:dyDescent="0.25">
      <c r="B190" s="88">
        <v>32245000000</v>
      </c>
      <c r="C190" s="88">
        <v>-8.7277001999999992</v>
      </c>
      <c r="D190" s="88">
        <v>-11.563207</v>
      </c>
      <c r="H190" s="6">
        <f t="shared" si="12"/>
        <v>32.97</v>
      </c>
      <c r="I190" s="6">
        <f t="shared" si="13"/>
        <v>-8.8772917000000007</v>
      </c>
      <c r="J190" s="6">
        <f t="shared" si="14"/>
        <v>-11.900646999999999</v>
      </c>
      <c r="L190" s="88">
        <v>32245000000</v>
      </c>
      <c r="M190" s="88">
        <v>-9.4849796000000008</v>
      </c>
      <c r="N190" s="88">
        <v>-11.865178999999999</v>
      </c>
      <c r="R190" s="6">
        <f t="shared" si="15"/>
        <v>32.97</v>
      </c>
      <c r="S190" s="6">
        <f t="shared" si="16"/>
        <v>-9.6354226999999995</v>
      </c>
      <c r="T190" s="6">
        <f t="shared" si="17"/>
        <v>-10.48747</v>
      </c>
    </row>
    <row r="191" spans="2:20" x14ac:dyDescent="0.25">
      <c r="B191" s="88">
        <v>32390000000</v>
      </c>
      <c r="C191" s="88">
        <v>-8.7424058999999996</v>
      </c>
      <c r="D191" s="88">
        <v>-11.492266000000001</v>
      </c>
      <c r="H191" s="6">
        <f t="shared" si="12"/>
        <v>33.115000000000002</v>
      </c>
      <c r="I191" s="6">
        <f t="shared" si="13"/>
        <v>-8.93398</v>
      </c>
      <c r="J191" s="6">
        <f t="shared" si="14"/>
        <v>-12.137726000000001</v>
      </c>
      <c r="L191" s="88">
        <v>32390000000</v>
      </c>
      <c r="M191" s="88">
        <v>-9.5052327999999999</v>
      </c>
      <c r="N191" s="88">
        <v>-11.381371</v>
      </c>
      <c r="R191" s="6">
        <f t="shared" si="15"/>
        <v>33.115000000000002</v>
      </c>
      <c r="S191" s="6">
        <f t="shared" si="16"/>
        <v>-9.6916933000000007</v>
      </c>
      <c r="T191" s="6">
        <f t="shared" si="17"/>
        <v>-10.417406</v>
      </c>
    </row>
    <row r="192" spans="2:20" x14ac:dyDescent="0.25">
      <c r="B192" s="88">
        <v>32535000000</v>
      </c>
      <c r="C192" s="88">
        <v>-8.7610215999999994</v>
      </c>
      <c r="D192" s="88">
        <v>-11.491357000000001</v>
      </c>
      <c r="H192" s="6">
        <f t="shared" si="12"/>
        <v>33.26</v>
      </c>
      <c r="I192" s="6">
        <f t="shared" si="13"/>
        <v>-9.0001478000000006</v>
      </c>
      <c r="J192" s="6">
        <f t="shared" si="14"/>
        <v>-12.434835</v>
      </c>
      <c r="L192" s="88">
        <v>32535000000</v>
      </c>
      <c r="M192" s="88">
        <v>-9.5273684999999997</v>
      </c>
      <c r="N192" s="88">
        <v>-11.016788</v>
      </c>
      <c r="R192" s="6">
        <f t="shared" si="15"/>
        <v>33.26</v>
      </c>
      <c r="S192" s="6">
        <f t="shared" si="16"/>
        <v>-9.7499532999999996</v>
      </c>
      <c r="T192" s="6">
        <f t="shared" si="17"/>
        <v>-10.391947</v>
      </c>
    </row>
    <row r="193" spans="2:20" x14ac:dyDescent="0.25">
      <c r="B193" s="88">
        <v>32680000000</v>
      </c>
      <c r="C193" s="88">
        <v>-8.7885504000000001</v>
      </c>
      <c r="D193" s="88">
        <v>-11.565340000000001</v>
      </c>
      <c r="H193" s="6">
        <f t="shared" si="12"/>
        <v>33.405000000000001</v>
      </c>
      <c r="I193" s="6">
        <f t="shared" si="13"/>
        <v>-9.0961227000000004</v>
      </c>
      <c r="J193" s="6">
        <f t="shared" si="14"/>
        <v>-12.715363</v>
      </c>
      <c r="L193" s="88">
        <v>32680000000</v>
      </c>
      <c r="M193" s="88">
        <v>-9.5538176999999997</v>
      </c>
      <c r="N193" s="88">
        <v>-10.767818</v>
      </c>
      <c r="R193" s="6">
        <f t="shared" si="15"/>
        <v>33.405000000000001</v>
      </c>
      <c r="S193" s="6">
        <f t="shared" si="16"/>
        <v>-9.8395796000000004</v>
      </c>
      <c r="T193" s="6">
        <f t="shared" si="17"/>
        <v>-10.359985999999999</v>
      </c>
    </row>
    <row r="194" spans="2:20" x14ac:dyDescent="0.25">
      <c r="B194" s="88">
        <v>32825000000</v>
      </c>
      <c r="C194" s="88">
        <v>-8.8301543999999996</v>
      </c>
      <c r="D194" s="88">
        <v>-11.692534</v>
      </c>
      <c r="H194" s="6">
        <f t="shared" si="12"/>
        <v>33.549999999999997</v>
      </c>
      <c r="I194" s="6">
        <f t="shared" si="13"/>
        <v>-9.1930160999999995</v>
      </c>
      <c r="J194" s="6">
        <f t="shared" si="14"/>
        <v>-13.004495</v>
      </c>
      <c r="L194" s="88">
        <v>32825000000</v>
      </c>
      <c r="M194" s="88">
        <v>-9.5905570999999998</v>
      </c>
      <c r="N194" s="88">
        <v>-10.590619</v>
      </c>
      <c r="R194" s="6">
        <f t="shared" si="15"/>
        <v>33.549999999999997</v>
      </c>
      <c r="S194" s="6">
        <f t="shared" si="16"/>
        <v>-9.9361706000000005</v>
      </c>
      <c r="T194" s="6">
        <f t="shared" si="17"/>
        <v>-10.343064</v>
      </c>
    </row>
    <row r="195" spans="2:20" x14ac:dyDescent="0.25">
      <c r="B195" s="88">
        <v>32970000000</v>
      </c>
      <c r="C195" s="88">
        <v>-8.8772917000000007</v>
      </c>
      <c r="D195" s="88">
        <v>-11.900646999999999</v>
      </c>
      <c r="H195" s="6">
        <f t="shared" si="12"/>
        <v>33.695</v>
      </c>
      <c r="I195" s="6">
        <f t="shared" si="13"/>
        <v>-9.2979155000000002</v>
      </c>
      <c r="J195" s="6">
        <f t="shared" si="14"/>
        <v>-13.254097</v>
      </c>
      <c r="L195" s="88">
        <v>32970000000</v>
      </c>
      <c r="M195" s="88">
        <v>-9.6354226999999995</v>
      </c>
      <c r="N195" s="88">
        <v>-10.48747</v>
      </c>
      <c r="R195" s="6">
        <f t="shared" si="15"/>
        <v>33.695</v>
      </c>
      <c r="S195" s="6">
        <f t="shared" si="16"/>
        <v>-10.039598</v>
      </c>
      <c r="T195" s="6">
        <f t="shared" si="17"/>
        <v>-10.309402</v>
      </c>
    </row>
    <row r="196" spans="2:20" x14ac:dyDescent="0.25">
      <c r="B196" s="88">
        <v>33115000000</v>
      </c>
      <c r="C196" s="88">
        <v>-8.93398</v>
      </c>
      <c r="D196" s="88">
        <v>-12.137726000000001</v>
      </c>
      <c r="H196" s="6">
        <f t="shared" ref="H196:H204" si="18">B201/1000000000</f>
        <v>33.840000000000003</v>
      </c>
      <c r="I196" s="6">
        <f t="shared" ref="I196:I204" si="19">C201</f>
        <v>-9.4174165999999992</v>
      </c>
      <c r="J196" s="6">
        <f t="shared" ref="J196:J204" si="20">D201</f>
        <v>-13.446444</v>
      </c>
      <c r="L196" s="88">
        <v>33115000000</v>
      </c>
      <c r="M196" s="88">
        <v>-9.6916933000000007</v>
      </c>
      <c r="N196" s="88">
        <v>-10.417406</v>
      </c>
      <c r="R196" s="6">
        <f t="shared" ref="R196:R204" si="21">L201/1000000000</f>
        <v>33.840000000000003</v>
      </c>
      <c r="S196" s="6">
        <f t="shared" ref="S196:S204" si="22">M201</f>
        <v>-10.170944</v>
      </c>
      <c r="T196" s="6">
        <f t="shared" ref="T196:T204" si="23">N201</f>
        <v>-10.267310999999999</v>
      </c>
    </row>
    <row r="197" spans="2:20" x14ac:dyDescent="0.25">
      <c r="B197" s="88">
        <v>33260000000</v>
      </c>
      <c r="C197" s="88">
        <v>-9.0001478000000006</v>
      </c>
      <c r="D197" s="88">
        <v>-12.434835</v>
      </c>
      <c r="H197" s="6">
        <f t="shared" si="18"/>
        <v>33.984999999999999</v>
      </c>
      <c r="I197" s="6">
        <f t="shared" si="19"/>
        <v>-9.54739</v>
      </c>
      <c r="J197" s="6">
        <f t="shared" si="20"/>
        <v>-13.55447</v>
      </c>
      <c r="L197" s="88">
        <v>33260000000</v>
      </c>
      <c r="M197" s="88">
        <v>-9.7499532999999996</v>
      </c>
      <c r="N197" s="88">
        <v>-10.391947</v>
      </c>
      <c r="R197" s="6">
        <f t="shared" si="21"/>
        <v>33.984999999999999</v>
      </c>
      <c r="S197" s="6">
        <f t="shared" si="22"/>
        <v>-10.32057</v>
      </c>
      <c r="T197" s="6">
        <f t="shared" si="23"/>
        <v>-10.186017</v>
      </c>
    </row>
    <row r="198" spans="2:20" x14ac:dyDescent="0.25">
      <c r="B198" s="88">
        <v>33405000000</v>
      </c>
      <c r="C198" s="88">
        <v>-9.0961227000000004</v>
      </c>
      <c r="D198" s="88">
        <v>-12.715363</v>
      </c>
      <c r="H198" s="6">
        <f t="shared" si="18"/>
        <v>34.130000000000003</v>
      </c>
      <c r="I198" s="6">
        <f t="shared" si="19"/>
        <v>-9.6772594000000005</v>
      </c>
      <c r="J198" s="6">
        <f t="shared" si="20"/>
        <v>-13.59939</v>
      </c>
      <c r="L198" s="88">
        <v>33405000000</v>
      </c>
      <c r="M198" s="88">
        <v>-9.8395796000000004</v>
      </c>
      <c r="N198" s="88">
        <v>-10.359985999999999</v>
      </c>
      <c r="R198" s="6">
        <f t="shared" si="21"/>
        <v>34.130000000000003</v>
      </c>
      <c r="S198" s="6">
        <f t="shared" si="22"/>
        <v>-10.467504999999999</v>
      </c>
      <c r="T198" s="6">
        <f t="shared" si="23"/>
        <v>-10.085464</v>
      </c>
    </row>
    <row r="199" spans="2:20" x14ac:dyDescent="0.25">
      <c r="B199" s="88">
        <v>33550000000</v>
      </c>
      <c r="C199" s="88">
        <v>-9.1930160999999995</v>
      </c>
      <c r="D199" s="88">
        <v>-13.004495</v>
      </c>
      <c r="H199" s="6">
        <f t="shared" si="18"/>
        <v>34.274999999999999</v>
      </c>
      <c r="I199" s="6">
        <f t="shared" si="19"/>
        <v>-9.8004169000000001</v>
      </c>
      <c r="J199" s="6">
        <f t="shared" si="20"/>
        <v>-13.532019</v>
      </c>
      <c r="L199" s="88">
        <v>33550000000</v>
      </c>
      <c r="M199" s="88">
        <v>-9.9361706000000005</v>
      </c>
      <c r="N199" s="88">
        <v>-10.343064</v>
      </c>
      <c r="R199" s="6">
        <f t="shared" si="21"/>
        <v>34.274999999999999</v>
      </c>
      <c r="S199" s="6">
        <f t="shared" si="22"/>
        <v>-10.607798000000001</v>
      </c>
      <c r="T199" s="6">
        <f t="shared" si="23"/>
        <v>-9.9399718999999997</v>
      </c>
    </row>
    <row r="200" spans="2:20" x14ac:dyDescent="0.25">
      <c r="B200" s="88">
        <v>33695000000</v>
      </c>
      <c r="C200" s="88">
        <v>-9.2979155000000002</v>
      </c>
      <c r="D200" s="88">
        <v>-13.254097</v>
      </c>
      <c r="H200" s="6">
        <f t="shared" si="18"/>
        <v>34.42</v>
      </c>
      <c r="I200" s="6">
        <f t="shared" si="19"/>
        <v>-9.9042282000000004</v>
      </c>
      <c r="J200" s="6">
        <f t="shared" si="20"/>
        <v>-13.421564</v>
      </c>
      <c r="L200" s="88">
        <v>33695000000</v>
      </c>
      <c r="M200" s="88">
        <v>-10.039598</v>
      </c>
      <c r="N200" s="88">
        <v>-10.309402</v>
      </c>
      <c r="R200" s="6">
        <f t="shared" si="21"/>
        <v>34.42</v>
      </c>
      <c r="S200" s="6">
        <f t="shared" si="22"/>
        <v>-10.74424</v>
      </c>
      <c r="T200" s="6">
        <f t="shared" si="23"/>
        <v>-9.7754478000000002</v>
      </c>
    </row>
    <row r="201" spans="2:20" x14ac:dyDescent="0.25">
      <c r="B201" s="88">
        <v>33840000000</v>
      </c>
      <c r="C201" s="88">
        <v>-9.4174165999999992</v>
      </c>
      <c r="D201" s="88">
        <v>-13.446444</v>
      </c>
      <c r="H201" s="6">
        <f t="shared" si="18"/>
        <v>34.564999999999998</v>
      </c>
      <c r="I201" s="6">
        <f t="shared" si="19"/>
        <v>-10.006702000000001</v>
      </c>
      <c r="J201" s="6">
        <f t="shared" si="20"/>
        <v>-13.255271</v>
      </c>
      <c r="L201" s="88">
        <v>33840000000</v>
      </c>
      <c r="M201" s="88">
        <v>-10.170944</v>
      </c>
      <c r="N201" s="88">
        <v>-10.267310999999999</v>
      </c>
      <c r="R201" s="6">
        <f t="shared" si="21"/>
        <v>34.564999999999998</v>
      </c>
      <c r="S201" s="6">
        <f t="shared" si="22"/>
        <v>-10.85768</v>
      </c>
      <c r="T201" s="6">
        <f t="shared" si="23"/>
        <v>-9.6004448</v>
      </c>
    </row>
    <row r="202" spans="2:20" x14ac:dyDescent="0.25">
      <c r="B202" s="88">
        <v>33985000000</v>
      </c>
      <c r="C202" s="88">
        <v>-9.54739</v>
      </c>
      <c r="D202" s="88">
        <v>-13.55447</v>
      </c>
      <c r="H202" s="6">
        <f t="shared" si="18"/>
        <v>34.71</v>
      </c>
      <c r="I202" s="6">
        <f t="shared" si="19"/>
        <v>-10.109878</v>
      </c>
      <c r="J202" s="6">
        <f t="shared" si="20"/>
        <v>-13.088993</v>
      </c>
      <c r="L202" s="88">
        <v>33985000000</v>
      </c>
      <c r="M202" s="88">
        <v>-10.32057</v>
      </c>
      <c r="N202" s="88">
        <v>-10.186017</v>
      </c>
      <c r="R202" s="6">
        <f t="shared" si="21"/>
        <v>34.71</v>
      </c>
      <c r="S202" s="6">
        <f t="shared" si="22"/>
        <v>-10.967648000000001</v>
      </c>
      <c r="T202" s="6">
        <f t="shared" si="23"/>
        <v>-9.4489716999999995</v>
      </c>
    </row>
    <row r="203" spans="2:20" x14ac:dyDescent="0.25">
      <c r="B203" s="88">
        <v>34130000000</v>
      </c>
      <c r="C203" s="88">
        <v>-9.6772594000000005</v>
      </c>
      <c r="D203" s="88">
        <v>-13.59939</v>
      </c>
      <c r="H203" s="6">
        <f t="shared" si="18"/>
        <v>34.854999999999997</v>
      </c>
      <c r="I203" s="6">
        <f t="shared" si="19"/>
        <v>-10.181620000000001</v>
      </c>
      <c r="J203" s="6">
        <f t="shared" si="20"/>
        <v>-12.905042</v>
      </c>
      <c r="L203" s="88">
        <v>34130000000</v>
      </c>
      <c r="M203" s="88">
        <v>-10.467504999999999</v>
      </c>
      <c r="N203" s="88">
        <v>-10.085464</v>
      </c>
      <c r="R203" s="6">
        <f t="shared" si="21"/>
        <v>34.854999999999997</v>
      </c>
      <c r="S203" s="6">
        <f t="shared" si="22"/>
        <v>-11.046759</v>
      </c>
      <c r="T203" s="6">
        <f t="shared" si="23"/>
        <v>-9.3041190999999994</v>
      </c>
    </row>
    <row r="204" spans="2:20" x14ac:dyDescent="0.25">
      <c r="B204" s="88">
        <v>34275000000</v>
      </c>
      <c r="C204" s="88">
        <v>-9.8004169000000001</v>
      </c>
      <c r="D204" s="88">
        <v>-13.532019</v>
      </c>
      <c r="H204" s="6">
        <f t="shared" si="18"/>
        <v>35</v>
      </c>
      <c r="I204" s="6">
        <f t="shared" si="19"/>
        <v>-10.239001999999999</v>
      </c>
      <c r="J204" s="6">
        <f t="shared" si="20"/>
        <v>-12.730896</v>
      </c>
      <c r="L204" s="88">
        <v>34275000000</v>
      </c>
      <c r="M204" s="88">
        <v>-10.607798000000001</v>
      </c>
      <c r="N204" s="88">
        <v>-9.9399718999999997</v>
      </c>
      <c r="R204" s="6">
        <f t="shared" si="21"/>
        <v>35</v>
      </c>
      <c r="S204" s="6">
        <f t="shared" si="22"/>
        <v>-11.106347</v>
      </c>
      <c r="T204" s="6">
        <f t="shared" si="23"/>
        <v>-9.1763515000000009</v>
      </c>
    </row>
    <row r="205" spans="2:20" x14ac:dyDescent="0.25">
      <c r="B205" s="88">
        <v>34420000000</v>
      </c>
      <c r="C205" s="88">
        <v>-9.9042282000000004</v>
      </c>
      <c r="D205" s="88">
        <v>-13.421564</v>
      </c>
      <c r="L205" s="88">
        <v>34420000000</v>
      </c>
      <c r="M205" s="88">
        <v>-10.74424</v>
      </c>
      <c r="N205" s="88">
        <v>-9.7754478000000002</v>
      </c>
    </row>
    <row r="206" spans="2:20" x14ac:dyDescent="0.25">
      <c r="B206" s="88">
        <v>34565000000</v>
      </c>
      <c r="C206" s="88">
        <v>-10.006702000000001</v>
      </c>
      <c r="D206" s="88">
        <v>-13.255271</v>
      </c>
      <c r="L206" s="88">
        <v>34565000000</v>
      </c>
      <c r="M206" s="88">
        <v>-10.85768</v>
      </c>
      <c r="N206" s="88">
        <v>-9.6004448</v>
      </c>
    </row>
    <row r="207" spans="2:20" x14ac:dyDescent="0.25">
      <c r="B207" s="88">
        <v>34710000000</v>
      </c>
      <c r="C207" s="88">
        <v>-10.109878</v>
      </c>
      <c r="D207" s="88">
        <v>-13.088993</v>
      </c>
      <c r="L207" s="88">
        <v>34710000000</v>
      </c>
      <c r="M207" s="88">
        <v>-10.967648000000001</v>
      </c>
      <c r="N207" s="88">
        <v>-9.4489716999999995</v>
      </c>
    </row>
    <row r="208" spans="2:20" x14ac:dyDescent="0.25">
      <c r="B208" s="88">
        <v>34855000000</v>
      </c>
      <c r="C208" s="88">
        <v>-10.181620000000001</v>
      </c>
      <c r="D208" s="88">
        <v>-12.905042</v>
      </c>
      <c r="L208" s="88">
        <v>34855000000</v>
      </c>
      <c r="M208" s="88">
        <v>-11.046759</v>
      </c>
      <c r="N208" s="88">
        <v>-9.3041190999999994</v>
      </c>
    </row>
    <row r="209" spans="2:14" x14ac:dyDescent="0.25">
      <c r="B209" s="88">
        <v>35000000000</v>
      </c>
      <c r="C209" s="88">
        <v>-10.239001999999999</v>
      </c>
      <c r="D209" s="88">
        <v>-12.730896</v>
      </c>
      <c r="L209" s="88">
        <v>35000000000</v>
      </c>
      <c r="M209" s="88">
        <v>-11.106347</v>
      </c>
      <c r="N209" s="88">
        <v>-9.1763515000000009</v>
      </c>
    </row>
    <row r="210" spans="2:14" x14ac:dyDescent="0.25">
      <c r="B210" s="88" t="s">
        <v>21</v>
      </c>
      <c r="L210" s="88" t="s">
        <v>21</v>
      </c>
    </row>
    <row r="213" spans="2:14" x14ac:dyDescent="0.25">
      <c r="B213" s="88" t="s">
        <v>18</v>
      </c>
      <c r="L213" s="88" t="s">
        <v>18</v>
      </c>
    </row>
    <row r="214" spans="2:14" x14ac:dyDescent="0.25">
      <c r="B214" s="88" t="s">
        <v>19</v>
      </c>
      <c r="C214" s="88" t="s">
        <v>269</v>
      </c>
      <c r="D214" s="88" t="s">
        <v>270</v>
      </c>
      <c r="L214" s="88" t="s">
        <v>19</v>
      </c>
      <c r="M214" s="88" t="s">
        <v>269</v>
      </c>
      <c r="N214" s="88" t="s">
        <v>270</v>
      </c>
    </row>
    <row r="215" spans="2:14" x14ac:dyDescent="0.25">
      <c r="B215" s="88">
        <v>10000000</v>
      </c>
      <c r="C215" s="88">
        <v>-7.0279341000000004</v>
      </c>
      <c r="D215" s="88">
        <v>-24.760629999999999</v>
      </c>
      <c r="L215" s="88">
        <v>10000000</v>
      </c>
      <c r="M215" s="88">
        <v>-8.0839396000000008</v>
      </c>
      <c r="N215" s="88">
        <v>-23.887378999999999</v>
      </c>
    </row>
    <row r="216" spans="2:14" x14ac:dyDescent="0.25">
      <c r="B216" s="88">
        <v>189900000</v>
      </c>
      <c r="C216" s="88">
        <v>-7.0485797000000003</v>
      </c>
      <c r="D216" s="88">
        <v>-25.407957</v>
      </c>
      <c r="L216" s="88">
        <v>189900000</v>
      </c>
      <c r="M216" s="88">
        <v>-8.0716456999999995</v>
      </c>
      <c r="N216" s="88">
        <v>-24.886398</v>
      </c>
    </row>
    <row r="217" spans="2:14" x14ac:dyDescent="0.25">
      <c r="B217" s="88">
        <v>369800000</v>
      </c>
      <c r="C217" s="88">
        <v>-7.0736942000000003</v>
      </c>
      <c r="D217" s="88">
        <v>-27.549144999999999</v>
      </c>
      <c r="L217" s="88">
        <v>369800000</v>
      </c>
      <c r="M217" s="88">
        <v>-8.0619431000000006</v>
      </c>
      <c r="N217" s="88">
        <v>-25.362053</v>
      </c>
    </row>
    <row r="218" spans="2:14" x14ac:dyDescent="0.25">
      <c r="B218" s="88">
        <v>549700000</v>
      </c>
      <c r="C218" s="88">
        <v>-7.1437716</v>
      </c>
      <c r="D218" s="88">
        <v>-29.222913999999999</v>
      </c>
      <c r="L218" s="88">
        <v>549700000</v>
      </c>
      <c r="M218" s="88">
        <v>-8.0698605000000008</v>
      </c>
      <c r="N218" s="88">
        <v>-25.681438</v>
      </c>
    </row>
    <row r="219" spans="2:14" x14ac:dyDescent="0.25">
      <c r="B219" s="88">
        <v>729600000</v>
      </c>
      <c r="C219" s="88">
        <v>-7.2413492000000002</v>
      </c>
      <c r="D219" s="88">
        <v>-29.738201</v>
      </c>
      <c r="L219" s="88">
        <v>729600000</v>
      </c>
      <c r="M219" s="88">
        <v>-8.1026095999999992</v>
      </c>
      <c r="N219" s="88">
        <v>-25.600431</v>
      </c>
    </row>
    <row r="220" spans="2:14" x14ac:dyDescent="0.25">
      <c r="B220" s="88">
        <v>909500000</v>
      </c>
      <c r="C220" s="88">
        <v>-7.3347034000000004</v>
      </c>
      <c r="D220" s="88">
        <v>-29.027359000000001</v>
      </c>
      <c r="L220" s="88">
        <v>909500000</v>
      </c>
      <c r="M220" s="88">
        <v>-8.1542139000000002</v>
      </c>
      <c r="N220" s="88">
        <v>-25.309512999999999</v>
      </c>
    </row>
    <row r="221" spans="2:14" x14ac:dyDescent="0.25">
      <c r="B221" s="88">
        <v>1089400000</v>
      </c>
      <c r="C221" s="88">
        <v>-7.4102511</v>
      </c>
      <c r="D221" s="88">
        <v>-27.715958000000001</v>
      </c>
      <c r="L221" s="88">
        <v>1089400000</v>
      </c>
      <c r="M221" s="88">
        <v>-8.2197198999999994</v>
      </c>
      <c r="N221" s="88">
        <v>-24.475653000000001</v>
      </c>
    </row>
    <row r="222" spans="2:14" x14ac:dyDescent="0.25">
      <c r="B222" s="88">
        <v>1269300000</v>
      </c>
      <c r="C222" s="88">
        <v>-7.4813904999999998</v>
      </c>
      <c r="D222" s="88">
        <v>-24.766027000000001</v>
      </c>
      <c r="L222" s="88">
        <v>1269300000</v>
      </c>
      <c r="M222" s="88">
        <v>-8.2652035000000001</v>
      </c>
      <c r="N222" s="88">
        <v>-24.698891</v>
      </c>
    </row>
    <row r="223" spans="2:14" x14ac:dyDescent="0.25">
      <c r="B223" s="88">
        <v>1449200000</v>
      </c>
      <c r="C223" s="88">
        <v>-7.6018790999999997</v>
      </c>
      <c r="D223" s="88">
        <v>-22.439475999999999</v>
      </c>
      <c r="L223" s="88">
        <v>1449200000</v>
      </c>
      <c r="M223" s="88">
        <v>-8.3120765999999993</v>
      </c>
      <c r="N223" s="88">
        <v>-25.855374999999999</v>
      </c>
    </row>
    <row r="224" spans="2:14" x14ac:dyDescent="0.25">
      <c r="B224" s="88">
        <v>1629100000</v>
      </c>
      <c r="C224" s="88">
        <v>-7.6724348000000004</v>
      </c>
      <c r="D224" s="88">
        <v>-21.061015999999999</v>
      </c>
      <c r="L224" s="88">
        <v>1629100000</v>
      </c>
      <c r="M224" s="88">
        <v>-8.3691692</v>
      </c>
      <c r="N224" s="88">
        <v>-28.016165000000001</v>
      </c>
    </row>
    <row r="225" spans="2:14" x14ac:dyDescent="0.25">
      <c r="B225" s="88">
        <v>1809000000</v>
      </c>
      <c r="C225" s="88">
        <v>-7.7260746999999999</v>
      </c>
      <c r="D225" s="88">
        <v>-20.118935</v>
      </c>
      <c r="L225" s="88">
        <v>1809000000</v>
      </c>
      <c r="M225" s="88">
        <v>-8.4370040999999993</v>
      </c>
      <c r="N225" s="88">
        <v>-30.381333999999999</v>
      </c>
    </row>
    <row r="226" spans="2:14" x14ac:dyDescent="0.25">
      <c r="B226" s="88">
        <v>1988900000</v>
      </c>
      <c r="C226" s="88">
        <v>-7.7686076000000002</v>
      </c>
      <c r="D226" s="88">
        <v>-19.598492</v>
      </c>
      <c r="L226" s="88">
        <v>1988900000</v>
      </c>
      <c r="M226" s="88">
        <v>-8.4994612000000007</v>
      </c>
      <c r="N226" s="88">
        <v>-32.533374999999999</v>
      </c>
    </row>
    <row r="227" spans="2:14" x14ac:dyDescent="0.25">
      <c r="B227" s="88">
        <v>2168800000</v>
      </c>
      <c r="C227" s="88">
        <v>-7.8228865000000001</v>
      </c>
      <c r="D227" s="88">
        <v>-18.980903999999999</v>
      </c>
      <c r="L227" s="88">
        <v>2168800000</v>
      </c>
      <c r="M227" s="88">
        <v>-8.5480309000000005</v>
      </c>
      <c r="N227" s="88">
        <v>-34.332825</v>
      </c>
    </row>
    <row r="228" spans="2:14" x14ac:dyDescent="0.25">
      <c r="B228" s="88">
        <v>2348700000</v>
      </c>
      <c r="C228" s="88">
        <v>-7.8832750000000003</v>
      </c>
      <c r="D228" s="88">
        <v>-18.042044000000001</v>
      </c>
      <c r="L228" s="88">
        <v>2348700000</v>
      </c>
      <c r="M228" s="88">
        <v>-8.5835571000000002</v>
      </c>
      <c r="N228" s="88">
        <v>-34.681057000000003</v>
      </c>
    </row>
    <row r="229" spans="2:14" x14ac:dyDescent="0.25">
      <c r="B229" s="88">
        <v>2528600000</v>
      </c>
      <c r="C229" s="88">
        <v>-7.9344191999999998</v>
      </c>
      <c r="D229" s="88">
        <v>-17.054362999999999</v>
      </c>
      <c r="L229" s="88">
        <v>2528600000</v>
      </c>
      <c r="M229" s="88">
        <v>-8.6071977999999998</v>
      </c>
      <c r="N229" s="88">
        <v>-33.576819999999998</v>
      </c>
    </row>
    <row r="230" spans="2:14" x14ac:dyDescent="0.25">
      <c r="B230" s="88">
        <v>2708500000</v>
      </c>
      <c r="C230" s="88">
        <v>-7.9916406000000002</v>
      </c>
      <c r="D230" s="88">
        <v>-16.563476999999999</v>
      </c>
      <c r="L230" s="88">
        <v>2708500000</v>
      </c>
      <c r="M230" s="88">
        <v>-8.6167649999999991</v>
      </c>
      <c r="N230" s="88">
        <v>-31.548359000000001</v>
      </c>
    </row>
    <row r="231" spans="2:14" x14ac:dyDescent="0.25">
      <c r="B231" s="88">
        <v>2888400000</v>
      </c>
      <c r="C231" s="88">
        <v>-8.0041437000000002</v>
      </c>
      <c r="D231" s="88">
        <v>-16.374838</v>
      </c>
      <c r="L231" s="88">
        <v>2888400000</v>
      </c>
      <c r="M231" s="88">
        <v>-8.6455145000000009</v>
      </c>
      <c r="N231" s="88">
        <v>-29.615797000000001</v>
      </c>
    </row>
    <row r="232" spans="2:14" x14ac:dyDescent="0.25">
      <c r="B232" s="88">
        <v>3068300000</v>
      </c>
      <c r="C232" s="88">
        <v>-7.9616885000000002</v>
      </c>
      <c r="D232" s="88">
        <v>-16.348455000000001</v>
      </c>
      <c r="L232" s="88">
        <v>3068300000</v>
      </c>
      <c r="M232" s="88">
        <v>-8.6680861</v>
      </c>
      <c r="N232" s="88">
        <v>-27.045496</v>
      </c>
    </row>
    <row r="233" spans="2:14" x14ac:dyDescent="0.25">
      <c r="B233" s="88">
        <v>3248200000</v>
      </c>
      <c r="C233" s="88">
        <v>-7.9261165</v>
      </c>
      <c r="D233" s="88">
        <v>-16.347377999999999</v>
      </c>
      <c r="L233" s="88">
        <v>3248200000</v>
      </c>
      <c r="M233" s="88">
        <v>-8.7060136999999997</v>
      </c>
      <c r="N233" s="88">
        <v>-24.905190999999999</v>
      </c>
    </row>
    <row r="234" spans="2:14" x14ac:dyDescent="0.25">
      <c r="B234" s="88">
        <v>3428100000</v>
      </c>
      <c r="C234" s="88">
        <v>-7.9252377000000003</v>
      </c>
      <c r="D234" s="88">
        <v>-16.546113999999999</v>
      </c>
      <c r="L234" s="88">
        <v>3428100000</v>
      </c>
      <c r="M234" s="88">
        <v>-8.7241582999999991</v>
      </c>
      <c r="N234" s="88">
        <v>-23.174885</v>
      </c>
    </row>
    <row r="235" spans="2:14" x14ac:dyDescent="0.25">
      <c r="B235" s="88">
        <v>3608000000</v>
      </c>
      <c r="C235" s="88">
        <v>-7.9335636999999997</v>
      </c>
      <c r="D235" s="88">
        <v>-16.493319</v>
      </c>
      <c r="L235" s="88">
        <v>3608000000</v>
      </c>
      <c r="M235" s="88">
        <v>-8.7361754999999999</v>
      </c>
      <c r="N235" s="88">
        <v>-21.824762</v>
      </c>
    </row>
    <row r="236" spans="2:14" x14ac:dyDescent="0.25">
      <c r="B236" s="88">
        <v>3787900000</v>
      </c>
      <c r="C236" s="88">
        <v>-7.9393167</v>
      </c>
      <c r="D236" s="88">
        <v>-16.219776</v>
      </c>
      <c r="L236" s="88">
        <v>3787900000</v>
      </c>
      <c r="M236" s="88">
        <v>-8.7635001999999993</v>
      </c>
      <c r="N236" s="88">
        <v>-20.300894</v>
      </c>
    </row>
    <row r="237" spans="2:14" x14ac:dyDescent="0.25">
      <c r="B237" s="88">
        <v>3967800000</v>
      </c>
      <c r="C237" s="88">
        <v>-7.9117369999999996</v>
      </c>
      <c r="D237" s="88">
        <v>-15.869916</v>
      </c>
      <c r="L237" s="88">
        <v>3967800000</v>
      </c>
      <c r="M237" s="88">
        <v>-8.809761</v>
      </c>
      <c r="N237" s="88">
        <v>-18.966282</v>
      </c>
    </row>
    <row r="238" spans="2:14" x14ac:dyDescent="0.25">
      <c r="B238" s="88">
        <v>4147700000</v>
      </c>
      <c r="C238" s="88">
        <v>-7.9178429000000001</v>
      </c>
      <c r="D238" s="88">
        <v>-15.681978000000001</v>
      </c>
      <c r="L238" s="88">
        <v>4147700000</v>
      </c>
      <c r="M238" s="88">
        <v>-8.9001131000000004</v>
      </c>
      <c r="N238" s="88">
        <v>-17.828844</v>
      </c>
    </row>
    <row r="239" spans="2:14" x14ac:dyDescent="0.25">
      <c r="B239" s="88">
        <v>4327600000</v>
      </c>
      <c r="C239" s="88">
        <v>-7.8897247000000004</v>
      </c>
      <c r="D239" s="88">
        <v>-15.281559</v>
      </c>
      <c r="L239" s="88">
        <v>4327600000</v>
      </c>
      <c r="M239" s="88">
        <v>-8.9787196999999992</v>
      </c>
      <c r="N239" s="88">
        <v>-16.637723999999999</v>
      </c>
    </row>
    <row r="240" spans="2:14" x14ac:dyDescent="0.25">
      <c r="B240" s="88">
        <v>4507500000</v>
      </c>
      <c r="C240" s="88">
        <v>-7.8836421999999997</v>
      </c>
      <c r="D240" s="88">
        <v>-14.897012999999999</v>
      </c>
      <c r="L240" s="88">
        <v>4507500000</v>
      </c>
      <c r="M240" s="88">
        <v>-9.0367564999999992</v>
      </c>
      <c r="N240" s="88">
        <v>-15.479692</v>
      </c>
    </row>
    <row r="241" spans="2:14" x14ac:dyDescent="0.25">
      <c r="B241" s="88">
        <v>4687400000</v>
      </c>
      <c r="C241" s="88">
        <v>-7.8813753000000002</v>
      </c>
      <c r="D241" s="88">
        <v>-14.509778000000001</v>
      </c>
      <c r="L241" s="88">
        <v>4687400000</v>
      </c>
      <c r="M241" s="88">
        <v>-9.0769958000000006</v>
      </c>
      <c r="N241" s="88">
        <v>-14.654128999999999</v>
      </c>
    </row>
    <row r="242" spans="2:14" x14ac:dyDescent="0.25">
      <c r="B242" s="88">
        <v>4867300000</v>
      </c>
      <c r="C242" s="88">
        <v>-7.9165615999999996</v>
      </c>
      <c r="D242" s="88">
        <v>-14.355354</v>
      </c>
      <c r="L242" s="88">
        <v>4867300000</v>
      </c>
      <c r="M242" s="88">
        <v>-9.0845784999999992</v>
      </c>
      <c r="N242" s="88">
        <v>-14.134807</v>
      </c>
    </row>
    <row r="243" spans="2:14" x14ac:dyDescent="0.25">
      <c r="B243" s="88">
        <v>5047200000</v>
      </c>
      <c r="C243" s="88">
        <v>-7.9024929999999998</v>
      </c>
      <c r="D243" s="88">
        <v>-14.184422</v>
      </c>
      <c r="L243" s="88">
        <v>5047200000</v>
      </c>
      <c r="M243" s="88">
        <v>-9.0669860999999994</v>
      </c>
      <c r="N243" s="88">
        <v>-13.428708</v>
      </c>
    </row>
    <row r="244" spans="2:14" x14ac:dyDescent="0.25">
      <c r="B244" s="88">
        <v>5227100000</v>
      </c>
      <c r="C244" s="88">
        <v>-7.8359493999999996</v>
      </c>
      <c r="D244" s="88">
        <v>-14.030526</v>
      </c>
      <c r="L244" s="88">
        <v>5227100000</v>
      </c>
      <c r="M244" s="88">
        <v>-9.0421800999999995</v>
      </c>
      <c r="N244" s="88">
        <v>-12.638282999999999</v>
      </c>
    </row>
    <row r="245" spans="2:14" x14ac:dyDescent="0.25">
      <c r="B245" s="88">
        <v>5407000000</v>
      </c>
      <c r="C245" s="88">
        <v>-7.7286282000000002</v>
      </c>
      <c r="D245" s="88">
        <v>-14.015136</v>
      </c>
      <c r="L245" s="88">
        <v>5407000000</v>
      </c>
      <c r="M245" s="88">
        <v>-9.0415601999999993</v>
      </c>
      <c r="N245" s="88">
        <v>-12.109329000000001</v>
      </c>
    </row>
    <row r="246" spans="2:14" x14ac:dyDescent="0.25">
      <c r="B246" s="88">
        <v>5586900000</v>
      </c>
      <c r="C246" s="88">
        <v>-7.6307577999999996</v>
      </c>
      <c r="D246" s="88">
        <v>-13.986818</v>
      </c>
      <c r="L246" s="88">
        <v>5586900000</v>
      </c>
      <c r="M246" s="88">
        <v>-9.0424737999999998</v>
      </c>
      <c r="N246" s="88">
        <v>-11.610726</v>
      </c>
    </row>
    <row r="247" spans="2:14" x14ac:dyDescent="0.25">
      <c r="B247" s="88">
        <v>5766800000</v>
      </c>
      <c r="C247" s="88">
        <v>-7.5521731000000001</v>
      </c>
      <c r="D247" s="88">
        <v>-13.788857999999999</v>
      </c>
      <c r="L247" s="88">
        <v>5766800000</v>
      </c>
      <c r="M247" s="88">
        <v>-9.0439080999999995</v>
      </c>
      <c r="N247" s="88">
        <v>-11.009221</v>
      </c>
    </row>
    <row r="248" spans="2:14" x14ac:dyDescent="0.25">
      <c r="B248" s="88">
        <v>5946700000</v>
      </c>
      <c r="C248" s="88">
        <v>-7.4945950999999997</v>
      </c>
      <c r="D248" s="88">
        <v>-13.422724000000001</v>
      </c>
      <c r="L248" s="88">
        <v>5946700000</v>
      </c>
      <c r="M248" s="88">
        <v>-9.0657835000000002</v>
      </c>
      <c r="N248" s="88">
        <v>-10.602175000000001</v>
      </c>
    </row>
    <row r="249" spans="2:14" x14ac:dyDescent="0.25">
      <c r="B249" s="88">
        <v>6126600000</v>
      </c>
      <c r="C249" s="88">
        <v>-7.4938530999999999</v>
      </c>
      <c r="D249" s="88">
        <v>-12.993841</v>
      </c>
      <c r="L249" s="88">
        <v>6126600000</v>
      </c>
      <c r="M249" s="88">
        <v>-9.1361960999999994</v>
      </c>
      <c r="N249" s="88">
        <v>-10.254884000000001</v>
      </c>
    </row>
    <row r="250" spans="2:14" x14ac:dyDescent="0.25">
      <c r="B250" s="88">
        <v>6306500000</v>
      </c>
      <c r="C250" s="88">
        <v>-7.5387582999999996</v>
      </c>
      <c r="D250" s="88">
        <v>-12.488220999999999</v>
      </c>
      <c r="L250" s="88">
        <v>6306500000</v>
      </c>
      <c r="M250" s="88">
        <v>-9.2317018999999991</v>
      </c>
      <c r="N250" s="88">
        <v>-9.8631104999999994</v>
      </c>
    </row>
    <row r="251" spans="2:14" x14ac:dyDescent="0.25">
      <c r="B251" s="88">
        <v>6486400000</v>
      </c>
      <c r="C251" s="88">
        <v>-7.6218323999999997</v>
      </c>
      <c r="D251" s="88">
        <v>-11.919601999999999</v>
      </c>
      <c r="L251" s="88">
        <v>6486400000</v>
      </c>
      <c r="M251" s="88">
        <v>-9.3505678000000003</v>
      </c>
      <c r="N251" s="88">
        <v>-9.4940662000000007</v>
      </c>
    </row>
    <row r="252" spans="2:14" x14ac:dyDescent="0.25">
      <c r="B252" s="88">
        <v>6666300000</v>
      </c>
      <c r="C252" s="88">
        <v>-7.7277265000000002</v>
      </c>
      <c r="D252" s="88">
        <v>-11.345428</v>
      </c>
      <c r="L252" s="88">
        <v>6666300000</v>
      </c>
      <c r="M252" s="88">
        <v>-9.4800339000000005</v>
      </c>
      <c r="N252" s="88">
        <v>-9.1775923000000006</v>
      </c>
    </row>
    <row r="253" spans="2:14" x14ac:dyDescent="0.25">
      <c r="B253" s="88">
        <v>6846200000</v>
      </c>
      <c r="C253" s="88">
        <v>-7.8320255000000003</v>
      </c>
      <c r="D253" s="88">
        <v>-10.915330000000001</v>
      </c>
      <c r="L253" s="88">
        <v>6846200000</v>
      </c>
      <c r="M253" s="88">
        <v>-9.6095752999999995</v>
      </c>
      <c r="N253" s="88">
        <v>-8.8501720000000006</v>
      </c>
    </row>
    <row r="254" spans="2:14" x14ac:dyDescent="0.25">
      <c r="B254" s="88">
        <v>7026100000</v>
      </c>
      <c r="C254" s="88">
        <v>-7.9199114000000002</v>
      </c>
      <c r="D254" s="88">
        <v>-10.536197</v>
      </c>
      <c r="L254" s="88">
        <v>7026100000</v>
      </c>
      <c r="M254" s="88">
        <v>-9.7273034999999997</v>
      </c>
      <c r="N254" s="88">
        <v>-8.6050281999999996</v>
      </c>
    </row>
    <row r="255" spans="2:14" x14ac:dyDescent="0.25">
      <c r="B255" s="88">
        <v>7206000000</v>
      </c>
      <c r="C255" s="88">
        <v>-7.9899516000000004</v>
      </c>
      <c r="D255" s="88">
        <v>-10.106623000000001</v>
      </c>
      <c r="L255" s="88">
        <v>7206000000</v>
      </c>
      <c r="M255" s="88">
        <v>-9.8264102999999992</v>
      </c>
      <c r="N255" s="88">
        <v>-8.4200487000000006</v>
      </c>
    </row>
    <row r="256" spans="2:14" x14ac:dyDescent="0.25">
      <c r="B256" s="88">
        <v>7385900000</v>
      </c>
      <c r="C256" s="88">
        <v>-8.0673895000000009</v>
      </c>
      <c r="D256" s="88">
        <v>-9.7860565000000008</v>
      </c>
      <c r="L256" s="88">
        <v>7385900000</v>
      </c>
      <c r="M256" s="88">
        <v>-9.9035206000000002</v>
      </c>
      <c r="N256" s="88">
        <v>-8.1844062999999991</v>
      </c>
    </row>
    <row r="257" spans="2:14" x14ac:dyDescent="0.25">
      <c r="B257" s="88">
        <v>7565800000</v>
      </c>
      <c r="C257" s="88">
        <v>-8.1458282000000004</v>
      </c>
      <c r="D257" s="88">
        <v>-9.6285676999999996</v>
      </c>
      <c r="L257" s="88">
        <v>7565800000</v>
      </c>
      <c r="M257" s="88">
        <v>-9.9620180000000005</v>
      </c>
      <c r="N257" s="88">
        <v>-7.9743484999999996</v>
      </c>
    </row>
    <row r="258" spans="2:14" x14ac:dyDescent="0.25">
      <c r="B258" s="88">
        <v>7745700000</v>
      </c>
      <c r="C258" s="88">
        <v>-8.1874084000000007</v>
      </c>
      <c r="D258" s="88">
        <v>-9.5402307999999998</v>
      </c>
      <c r="L258" s="88">
        <v>7745700000</v>
      </c>
      <c r="M258" s="88">
        <v>-10.002158</v>
      </c>
      <c r="N258" s="88">
        <v>-7.8412809000000001</v>
      </c>
    </row>
    <row r="259" spans="2:14" x14ac:dyDescent="0.25">
      <c r="B259" s="88">
        <v>7925600000</v>
      </c>
      <c r="C259" s="88">
        <v>-8.1889544000000001</v>
      </c>
      <c r="D259" s="88">
        <v>-9.5322522999999997</v>
      </c>
      <c r="L259" s="88">
        <v>7925600000</v>
      </c>
      <c r="M259" s="88">
        <v>-10.038036999999999</v>
      </c>
      <c r="N259" s="88">
        <v>-7.7574100000000001</v>
      </c>
    </row>
    <row r="260" spans="2:14" x14ac:dyDescent="0.25">
      <c r="B260" s="88">
        <v>8105500000</v>
      </c>
      <c r="C260" s="88">
        <v>-8.1917200000000001</v>
      </c>
      <c r="D260" s="88">
        <v>-9.6247854000000004</v>
      </c>
      <c r="L260" s="88">
        <v>8105500000</v>
      </c>
      <c r="M260" s="88">
        <v>-10.058752</v>
      </c>
      <c r="N260" s="88">
        <v>-7.7362827999999997</v>
      </c>
    </row>
    <row r="261" spans="2:14" x14ac:dyDescent="0.25">
      <c r="B261" s="88">
        <v>8285400000</v>
      </c>
      <c r="C261" s="88">
        <v>-8.2170094999999996</v>
      </c>
      <c r="D261" s="88">
        <v>-9.7387209000000006</v>
      </c>
      <c r="L261" s="88">
        <v>8285400000</v>
      </c>
      <c r="M261" s="88">
        <v>-10.079701999999999</v>
      </c>
      <c r="N261" s="88">
        <v>-7.8618822000000002</v>
      </c>
    </row>
    <row r="262" spans="2:14" x14ac:dyDescent="0.25">
      <c r="B262" s="88">
        <v>8465300000</v>
      </c>
      <c r="C262" s="88">
        <v>-8.2414731999999997</v>
      </c>
      <c r="D262" s="88">
        <v>-9.8808717999999995</v>
      </c>
      <c r="L262" s="88">
        <v>8465300000</v>
      </c>
      <c r="M262" s="88">
        <v>-10.083475999999999</v>
      </c>
      <c r="N262" s="88">
        <v>-8.0973615999999993</v>
      </c>
    </row>
    <row r="263" spans="2:14" x14ac:dyDescent="0.25">
      <c r="B263" s="88">
        <v>8645200000</v>
      </c>
      <c r="C263" s="88">
        <v>-8.2325973999999995</v>
      </c>
      <c r="D263" s="88">
        <v>-10.051450000000001</v>
      </c>
      <c r="L263" s="88">
        <v>8645200000</v>
      </c>
      <c r="M263" s="88">
        <v>-10.052451</v>
      </c>
      <c r="N263" s="88">
        <v>-8.3784007999999996</v>
      </c>
    </row>
    <row r="264" spans="2:14" x14ac:dyDescent="0.25">
      <c r="B264" s="88">
        <v>8825100000</v>
      </c>
      <c r="C264" s="88">
        <v>-8.2245387999999995</v>
      </c>
      <c r="D264" s="88">
        <v>-10.246017999999999</v>
      </c>
      <c r="L264" s="88">
        <v>8825100000</v>
      </c>
      <c r="M264" s="88">
        <v>-10.015635</v>
      </c>
      <c r="N264" s="88">
        <v>-8.7106847999999992</v>
      </c>
    </row>
    <row r="265" spans="2:14" x14ac:dyDescent="0.25">
      <c r="B265" s="88">
        <v>9005000000</v>
      </c>
      <c r="C265" s="88">
        <v>-8.2189198000000001</v>
      </c>
      <c r="D265" s="88">
        <v>-10.443555999999999</v>
      </c>
      <c r="L265" s="88">
        <v>9005000000</v>
      </c>
      <c r="M265" s="88">
        <v>-9.9646416000000002</v>
      </c>
      <c r="N265" s="88">
        <v>-9.0890179</v>
      </c>
    </row>
    <row r="266" spans="2:14" x14ac:dyDescent="0.25">
      <c r="B266" s="88">
        <v>9184900000</v>
      </c>
      <c r="C266" s="88">
        <v>-8.2388762999999994</v>
      </c>
      <c r="D266" s="88">
        <v>-10.688568</v>
      </c>
      <c r="L266" s="88">
        <v>9184900000</v>
      </c>
      <c r="M266" s="88">
        <v>-9.9283028000000009</v>
      </c>
      <c r="N266" s="88">
        <v>-9.5009335999999998</v>
      </c>
    </row>
    <row r="267" spans="2:14" x14ac:dyDescent="0.25">
      <c r="B267" s="88">
        <v>9364800000</v>
      </c>
      <c r="C267" s="88">
        <v>-8.2483730000000008</v>
      </c>
      <c r="D267" s="88">
        <v>-10.965782000000001</v>
      </c>
      <c r="L267" s="88">
        <v>9364800000</v>
      </c>
      <c r="M267" s="88">
        <v>-9.8598061000000001</v>
      </c>
      <c r="N267" s="88">
        <v>-9.9236956000000003</v>
      </c>
    </row>
    <row r="268" spans="2:14" x14ac:dyDescent="0.25">
      <c r="B268" s="88">
        <v>9544700000</v>
      </c>
      <c r="C268" s="88">
        <v>-8.2452354000000003</v>
      </c>
      <c r="D268" s="88">
        <v>-11.253168000000001</v>
      </c>
      <c r="L268" s="88">
        <v>9544700000</v>
      </c>
      <c r="M268" s="88">
        <v>-9.7766055999999999</v>
      </c>
      <c r="N268" s="88">
        <v>-10.35877</v>
      </c>
    </row>
    <row r="269" spans="2:14" x14ac:dyDescent="0.25">
      <c r="B269" s="88">
        <v>9724600000</v>
      </c>
      <c r="C269" s="88">
        <v>-8.2453956999999996</v>
      </c>
      <c r="D269" s="88">
        <v>-11.575271000000001</v>
      </c>
      <c r="L269" s="88">
        <v>9724600000</v>
      </c>
      <c r="M269" s="88">
        <v>-9.7010822000000001</v>
      </c>
      <c r="N269" s="88">
        <v>-10.802656000000001</v>
      </c>
    </row>
    <row r="270" spans="2:14" x14ac:dyDescent="0.25">
      <c r="B270" s="88">
        <v>9904500000</v>
      </c>
      <c r="C270" s="88">
        <v>-8.2453184000000004</v>
      </c>
      <c r="D270" s="88">
        <v>-12.017529</v>
      </c>
      <c r="L270" s="88">
        <v>9904500000</v>
      </c>
      <c r="M270" s="88">
        <v>-9.6402453999999995</v>
      </c>
      <c r="N270" s="88">
        <v>-11.319091999999999</v>
      </c>
    </row>
    <row r="271" spans="2:14" x14ac:dyDescent="0.25">
      <c r="B271" s="88">
        <v>10084400000</v>
      </c>
      <c r="C271" s="88">
        <v>-8.2574185999999994</v>
      </c>
      <c r="D271" s="88">
        <v>-12.529899</v>
      </c>
      <c r="L271" s="88">
        <v>10084400000</v>
      </c>
      <c r="M271" s="88">
        <v>-9.5993241999999999</v>
      </c>
      <c r="N271" s="88">
        <v>-11.801735000000001</v>
      </c>
    </row>
    <row r="272" spans="2:14" x14ac:dyDescent="0.25">
      <c r="B272" s="88">
        <v>10264300000</v>
      </c>
      <c r="C272" s="88">
        <v>-8.2727298999999999</v>
      </c>
      <c r="D272" s="88">
        <v>-13.044173000000001</v>
      </c>
      <c r="L272" s="88">
        <v>10264300000</v>
      </c>
      <c r="M272" s="88">
        <v>-9.5906953999999995</v>
      </c>
      <c r="N272" s="88">
        <v>-12.194258</v>
      </c>
    </row>
    <row r="273" spans="2:14" x14ac:dyDescent="0.25">
      <c r="B273" s="88">
        <v>10444200000</v>
      </c>
      <c r="C273" s="88">
        <v>-8.3063269000000002</v>
      </c>
      <c r="D273" s="88">
        <v>-13.637753999999999</v>
      </c>
      <c r="L273" s="88">
        <v>10444200000</v>
      </c>
      <c r="M273" s="88">
        <v>-9.6340418000000003</v>
      </c>
      <c r="N273" s="88">
        <v>-12.532515999999999</v>
      </c>
    </row>
    <row r="274" spans="2:14" x14ac:dyDescent="0.25">
      <c r="B274" s="88">
        <v>10624100000</v>
      </c>
      <c r="C274" s="88">
        <v>-8.378171</v>
      </c>
      <c r="D274" s="88">
        <v>-14.343043</v>
      </c>
      <c r="L274" s="88">
        <v>10624100000</v>
      </c>
      <c r="M274" s="88">
        <v>-9.7382793000000003</v>
      </c>
      <c r="N274" s="88">
        <v>-12.871076</v>
      </c>
    </row>
    <row r="275" spans="2:14" x14ac:dyDescent="0.25">
      <c r="B275" s="88">
        <v>10804000000</v>
      </c>
      <c r="C275" s="88">
        <v>-8.4680719</v>
      </c>
      <c r="D275" s="88">
        <v>-15.177315</v>
      </c>
      <c r="L275" s="88">
        <v>10804000000</v>
      </c>
      <c r="M275" s="88">
        <v>-9.8706645999999996</v>
      </c>
      <c r="N275" s="88">
        <v>-13.111737</v>
      </c>
    </row>
    <row r="276" spans="2:14" x14ac:dyDescent="0.25">
      <c r="B276" s="88">
        <v>10983900000</v>
      </c>
      <c r="C276" s="88">
        <v>-8.5774231000000007</v>
      </c>
      <c r="D276" s="88">
        <v>-16.034451000000001</v>
      </c>
      <c r="L276" s="88">
        <v>10983900000</v>
      </c>
      <c r="M276" s="88">
        <v>-10.042228</v>
      </c>
      <c r="N276" s="88">
        <v>-13.246376</v>
      </c>
    </row>
    <row r="277" spans="2:14" x14ac:dyDescent="0.25">
      <c r="B277" s="88">
        <v>11163800000</v>
      </c>
      <c r="C277" s="88">
        <v>-8.6805830000000004</v>
      </c>
      <c r="D277" s="88">
        <v>-16.730357999999999</v>
      </c>
      <c r="L277" s="88">
        <v>11163800000</v>
      </c>
      <c r="M277" s="88">
        <v>-10.234024</v>
      </c>
      <c r="N277" s="88">
        <v>-13.188592</v>
      </c>
    </row>
    <row r="278" spans="2:14" x14ac:dyDescent="0.25">
      <c r="B278" s="88">
        <v>11343700000</v>
      </c>
      <c r="C278" s="88">
        <v>-8.7912225999999993</v>
      </c>
      <c r="D278" s="88">
        <v>-16.990805000000002</v>
      </c>
      <c r="L278" s="88">
        <v>11343700000</v>
      </c>
      <c r="M278" s="88">
        <v>-10.431668999999999</v>
      </c>
      <c r="N278" s="88">
        <v>-12.875737000000001</v>
      </c>
    </row>
    <row r="279" spans="2:14" x14ac:dyDescent="0.25">
      <c r="B279" s="88">
        <v>11523600000</v>
      </c>
      <c r="C279" s="88">
        <v>-8.9063911000000004</v>
      </c>
      <c r="D279" s="88">
        <v>-16.702925</v>
      </c>
      <c r="L279" s="88">
        <v>11523600000</v>
      </c>
      <c r="M279" s="88">
        <v>-10.65033</v>
      </c>
      <c r="N279" s="88">
        <v>-12.294750000000001</v>
      </c>
    </row>
    <row r="280" spans="2:14" x14ac:dyDescent="0.25">
      <c r="B280" s="88">
        <v>11703500000</v>
      </c>
      <c r="C280" s="88">
        <v>-9.0372237999999996</v>
      </c>
      <c r="D280" s="88">
        <v>-15.811809999999999</v>
      </c>
      <c r="L280" s="88">
        <v>11703500000</v>
      </c>
      <c r="M280" s="88">
        <v>-10.883038000000001</v>
      </c>
      <c r="N280" s="88">
        <v>-11.466077</v>
      </c>
    </row>
    <row r="281" spans="2:14" x14ac:dyDescent="0.25">
      <c r="B281" s="88">
        <v>11883400000</v>
      </c>
      <c r="C281" s="88">
        <v>-9.1949263000000006</v>
      </c>
      <c r="D281" s="88">
        <v>-14.3911</v>
      </c>
      <c r="L281" s="88">
        <v>11883400000</v>
      </c>
      <c r="M281" s="88">
        <v>-11.152809</v>
      </c>
      <c r="N281" s="88">
        <v>-10.473222</v>
      </c>
    </row>
    <row r="282" spans="2:14" x14ac:dyDescent="0.25">
      <c r="B282" s="88">
        <v>12063300000</v>
      </c>
      <c r="C282" s="88">
        <v>-9.4266558000000007</v>
      </c>
      <c r="D282" s="88">
        <v>-12.665081000000001</v>
      </c>
      <c r="L282" s="88">
        <v>12063300000</v>
      </c>
      <c r="M282" s="88">
        <v>-11.450984</v>
      </c>
      <c r="N282" s="88">
        <v>-9.4649105000000002</v>
      </c>
    </row>
    <row r="283" spans="2:14" x14ac:dyDescent="0.25">
      <c r="B283" s="88">
        <v>12243200000</v>
      </c>
      <c r="C283" s="88">
        <v>-9.7881345999999994</v>
      </c>
      <c r="D283" s="88">
        <v>-10.94683</v>
      </c>
      <c r="L283" s="88">
        <v>12243200000</v>
      </c>
      <c r="M283" s="88">
        <v>-11.761259000000001</v>
      </c>
      <c r="N283" s="88">
        <v>-8.5484228000000009</v>
      </c>
    </row>
    <row r="284" spans="2:14" x14ac:dyDescent="0.25">
      <c r="B284" s="88">
        <v>12423100000</v>
      </c>
      <c r="C284" s="88">
        <v>-10.248246999999999</v>
      </c>
      <c r="D284" s="88">
        <v>-9.3651228</v>
      </c>
      <c r="L284" s="88">
        <v>12423100000</v>
      </c>
      <c r="M284" s="88">
        <v>-12.082449</v>
      </c>
      <c r="N284" s="88">
        <v>-7.6714349000000004</v>
      </c>
    </row>
    <row r="285" spans="2:14" x14ac:dyDescent="0.25">
      <c r="B285" s="88">
        <v>12603000000</v>
      </c>
      <c r="C285" s="88">
        <v>-10.787608000000001</v>
      </c>
      <c r="D285" s="88">
        <v>-7.9559660000000001</v>
      </c>
      <c r="L285" s="88">
        <v>12603000000</v>
      </c>
      <c r="M285" s="88">
        <v>-12.438478</v>
      </c>
      <c r="N285" s="88">
        <v>-6.8816752000000001</v>
      </c>
    </row>
    <row r="286" spans="2:14" x14ac:dyDescent="0.25">
      <c r="B286" s="88">
        <v>12782900000</v>
      </c>
      <c r="C286" s="88">
        <v>-11.385268</v>
      </c>
      <c r="D286" s="88">
        <v>-6.7675853000000004</v>
      </c>
      <c r="L286" s="88">
        <v>12782900000</v>
      </c>
      <c r="M286" s="88">
        <v>-12.864646</v>
      </c>
      <c r="N286" s="88">
        <v>-6.1631970000000003</v>
      </c>
    </row>
    <row r="287" spans="2:14" x14ac:dyDescent="0.25">
      <c r="B287" s="88">
        <v>12962800000</v>
      </c>
      <c r="C287" s="88">
        <v>-12.075138000000001</v>
      </c>
      <c r="D287" s="88">
        <v>-5.7840629000000003</v>
      </c>
      <c r="L287" s="88">
        <v>12962800000</v>
      </c>
      <c r="M287" s="88">
        <v>-13.390219</v>
      </c>
      <c r="N287" s="88">
        <v>-5.4952725999999998</v>
      </c>
    </row>
    <row r="288" spans="2:14" x14ac:dyDescent="0.25">
      <c r="B288" s="88">
        <v>13142700000</v>
      </c>
      <c r="C288" s="88">
        <v>-12.846004000000001</v>
      </c>
      <c r="D288" s="88">
        <v>-4.9477409999999997</v>
      </c>
      <c r="L288" s="88">
        <v>13142700000</v>
      </c>
      <c r="M288" s="88">
        <v>-13.996701</v>
      </c>
      <c r="N288" s="88">
        <v>-4.8558259000000001</v>
      </c>
    </row>
    <row r="289" spans="2:14" x14ac:dyDescent="0.25">
      <c r="B289" s="88">
        <v>13322600000</v>
      </c>
      <c r="C289" s="88">
        <v>-13.703866</v>
      </c>
      <c r="D289" s="88">
        <v>-4.2486191</v>
      </c>
      <c r="L289" s="88">
        <v>13322600000</v>
      </c>
      <c r="M289" s="88">
        <v>-14.721807999999999</v>
      </c>
      <c r="N289" s="88">
        <v>-4.2809967999999996</v>
      </c>
    </row>
    <row r="290" spans="2:14" x14ac:dyDescent="0.25">
      <c r="B290" s="88">
        <v>13502500000</v>
      </c>
      <c r="C290" s="88">
        <v>-14.641418</v>
      </c>
      <c r="D290" s="88">
        <v>-3.6746506999999999</v>
      </c>
      <c r="L290" s="88">
        <v>13502500000</v>
      </c>
      <c r="M290" s="88">
        <v>-15.55176</v>
      </c>
      <c r="N290" s="88">
        <v>-3.7675531000000002</v>
      </c>
    </row>
    <row r="291" spans="2:14" x14ac:dyDescent="0.25">
      <c r="B291" s="88">
        <v>13682400000</v>
      </c>
      <c r="C291" s="88">
        <v>-15.650669000000001</v>
      </c>
      <c r="D291" s="88">
        <v>-3.2059647999999998</v>
      </c>
      <c r="L291" s="88">
        <v>13682400000</v>
      </c>
      <c r="M291" s="88">
        <v>-16.498821</v>
      </c>
      <c r="N291" s="88">
        <v>-3.3198821999999999</v>
      </c>
    </row>
    <row r="292" spans="2:14" x14ac:dyDescent="0.25">
      <c r="B292" s="88">
        <v>13862300000</v>
      </c>
      <c r="C292" s="88">
        <v>-16.713764000000001</v>
      </c>
      <c r="D292" s="88">
        <v>-2.8261091999999999</v>
      </c>
      <c r="L292" s="88">
        <v>13862300000</v>
      </c>
      <c r="M292" s="88">
        <v>-17.544316999999999</v>
      </c>
      <c r="N292" s="88">
        <v>-2.9327567000000001</v>
      </c>
    </row>
    <row r="293" spans="2:14" x14ac:dyDescent="0.25">
      <c r="B293" s="88">
        <v>14042200000</v>
      </c>
      <c r="C293" s="88">
        <v>-17.801055999999999</v>
      </c>
      <c r="D293" s="88">
        <v>-2.5207894</v>
      </c>
      <c r="L293" s="88">
        <v>14042200000</v>
      </c>
      <c r="M293" s="88">
        <v>-18.663712</v>
      </c>
      <c r="N293" s="88">
        <v>-2.6077816</v>
      </c>
    </row>
    <row r="294" spans="2:14" x14ac:dyDescent="0.25">
      <c r="B294" s="88">
        <v>14222100000</v>
      </c>
      <c r="C294" s="88">
        <v>-18.895465999999999</v>
      </c>
      <c r="D294" s="88">
        <v>-2.2748046</v>
      </c>
      <c r="L294" s="88">
        <v>14222100000</v>
      </c>
      <c r="M294" s="88">
        <v>-19.825278999999998</v>
      </c>
      <c r="N294" s="88">
        <v>-2.3391855000000001</v>
      </c>
    </row>
    <row r="295" spans="2:14" x14ac:dyDescent="0.25">
      <c r="B295" s="88">
        <v>14402000000</v>
      </c>
      <c r="C295" s="88">
        <v>-20.013691000000001</v>
      </c>
      <c r="D295" s="88">
        <v>-2.0759430000000001</v>
      </c>
      <c r="L295" s="88">
        <v>14402000000</v>
      </c>
      <c r="M295" s="88">
        <v>-21.021936</v>
      </c>
      <c r="N295" s="88">
        <v>-2.1207992999999998</v>
      </c>
    </row>
    <row r="296" spans="2:14" x14ac:dyDescent="0.25">
      <c r="B296" s="88">
        <v>14581900000</v>
      </c>
      <c r="C296" s="88">
        <v>-21.187159999999999</v>
      </c>
      <c r="D296" s="88">
        <v>-1.9115939</v>
      </c>
      <c r="L296" s="88">
        <v>14581900000</v>
      </c>
      <c r="M296" s="88">
        <v>-22.230356</v>
      </c>
      <c r="N296" s="88">
        <v>-1.9413589</v>
      </c>
    </row>
    <row r="297" spans="2:14" x14ac:dyDescent="0.25">
      <c r="B297" s="88">
        <v>14761800000</v>
      </c>
      <c r="C297" s="88">
        <v>-22.422024</v>
      </c>
      <c r="D297" s="88">
        <v>-1.7751323999999999</v>
      </c>
      <c r="L297" s="88">
        <v>14761800000</v>
      </c>
      <c r="M297" s="88">
        <v>-23.477074000000002</v>
      </c>
      <c r="N297" s="88">
        <v>-1.7946461</v>
      </c>
    </row>
    <row r="298" spans="2:14" x14ac:dyDescent="0.25">
      <c r="B298" s="88">
        <v>14941700000</v>
      </c>
      <c r="C298" s="88">
        <v>-23.700472000000001</v>
      </c>
      <c r="D298" s="88">
        <v>-1.6608858</v>
      </c>
      <c r="L298" s="88">
        <v>14941700000</v>
      </c>
      <c r="M298" s="88">
        <v>-24.759117</v>
      </c>
      <c r="N298" s="88">
        <v>-1.6744311999999999</v>
      </c>
    </row>
    <row r="299" spans="2:14" x14ac:dyDescent="0.25">
      <c r="B299" s="88">
        <v>15121600000</v>
      </c>
      <c r="C299" s="88">
        <v>-25.010522999999999</v>
      </c>
      <c r="D299" s="88">
        <v>-1.5684066000000001</v>
      </c>
      <c r="L299" s="88">
        <v>15121600000</v>
      </c>
      <c r="M299" s="88">
        <v>-26.080584999999999</v>
      </c>
      <c r="N299" s="88">
        <v>-1.5760590000000001</v>
      </c>
    </row>
    <row r="300" spans="2:14" x14ac:dyDescent="0.25">
      <c r="B300" s="88">
        <v>15301500000</v>
      </c>
      <c r="C300" s="88">
        <v>-26.370480000000001</v>
      </c>
      <c r="D300" s="88">
        <v>-1.4899807</v>
      </c>
      <c r="L300" s="88">
        <v>15301500000</v>
      </c>
      <c r="M300" s="88">
        <v>-27.439501</v>
      </c>
      <c r="N300" s="88">
        <v>-1.4928631999999999</v>
      </c>
    </row>
    <row r="301" spans="2:14" x14ac:dyDescent="0.25">
      <c r="B301" s="88">
        <v>15481400000</v>
      </c>
      <c r="C301" s="88">
        <v>-27.770235</v>
      </c>
      <c r="D301" s="88">
        <v>-1.4240809999999999</v>
      </c>
      <c r="L301" s="88">
        <v>15481400000</v>
      </c>
      <c r="M301" s="88">
        <v>-28.824891999999998</v>
      </c>
      <c r="N301" s="88">
        <v>-1.4232966</v>
      </c>
    </row>
    <row r="302" spans="2:14" x14ac:dyDescent="0.25">
      <c r="B302" s="88">
        <v>15661300000</v>
      </c>
      <c r="C302" s="88">
        <v>-29.222034000000001</v>
      </c>
      <c r="D302" s="88">
        <v>-1.3687779</v>
      </c>
      <c r="L302" s="88">
        <v>15661300000</v>
      </c>
      <c r="M302" s="88">
        <v>-30.325787999999999</v>
      </c>
      <c r="N302" s="88">
        <v>-1.3659258999999999</v>
      </c>
    </row>
    <row r="303" spans="2:14" x14ac:dyDescent="0.25">
      <c r="B303" s="88">
        <v>15841200000</v>
      </c>
      <c r="C303" s="88">
        <v>-30.749196999999999</v>
      </c>
      <c r="D303" s="88">
        <v>-1.3227188999999999</v>
      </c>
      <c r="L303" s="88">
        <v>15841200000</v>
      </c>
      <c r="M303" s="88">
        <v>-31.883986</v>
      </c>
      <c r="N303" s="88">
        <v>-1.3185667000000001</v>
      </c>
    </row>
    <row r="304" spans="2:14" x14ac:dyDescent="0.25">
      <c r="B304" s="88">
        <v>16021100000</v>
      </c>
      <c r="C304" s="88">
        <v>-32.332973000000003</v>
      </c>
      <c r="D304" s="88">
        <v>-1.2816365000000001</v>
      </c>
      <c r="L304" s="88">
        <v>16021100000</v>
      </c>
      <c r="M304" s="88">
        <v>-33.601638999999999</v>
      </c>
      <c r="N304" s="88">
        <v>-1.2773912000000001</v>
      </c>
    </row>
    <row r="305" spans="2:14" x14ac:dyDescent="0.25">
      <c r="B305" s="88">
        <v>16201000000</v>
      </c>
      <c r="C305" s="88">
        <v>-34.045318999999999</v>
      </c>
      <c r="D305" s="88">
        <v>-1.2469809999999999</v>
      </c>
      <c r="L305" s="88">
        <v>16201000000</v>
      </c>
      <c r="M305" s="88">
        <v>-35.403163999999997</v>
      </c>
      <c r="N305" s="88">
        <v>-1.2428238</v>
      </c>
    </row>
    <row r="306" spans="2:14" x14ac:dyDescent="0.25">
      <c r="B306" s="88">
        <v>16380900000</v>
      </c>
      <c r="C306" s="88">
        <v>-35.913719</v>
      </c>
      <c r="D306" s="88">
        <v>-1.2175236</v>
      </c>
      <c r="L306" s="88">
        <v>16380900000</v>
      </c>
      <c r="M306" s="88">
        <v>-37.415756000000002</v>
      </c>
      <c r="N306" s="88">
        <v>-1.2147256</v>
      </c>
    </row>
    <row r="307" spans="2:14" x14ac:dyDescent="0.25">
      <c r="B307" s="88">
        <v>16560800000</v>
      </c>
      <c r="C307" s="88">
        <v>-37.991951</v>
      </c>
      <c r="D307" s="88">
        <v>-1.1935019</v>
      </c>
      <c r="L307" s="88">
        <v>16560800000</v>
      </c>
      <c r="M307" s="88">
        <v>-39.550510000000003</v>
      </c>
      <c r="N307" s="88">
        <v>-1.1911217999999999</v>
      </c>
    </row>
    <row r="308" spans="2:14" x14ac:dyDescent="0.25">
      <c r="B308" s="88">
        <v>16740700000</v>
      </c>
      <c r="C308" s="88">
        <v>-40.307952999999998</v>
      </c>
      <c r="D308" s="88">
        <v>-1.1726527</v>
      </c>
      <c r="L308" s="88">
        <v>16740700000</v>
      </c>
      <c r="M308" s="88">
        <v>-41.892712000000003</v>
      </c>
      <c r="N308" s="88">
        <v>-1.1710609000000001</v>
      </c>
    </row>
    <row r="309" spans="2:14" x14ac:dyDescent="0.25">
      <c r="B309" s="88">
        <v>16920600000</v>
      </c>
      <c r="C309" s="88">
        <v>-42.640270000000001</v>
      </c>
      <c r="D309" s="88">
        <v>-1.1555015</v>
      </c>
      <c r="L309" s="88">
        <v>16920600000</v>
      </c>
      <c r="M309" s="88">
        <v>-44.117268000000003</v>
      </c>
      <c r="N309" s="88">
        <v>-1.1553085999999999</v>
      </c>
    </row>
    <row r="310" spans="2:14" x14ac:dyDescent="0.25">
      <c r="B310" s="88">
        <v>17100500000</v>
      </c>
      <c r="C310" s="88">
        <v>-44.519714</v>
      </c>
      <c r="D310" s="88">
        <v>-1.1410442999999999</v>
      </c>
      <c r="L310" s="88">
        <v>17100500000</v>
      </c>
      <c r="M310" s="88">
        <v>-45.890827000000002</v>
      </c>
      <c r="N310" s="88">
        <v>-1.1412928</v>
      </c>
    </row>
    <row r="311" spans="2:14" x14ac:dyDescent="0.25">
      <c r="B311" s="88">
        <v>17280400000</v>
      </c>
      <c r="C311" s="88">
        <v>-45.438296999999999</v>
      </c>
      <c r="D311" s="88">
        <v>-1.131114</v>
      </c>
      <c r="L311" s="88">
        <v>17280400000</v>
      </c>
      <c r="M311" s="88">
        <v>-46.371791999999999</v>
      </c>
      <c r="N311" s="88">
        <v>-1.131005</v>
      </c>
    </row>
    <row r="312" spans="2:14" x14ac:dyDescent="0.25">
      <c r="B312" s="88">
        <v>17460300000</v>
      </c>
      <c r="C312" s="88">
        <v>-45.165813</v>
      </c>
      <c r="D312" s="88">
        <v>-1.1208445</v>
      </c>
      <c r="L312" s="88">
        <v>17460300000</v>
      </c>
      <c r="M312" s="88">
        <v>-45.945788999999998</v>
      </c>
      <c r="N312" s="88">
        <v>-1.1221257</v>
      </c>
    </row>
    <row r="313" spans="2:14" x14ac:dyDescent="0.25">
      <c r="B313" s="88">
        <v>17640200000</v>
      </c>
      <c r="C313" s="88">
        <v>-44.074944000000002</v>
      </c>
      <c r="D313" s="88">
        <v>-1.1151559</v>
      </c>
      <c r="L313" s="88">
        <v>17640200000</v>
      </c>
      <c r="M313" s="88">
        <v>-44.782372000000002</v>
      </c>
      <c r="N313" s="88">
        <v>-1.1163715000000001</v>
      </c>
    </row>
    <row r="314" spans="2:14" x14ac:dyDescent="0.25">
      <c r="B314" s="88">
        <v>17820100000</v>
      </c>
      <c r="C314" s="88">
        <v>-42.688071999999998</v>
      </c>
      <c r="D314" s="88">
        <v>-1.1121198999999999</v>
      </c>
      <c r="L314" s="88">
        <v>17820100000</v>
      </c>
      <c r="M314" s="88">
        <v>-43.673332000000002</v>
      </c>
      <c r="N314" s="88">
        <v>-1.1126292</v>
      </c>
    </row>
    <row r="315" spans="2:14" x14ac:dyDescent="0.25">
      <c r="B315" s="88">
        <v>18000000000</v>
      </c>
      <c r="C315" s="88">
        <v>-41.776966000000002</v>
      </c>
      <c r="D315" s="88">
        <v>-1.1105708999999999</v>
      </c>
      <c r="L315" s="88">
        <v>18000000000</v>
      </c>
      <c r="M315" s="88">
        <v>-42.85004</v>
      </c>
      <c r="N315" s="88">
        <v>-1.1116101</v>
      </c>
    </row>
    <row r="316" spans="2:14" x14ac:dyDescent="0.25">
      <c r="B316" s="88" t="s">
        <v>21</v>
      </c>
      <c r="L316" s="88" t="s">
        <v>21</v>
      </c>
    </row>
    <row r="319" spans="2:14" x14ac:dyDescent="0.25">
      <c r="B319" s="88" t="s">
        <v>22</v>
      </c>
      <c r="L319" s="88" t="s">
        <v>22</v>
      </c>
    </row>
    <row r="320" spans="2:14" x14ac:dyDescent="0.25">
      <c r="B320" s="88" t="s">
        <v>19</v>
      </c>
      <c r="C320" s="88" t="s">
        <v>308</v>
      </c>
      <c r="D320" s="88" t="s">
        <v>309</v>
      </c>
      <c r="L320" s="88" t="s">
        <v>19</v>
      </c>
      <c r="M320" s="88" t="s">
        <v>308</v>
      </c>
      <c r="N320" s="88" t="s">
        <v>309</v>
      </c>
    </row>
    <row r="321" spans="2:14" x14ac:dyDescent="0.25">
      <c r="B321" s="88">
        <v>10000000</v>
      </c>
      <c r="C321" s="88">
        <v>-8.1442841999999995</v>
      </c>
      <c r="D321" s="88">
        <v>-30.109749000000001</v>
      </c>
      <c r="L321" s="88">
        <v>10000000</v>
      </c>
      <c r="M321" s="88">
        <v>-8.9132881000000008</v>
      </c>
      <c r="N321" s="88">
        <v>-20.828721999999999</v>
      </c>
    </row>
    <row r="322" spans="2:14" x14ac:dyDescent="0.25">
      <c r="B322" s="88">
        <v>189900000</v>
      </c>
      <c r="C322" s="88">
        <v>-8.1277141999999998</v>
      </c>
      <c r="D322" s="88">
        <v>-32.208053999999997</v>
      </c>
      <c r="L322" s="88">
        <v>189900000</v>
      </c>
      <c r="M322" s="88">
        <v>-8.8984365000000007</v>
      </c>
      <c r="N322" s="88">
        <v>-21.023674</v>
      </c>
    </row>
    <row r="323" spans="2:14" x14ac:dyDescent="0.25">
      <c r="B323" s="88">
        <v>369800000</v>
      </c>
      <c r="C323" s="88">
        <v>-8.0809460000000009</v>
      </c>
      <c r="D323" s="88">
        <v>-33.894610999999998</v>
      </c>
      <c r="L323" s="88">
        <v>369800000</v>
      </c>
      <c r="M323" s="88">
        <v>-8.8476953999999992</v>
      </c>
      <c r="N323" s="88">
        <v>-21.330348999999998</v>
      </c>
    </row>
    <row r="324" spans="2:14" x14ac:dyDescent="0.25">
      <c r="B324" s="88">
        <v>549700000</v>
      </c>
      <c r="C324" s="88">
        <v>-8.0205859999999998</v>
      </c>
      <c r="D324" s="88">
        <v>-34.665176000000002</v>
      </c>
      <c r="L324" s="88">
        <v>549700000</v>
      </c>
      <c r="M324" s="88">
        <v>-8.7826108999999999</v>
      </c>
      <c r="N324" s="88">
        <v>-21.753363</v>
      </c>
    </row>
    <row r="325" spans="2:14" x14ac:dyDescent="0.25">
      <c r="B325" s="88">
        <v>729600000</v>
      </c>
      <c r="C325" s="88">
        <v>-7.9838524</v>
      </c>
      <c r="D325" s="88">
        <v>-31.967566999999999</v>
      </c>
      <c r="L325" s="88">
        <v>729600000</v>
      </c>
      <c r="M325" s="88">
        <v>-8.7333984000000004</v>
      </c>
      <c r="N325" s="88">
        <v>-22.250273</v>
      </c>
    </row>
    <row r="326" spans="2:14" x14ac:dyDescent="0.25">
      <c r="B326" s="88">
        <v>909500000</v>
      </c>
      <c r="C326" s="88">
        <v>-8.0047683999999997</v>
      </c>
      <c r="D326" s="88">
        <v>-30.684128000000001</v>
      </c>
      <c r="L326" s="88">
        <v>909500000</v>
      </c>
      <c r="M326" s="88">
        <v>-8.7380542999999999</v>
      </c>
      <c r="N326" s="88">
        <v>-23.371258000000001</v>
      </c>
    </row>
    <row r="327" spans="2:14" x14ac:dyDescent="0.25">
      <c r="B327" s="88">
        <v>1089400000</v>
      </c>
      <c r="C327" s="88">
        <v>-8.0362396</v>
      </c>
      <c r="D327" s="88">
        <v>-27.851734</v>
      </c>
      <c r="L327" s="88">
        <v>1089400000</v>
      </c>
      <c r="M327" s="88">
        <v>-8.7584456999999993</v>
      </c>
      <c r="N327" s="88">
        <v>-24.241012999999999</v>
      </c>
    </row>
    <row r="328" spans="2:14" x14ac:dyDescent="0.25">
      <c r="B328" s="88">
        <v>1269300000</v>
      </c>
      <c r="C328" s="88">
        <v>-8.0713863000000003</v>
      </c>
      <c r="D328" s="88">
        <v>-25.138866</v>
      </c>
      <c r="L328" s="88">
        <v>1269300000</v>
      </c>
      <c r="M328" s="88">
        <v>-8.7740288</v>
      </c>
      <c r="N328" s="88">
        <v>-24.895975</v>
      </c>
    </row>
    <row r="329" spans="2:14" x14ac:dyDescent="0.25">
      <c r="B329" s="88">
        <v>1449200000</v>
      </c>
      <c r="C329" s="88">
        <v>-8.0945473000000003</v>
      </c>
      <c r="D329" s="88">
        <v>-23.356991000000001</v>
      </c>
      <c r="L329" s="88">
        <v>1449200000</v>
      </c>
      <c r="M329" s="88">
        <v>-8.7705859999999998</v>
      </c>
      <c r="N329" s="88">
        <v>-26.019855</v>
      </c>
    </row>
    <row r="330" spans="2:14" x14ac:dyDescent="0.25">
      <c r="B330" s="88">
        <v>1629100000</v>
      </c>
      <c r="C330" s="88">
        <v>-8.1263828</v>
      </c>
      <c r="D330" s="88">
        <v>-22.630520000000001</v>
      </c>
      <c r="L330" s="88">
        <v>1629100000</v>
      </c>
      <c r="M330" s="88">
        <v>-8.7954769000000006</v>
      </c>
      <c r="N330" s="88">
        <v>-28.200586000000001</v>
      </c>
    </row>
    <row r="331" spans="2:14" x14ac:dyDescent="0.25">
      <c r="B331" s="88">
        <v>1809000000</v>
      </c>
      <c r="C331" s="88">
        <v>-8.1469640999999999</v>
      </c>
      <c r="D331" s="88">
        <v>-21.97541</v>
      </c>
      <c r="L331" s="88">
        <v>1809000000</v>
      </c>
      <c r="M331" s="88">
        <v>-8.8461122999999997</v>
      </c>
      <c r="N331" s="88">
        <v>-30.861553000000001</v>
      </c>
    </row>
    <row r="332" spans="2:14" x14ac:dyDescent="0.25">
      <c r="B332" s="88">
        <v>1988900000</v>
      </c>
      <c r="C332" s="88">
        <v>-8.1604680999999992</v>
      </c>
      <c r="D332" s="88">
        <v>-21.637781</v>
      </c>
      <c r="L332" s="88">
        <v>1988900000</v>
      </c>
      <c r="M332" s="88">
        <v>-8.9211082000000008</v>
      </c>
      <c r="N332" s="88">
        <v>-32.820838999999999</v>
      </c>
    </row>
    <row r="333" spans="2:14" x14ac:dyDescent="0.25">
      <c r="B333" s="88">
        <v>2168800000</v>
      </c>
      <c r="C333" s="88">
        <v>-8.1712922999999993</v>
      </c>
      <c r="D333" s="88">
        <v>-21.409652999999999</v>
      </c>
      <c r="L333" s="88">
        <v>2168800000</v>
      </c>
      <c r="M333" s="88">
        <v>-8.9685153999999994</v>
      </c>
      <c r="N333" s="88">
        <v>-35.868374000000003</v>
      </c>
    </row>
    <row r="334" spans="2:14" x14ac:dyDescent="0.25">
      <c r="B334" s="88">
        <v>2348700000</v>
      </c>
      <c r="C334" s="88">
        <v>-8.1976414000000002</v>
      </c>
      <c r="D334" s="88">
        <v>-21.030692999999999</v>
      </c>
      <c r="L334" s="88">
        <v>2348700000</v>
      </c>
      <c r="M334" s="88">
        <v>-9.0043898000000002</v>
      </c>
      <c r="N334" s="88">
        <v>-37.184296000000003</v>
      </c>
    </row>
    <row r="335" spans="2:14" x14ac:dyDescent="0.25">
      <c r="B335" s="88">
        <v>2528600000</v>
      </c>
      <c r="C335" s="88">
        <v>-8.2401686000000005</v>
      </c>
      <c r="D335" s="88">
        <v>-20.348883000000001</v>
      </c>
      <c r="L335" s="88">
        <v>2528600000</v>
      </c>
      <c r="M335" s="88">
        <v>-9.0313424999999992</v>
      </c>
      <c r="N335" s="88">
        <v>-37.374099999999999</v>
      </c>
    </row>
    <row r="336" spans="2:14" x14ac:dyDescent="0.25">
      <c r="B336" s="88">
        <v>2708500000</v>
      </c>
      <c r="C336" s="88">
        <v>-8.3176079000000005</v>
      </c>
      <c r="D336" s="88">
        <v>-19.811371000000001</v>
      </c>
      <c r="L336" s="88">
        <v>2708500000</v>
      </c>
      <c r="M336" s="88">
        <v>-9.0687017000000001</v>
      </c>
      <c r="N336" s="88">
        <v>-35.520687000000002</v>
      </c>
    </row>
    <row r="337" spans="2:14" x14ac:dyDescent="0.25">
      <c r="B337" s="88">
        <v>2888400000</v>
      </c>
      <c r="C337" s="88">
        <v>-8.3825377999999997</v>
      </c>
      <c r="D337" s="88">
        <v>-19.287141999999999</v>
      </c>
      <c r="L337" s="88">
        <v>2888400000</v>
      </c>
      <c r="M337" s="88">
        <v>-9.1269416999999997</v>
      </c>
      <c r="N337" s="88">
        <v>-34.328476000000002</v>
      </c>
    </row>
    <row r="338" spans="2:14" x14ac:dyDescent="0.25">
      <c r="B338" s="88">
        <v>3068300000</v>
      </c>
      <c r="C338" s="88">
        <v>-8.4239987999999997</v>
      </c>
      <c r="D338" s="88">
        <v>-18.799004</v>
      </c>
      <c r="L338" s="88">
        <v>3068300000</v>
      </c>
      <c r="M338" s="88">
        <v>-9.1718960000000003</v>
      </c>
      <c r="N338" s="88">
        <v>-31.701521</v>
      </c>
    </row>
    <row r="339" spans="2:14" x14ac:dyDescent="0.25">
      <c r="B339" s="88">
        <v>3248200000</v>
      </c>
      <c r="C339" s="88">
        <v>-8.4373245000000008</v>
      </c>
      <c r="D339" s="88">
        <v>-18.422370999999998</v>
      </c>
      <c r="L339" s="88">
        <v>3248200000</v>
      </c>
      <c r="M339" s="88">
        <v>-9.2045002</v>
      </c>
      <c r="N339" s="88">
        <v>-29.781309</v>
      </c>
    </row>
    <row r="340" spans="2:14" x14ac:dyDescent="0.25">
      <c r="B340" s="88">
        <v>3428100000</v>
      </c>
      <c r="C340" s="88">
        <v>-8.4407721000000002</v>
      </c>
      <c r="D340" s="88">
        <v>-18.00901</v>
      </c>
      <c r="L340" s="88">
        <v>3428100000</v>
      </c>
      <c r="M340" s="88">
        <v>-9.2033004999999992</v>
      </c>
      <c r="N340" s="88">
        <v>-27.489789999999999</v>
      </c>
    </row>
    <row r="341" spans="2:14" x14ac:dyDescent="0.25">
      <c r="B341" s="88">
        <v>3608000000</v>
      </c>
      <c r="C341" s="88">
        <v>-8.4530869000000006</v>
      </c>
      <c r="D341" s="88">
        <v>-17.477757</v>
      </c>
      <c r="L341" s="88">
        <v>3608000000</v>
      </c>
      <c r="M341" s="88">
        <v>-9.1975136000000006</v>
      </c>
      <c r="N341" s="88">
        <v>-25.899232999999999</v>
      </c>
    </row>
    <row r="342" spans="2:14" x14ac:dyDescent="0.25">
      <c r="B342" s="88">
        <v>3787900000</v>
      </c>
      <c r="C342" s="88">
        <v>-8.4648628000000006</v>
      </c>
      <c r="D342" s="88">
        <v>-16.805005999999999</v>
      </c>
      <c r="L342" s="88">
        <v>3787900000</v>
      </c>
      <c r="M342" s="88">
        <v>-9.1862793000000007</v>
      </c>
      <c r="N342" s="88">
        <v>-23.864163999999999</v>
      </c>
    </row>
    <row r="343" spans="2:14" x14ac:dyDescent="0.25">
      <c r="B343" s="88">
        <v>3967800000</v>
      </c>
      <c r="C343" s="88">
        <v>-8.4661702999999999</v>
      </c>
      <c r="D343" s="88">
        <v>-16.194633</v>
      </c>
      <c r="L343" s="88">
        <v>3967800000</v>
      </c>
      <c r="M343" s="88">
        <v>-9.1692199999999993</v>
      </c>
      <c r="N343" s="88">
        <v>-22.086169999999999</v>
      </c>
    </row>
    <row r="344" spans="2:14" x14ac:dyDescent="0.25">
      <c r="B344" s="88">
        <v>4147700000</v>
      </c>
      <c r="C344" s="88">
        <v>-8.4542760999999995</v>
      </c>
      <c r="D344" s="88">
        <v>-15.591684000000001</v>
      </c>
      <c r="L344" s="88">
        <v>4147700000</v>
      </c>
      <c r="M344" s="88">
        <v>-9.1285132999999998</v>
      </c>
      <c r="N344" s="88">
        <v>-20.497505</v>
      </c>
    </row>
    <row r="345" spans="2:14" x14ac:dyDescent="0.25">
      <c r="B345" s="88">
        <v>4327600000</v>
      </c>
      <c r="C345" s="88">
        <v>-8.4067735999999993</v>
      </c>
      <c r="D345" s="88">
        <v>-15.251362</v>
      </c>
      <c r="L345" s="88">
        <v>4327600000</v>
      </c>
      <c r="M345" s="88">
        <v>-9.0903454000000004</v>
      </c>
      <c r="N345" s="88">
        <v>-19.029741000000001</v>
      </c>
    </row>
    <row r="346" spans="2:14" x14ac:dyDescent="0.25">
      <c r="B346" s="88">
        <v>4507500000</v>
      </c>
      <c r="C346" s="88">
        <v>-8.3817883000000002</v>
      </c>
      <c r="D346" s="88">
        <v>-14.977479000000001</v>
      </c>
      <c r="L346" s="88">
        <v>4507500000</v>
      </c>
      <c r="M346" s="88">
        <v>-9.0535058999999993</v>
      </c>
      <c r="N346" s="88">
        <v>-17.952627</v>
      </c>
    </row>
    <row r="347" spans="2:14" x14ac:dyDescent="0.25">
      <c r="B347" s="88">
        <v>4687400000</v>
      </c>
      <c r="C347" s="88">
        <v>-8.3590002000000005</v>
      </c>
      <c r="D347" s="88">
        <v>-14.691774000000001</v>
      </c>
      <c r="L347" s="88">
        <v>4687400000</v>
      </c>
      <c r="M347" s="88">
        <v>-9.0620250999999996</v>
      </c>
      <c r="N347" s="88">
        <v>-17.244796999999998</v>
      </c>
    </row>
    <row r="348" spans="2:14" x14ac:dyDescent="0.25">
      <c r="B348" s="88">
        <v>4867300000</v>
      </c>
      <c r="C348" s="88">
        <v>-8.4084330000000005</v>
      </c>
      <c r="D348" s="88">
        <v>-14.389074000000001</v>
      </c>
      <c r="L348" s="88">
        <v>4867300000</v>
      </c>
      <c r="M348" s="88">
        <v>-9.0751790999999997</v>
      </c>
      <c r="N348" s="88">
        <v>-16.582832</v>
      </c>
    </row>
    <row r="349" spans="2:14" x14ac:dyDescent="0.25">
      <c r="B349" s="88">
        <v>5047200000</v>
      </c>
      <c r="C349" s="88">
        <v>-8.4915915000000002</v>
      </c>
      <c r="D349" s="88">
        <v>-14.117611999999999</v>
      </c>
      <c r="L349" s="88">
        <v>5047200000</v>
      </c>
      <c r="M349" s="88">
        <v>-9.1216640000000009</v>
      </c>
      <c r="N349" s="88">
        <v>-15.918134</v>
      </c>
    </row>
    <row r="350" spans="2:14" x14ac:dyDescent="0.25">
      <c r="B350" s="88">
        <v>5227100000</v>
      </c>
      <c r="C350" s="88">
        <v>-8.5786037000000004</v>
      </c>
      <c r="D350" s="88">
        <v>-13.727933999999999</v>
      </c>
      <c r="L350" s="88">
        <v>5227100000</v>
      </c>
      <c r="M350" s="88">
        <v>-9.1591100999999995</v>
      </c>
      <c r="N350" s="88">
        <v>-15.302797999999999</v>
      </c>
    </row>
    <row r="351" spans="2:14" x14ac:dyDescent="0.25">
      <c r="B351" s="88">
        <v>5407000000</v>
      </c>
      <c r="C351" s="88">
        <v>-8.6255579000000004</v>
      </c>
      <c r="D351" s="88">
        <v>-13.54928</v>
      </c>
      <c r="L351" s="88">
        <v>5407000000</v>
      </c>
      <c r="M351" s="88">
        <v>-9.1981362999999998</v>
      </c>
      <c r="N351" s="88">
        <v>-14.392461000000001</v>
      </c>
    </row>
    <row r="352" spans="2:14" x14ac:dyDescent="0.25">
      <c r="B352" s="88">
        <v>5586900000</v>
      </c>
      <c r="C352" s="88">
        <v>-8.6029462999999993</v>
      </c>
      <c r="D352" s="88">
        <v>-13.387708999999999</v>
      </c>
      <c r="L352" s="88">
        <v>5586900000</v>
      </c>
      <c r="M352" s="88">
        <v>-9.2483339000000004</v>
      </c>
      <c r="N352" s="88">
        <v>-13.331576999999999</v>
      </c>
    </row>
    <row r="353" spans="2:14" x14ac:dyDescent="0.25">
      <c r="B353" s="88">
        <v>5766800000</v>
      </c>
      <c r="C353" s="88">
        <v>-8.5963639999999995</v>
      </c>
      <c r="D353" s="88">
        <v>-13.186107</v>
      </c>
      <c r="L353" s="88">
        <v>5766800000</v>
      </c>
      <c r="M353" s="88">
        <v>-9.2895936999999993</v>
      </c>
      <c r="N353" s="88">
        <v>-12.297891999999999</v>
      </c>
    </row>
    <row r="354" spans="2:14" x14ac:dyDescent="0.25">
      <c r="B354" s="88">
        <v>5946700000</v>
      </c>
      <c r="C354" s="88">
        <v>-8.5877409</v>
      </c>
      <c r="D354" s="88">
        <v>-12.831972</v>
      </c>
      <c r="L354" s="88">
        <v>5946700000</v>
      </c>
      <c r="M354" s="88">
        <v>-9.3217669000000001</v>
      </c>
      <c r="N354" s="88">
        <v>-11.400772999999999</v>
      </c>
    </row>
    <row r="355" spans="2:14" x14ac:dyDescent="0.25">
      <c r="B355" s="88">
        <v>6126600000</v>
      </c>
      <c r="C355" s="88">
        <v>-8.6253281000000008</v>
      </c>
      <c r="D355" s="88">
        <v>-12.453900000000001</v>
      </c>
      <c r="L355" s="88">
        <v>6126600000</v>
      </c>
      <c r="M355" s="88">
        <v>-9.3404188000000001</v>
      </c>
      <c r="N355" s="88">
        <v>-10.590837000000001</v>
      </c>
    </row>
    <row r="356" spans="2:14" x14ac:dyDescent="0.25">
      <c r="B356" s="88">
        <v>6306500000</v>
      </c>
      <c r="C356" s="88">
        <v>-8.6578292999999995</v>
      </c>
      <c r="D356" s="88">
        <v>-11.879257000000001</v>
      </c>
      <c r="L356" s="88">
        <v>6306500000</v>
      </c>
      <c r="M356" s="88">
        <v>-9.3790511999999993</v>
      </c>
      <c r="N356" s="88">
        <v>-9.9975661999999996</v>
      </c>
    </row>
    <row r="357" spans="2:14" x14ac:dyDescent="0.25">
      <c r="B357" s="88">
        <v>6486400000</v>
      </c>
      <c r="C357" s="88">
        <v>-8.6954373999999994</v>
      </c>
      <c r="D357" s="88">
        <v>-11.418701</v>
      </c>
      <c r="L357" s="88">
        <v>6486400000</v>
      </c>
      <c r="M357" s="88">
        <v>-9.4500246000000008</v>
      </c>
      <c r="N357" s="88">
        <v>-9.4475373999999999</v>
      </c>
    </row>
    <row r="358" spans="2:14" x14ac:dyDescent="0.25">
      <c r="B358" s="88">
        <v>6666300000</v>
      </c>
      <c r="C358" s="88">
        <v>-8.7230091000000005</v>
      </c>
      <c r="D358" s="88">
        <v>-11.030398</v>
      </c>
      <c r="L358" s="88">
        <v>6666300000</v>
      </c>
      <c r="M358" s="88">
        <v>-9.5412102000000001</v>
      </c>
      <c r="N358" s="88">
        <v>-8.9228276999999991</v>
      </c>
    </row>
    <row r="359" spans="2:14" x14ac:dyDescent="0.25">
      <c r="B359" s="88">
        <v>6846200000</v>
      </c>
      <c r="C359" s="88">
        <v>-8.7765883999999996</v>
      </c>
      <c r="D359" s="88">
        <v>-10.70472</v>
      </c>
      <c r="L359" s="88">
        <v>6846200000</v>
      </c>
      <c r="M359" s="88">
        <v>-9.641921</v>
      </c>
      <c r="N359" s="88">
        <v>-8.5069827999999994</v>
      </c>
    </row>
    <row r="360" spans="2:14" x14ac:dyDescent="0.25">
      <c r="B360" s="88">
        <v>7026100000</v>
      </c>
      <c r="C360" s="88">
        <v>-8.8183193000000006</v>
      </c>
      <c r="D360" s="88">
        <v>-10.387632</v>
      </c>
      <c r="L360" s="88">
        <v>7026100000</v>
      </c>
      <c r="M360" s="88">
        <v>-9.7309512999999992</v>
      </c>
      <c r="N360" s="88">
        <v>-8.2569475000000008</v>
      </c>
    </row>
    <row r="361" spans="2:14" x14ac:dyDescent="0.25">
      <c r="B361" s="88">
        <v>7206000000</v>
      </c>
      <c r="C361" s="88">
        <v>-8.8673076999999996</v>
      </c>
      <c r="D361" s="88">
        <v>-10.055341</v>
      </c>
      <c r="L361" s="88">
        <v>7206000000</v>
      </c>
      <c r="M361" s="88">
        <v>-9.7754239999999992</v>
      </c>
      <c r="N361" s="88">
        <v>-8.0608339000000004</v>
      </c>
    </row>
    <row r="362" spans="2:14" x14ac:dyDescent="0.25">
      <c r="B362" s="88">
        <v>7385900000</v>
      </c>
      <c r="C362" s="88">
        <v>-8.8878325999999994</v>
      </c>
      <c r="D362" s="88">
        <v>-9.7235583999999999</v>
      </c>
      <c r="L362" s="88">
        <v>7385900000</v>
      </c>
      <c r="M362" s="88">
        <v>-9.8041382000000006</v>
      </c>
      <c r="N362" s="88">
        <v>-7.9158840000000001</v>
      </c>
    </row>
    <row r="363" spans="2:14" x14ac:dyDescent="0.25">
      <c r="B363" s="88">
        <v>7565800000</v>
      </c>
      <c r="C363" s="88">
        <v>-8.9287986999999998</v>
      </c>
      <c r="D363" s="88">
        <v>-9.4294814999999996</v>
      </c>
      <c r="L363" s="88">
        <v>7565800000</v>
      </c>
      <c r="M363" s="88">
        <v>-9.8262329000000008</v>
      </c>
      <c r="N363" s="88">
        <v>-7.8661532000000003</v>
      </c>
    </row>
    <row r="364" spans="2:14" x14ac:dyDescent="0.25">
      <c r="B364" s="88">
        <v>7745700000</v>
      </c>
      <c r="C364" s="88">
        <v>-8.9631337999999996</v>
      </c>
      <c r="D364" s="88">
        <v>-9.1903094999999997</v>
      </c>
      <c r="L364" s="88">
        <v>7745700000</v>
      </c>
      <c r="M364" s="88">
        <v>-9.8848763000000002</v>
      </c>
      <c r="N364" s="88">
        <v>-7.8246937000000001</v>
      </c>
    </row>
    <row r="365" spans="2:14" x14ac:dyDescent="0.25">
      <c r="B365" s="88">
        <v>7925600000</v>
      </c>
      <c r="C365" s="88">
        <v>-8.9870213999999997</v>
      </c>
      <c r="D365" s="88">
        <v>-9.0995951000000002</v>
      </c>
      <c r="L365" s="88">
        <v>7925600000</v>
      </c>
      <c r="M365" s="88">
        <v>-9.9361505999999995</v>
      </c>
      <c r="N365" s="88">
        <v>-7.7536426000000001</v>
      </c>
    </row>
    <row r="366" spans="2:14" x14ac:dyDescent="0.25">
      <c r="B366" s="88">
        <v>8105500000</v>
      </c>
      <c r="C366" s="88">
        <v>-9.0048341999999995</v>
      </c>
      <c r="D366" s="88">
        <v>-9.0713901999999997</v>
      </c>
      <c r="L366" s="88">
        <v>8105500000</v>
      </c>
      <c r="M366" s="88">
        <v>-9.9874115000000003</v>
      </c>
      <c r="N366" s="88">
        <v>-7.8044105000000004</v>
      </c>
    </row>
    <row r="367" spans="2:14" x14ac:dyDescent="0.25">
      <c r="B367" s="88">
        <v>8285400000</v>
      </c>
      <c r="C367" s="88">
        <v>-9.0114745999999997</v>
      </c>
      <c r="D367" s="88">
        <v>-8.9639071999999995</v>
      </c>
      <c r="L367" s="88">
        <v>8285400000</v>
      </c>
      <c r="M367" s="88">
        <v>-10.024305</v>
      </c>
      <c r="N367" s="88">
        <v>-7.9802822999999998</v>
      </c>
    </row>
    <row r="368" spans="2:14" x14ac:dyDescent="0.25">
      <c r="B368" s="88">
        <v>8465300000</v>
      </c>
      <c r="C368" s="88">
        <v>-9.0201864</v>
      </c>
      <c r="D368" s="88">
        <v>-8.9147482</v>
      </c>
      <c r="L368" s="88">
        <v>8465300000</v>
      </c>
      <c r="M368" s="88">
        <v>-10.058184000000001</v>
      </c>
      <c r="N368" s="88">
        <v>-8.1542338999999995</v>
      </c>
    </row>
    <row r="369" spans="2:14" x14ac:dyDescent="0.25">
      <c r="B369" s="88">
        <v>8645200000</v>
      </c>
      <c r="C369" s="88">
        <v>-9.0124873999999995</v>
      </c>
      <c r="D369" s="88">
        <v>-8.9642897000000001</v>
      </c>
      <c r="L369" s="88">
        <v>8645200000</v>
      </c>
      <c r="M369" s="88">
        <v>-10.077868</v>
      </c>
      <c r="N369" s="88">
        <v>-8.3850555</v>
      </c>
    </row>
    <row r="370" spans="2:14" x14ac:dyDescent="0.25">
      <c r="B370" s="88">
        <v>8825100000</v>
      </c>
      <c r="C370" s="88">
        <v>-9.0047817000000006</v>
      </c>
      <c r="D370" s="88">
        <v>-9.0760249999999996</v>
      </c>
      <c r="L370" s="88">
        <v>8825100000</v>
      </c>
      <c r="M370" s="88">
        <v>-10.056331</v>
      </c>
      <c r="N370" s="88">
        <v>-8.6910428999999993</v>
      </c>
    </row>
    <row r="371" spans="2:14" x14ac:dyDescent="0.25">
      <c r="B371" s="88">
        <v>9005000000</v>
      </c>
      <c r="C371" s="88">
        <v>-8.9679479999999998</v>
      </c>
      <c r="D371" s="88">
        <v>-9.2959327999999992</v>
      </c>
      <c r="L371" s="88">
        <v>9005000000</v>
      </c>
      <c r="M371" s="88">
        <v>-10.023877000000001</v>
      </c>
      <c r="N371" s="88">
        <v>-9.0220280000000006</v>
      </c>
    </row>
    <row r="372" spans="2:14" x14ac:dyDescent="0.25">
      <c r="B372" s="88">
        <v>9184900000</v>
      </c>
      <c r="C372" s="88">
        <v>-8.9275521999999992</v>
      </c>
      <c r="D372" s="88">
        <v>-9.6731461999999997</v>
      </c>
      <c r="L372" s="88">
        <v>9184900000</v>
      </c>
      <c r="M372" s="88">
        <v>-9.9933043000000001</v>
      </c>
      <c r="N372" s="88">
        <v>-9.4233493999999993</v>
      </c>
    </row>
    <row r="373" spans="2:14" x14ac:dyDescent="0.25">
      <c r="B373" s="88">
        <v>9364800000</v>
      </c>
      <c r="C373" s="88">
        <v>-8.8894824999999997</v>
      </c>
      <c r="D373" s="88">
        <v>-10.186346</v>
      </c>
      <c r="L373" s="88">
        <v>9364800000</v>
      </c>
      <c r="M373" s="88">
        <v>-9.9857683000000002</v>
      </c>
      <c r="N373" s="88">
        <v>-9.9980668999999995</v>
      </c>
    </row>
    <row r="374" spans="2:14" x14ac:dyDescent="0.25">
      <c r="B374" s="88">
        <v>9544700000</v>
      </c>
      <c r="C374" s="88">
        <v>-8.8657254999999999</v>
      </c>
      <c r="D374" s="88">
        <v>-10.869088</v>
      </c>
      <c r="L374" s="88">
        <v>9544700000</v>
      </c>
      <c r="M374" s="88">
        <v>-9.9755973999999998</v>
      </c>
      <c r="N374" s="88">
        <v>-10.779591999999999</v>
      </c>
    </row>
    <row r="375" spans="2:14" x14ac:dyDescent="0.25">
      <c r="B375" s="88">
        <v>9724600000</v>
      </c>
      <c r="C375" s="88">
        <v>-8.8660364000000005</v>
      </c>
      <c r="D375" s="88">
        <v>-11.748068999999999</v>
      </c>
      <c r="L375" s="88">
        <v>9724600000</v>
      </c>
      <c r="M375" s="88">
        <v>-9.9890757000000008</v>
      </c>
      <c r="N375" s="88">
        <v>-11.757101</v>
      </c>
    </row>
    <row r="376" spans="2:14" x14ac:dyDescent="0.25">
      <c r="B376" s="88">
        <v>9904500000</v>
      </c>
      <c r="C376" s="88">
        <v>-8.8810929999999999</v>
      </c>
      <c r="D376" s="88">
        <v>-13.127423</v>
      </c>
      <c r="L376" s="88">
        <v>9904500000</v>
      </c>
      <c r="M376" s="88">
        <v>-10.005143</v>
      </c>
      <c r="N376" s="88">
        <v>-13.294836</v>
      </c>
    </row>
    <row r="377" spans="2:14" x14ac:dyDescent="0.25">
      <c r="B377" s="88">
        <v>10084400000</v>
      </c>
      <c r="C377" s="88">
        <v>-8.9402741999999993</v>
      </c>
      <c r="D377" s="88">
        <v>-15.115497</v>
      </c>
      <c r="L377" s="88">
        <v>10084400000</v>
      </c>
      <c r="M377" s="88">
        <v>-10.084237999999999</v>
      </c>
      <c r="N377" s="88">
        <v>-15.831367999999999</v>
      </c>
    </row>
    <row r="378" spans="2:14" x14ac:dyDescent="0.25">
      <c r="B378" s="88">
        <v>10264300000</v>
      </c>
      <c r="C378" s="88">
        <v>-9.0321198000000003</v>
      </c>
      <c r="D378" s="88">
        <v>-18.13036</v>
      </c>
      <c r="L378" s="88">
        <v>10264300000</v>
      </c>
      <c r="M378" s="88">
        <v>-10.126877</v>
      </c>
      <c r="N378" s="88">
        <v>-21.748491000000001</v>
      </c>
    </row>
    <row r="379" spans="2:14" x14ac:dyDescent="0.25">
      <c r="B379" s="88">
        <v>10444200000</v>
      </c>
      <c r="C379" s="88">
        <v>-9.1386938000000004</v>
      </c>
      <c r="D379" s="88">
        <v>-23.841498999999999</v>
      </c>
      <c r="L379" s="88">
        <v>10444200000</v>
      </c>
      <c r="M379" s="88">
        <v>-10.135236000000001</v>
      </c>
      <c r="N379" s="88">
        <v>-24.638501999999999</v>
      </c>
    </row>
    <row r="380" spans="2:14" x14ac:dyDescent="0.25">
      <c r="B380" s="88">
        <v>10624100000</v>
      </c>
      <c r="C380" s="88">
        <v>-9.2518329999999995</v>
      </c>
      <c r="D380" s="88">
        <v>-27.331313999999999</v>
      </c>
      <c r="L380" s="88">
        <v>10624100000</v>
      </c>
      <c r="M380" s="88">
        <v>-10.078440000000001</v>
      </c>
      <c r="N380" s="88">
        <v>-26.073374000000001</v>
      </c>
    </row>
    <row r="381" spans="2:14" x14ac:dyDescent="0.25">
      <c r="B381" s="88">
        <v>10804000000</v>
      </c>
      <c r="C381" s="88">
        <v>-9.3513059999999992</v>
      </c>
      <c r="D381" s="88">
        <v>-28.943868999999999</v>
      </c>
      <c r="L381" s="88">
        <v>10804000000</v>
      </c>
      <c r="M381" s="88">
        <v>-10.051133</v>
      </c>
      <c r="N381" s="88">
        <v>-26.324282</v>
      </c>
    </row>
    <row r="382" spans="2:14" x14ac:dyDescent="0.25">
      <c r="B382" s="88">
        <v>10983900000</v>
      </c>
      <c r="C382" s="88">
        <v>-9.4691247999999995</v>
      </c>
      <c r="D382" s="88">
        <v>-29.139603000000001</v>
      </c>
      <c r="L382" s="88">
        <v>10983900000</v>
      </c>
      <c r="M382" s="88">
        <v>-10.063067999999999</v>
      </c>
      <c r="N382" s="88">
        <v>-24.999962</v>
      </c>
    </row>
    <row r="383" spans="2:14" x14ac:dyDescent="0.25">
      <c r="B383" s="88">
        <v>11163800000</v>
      </c>
      <c r="C383" s="88">
        <v>-9.5897778999999996</v>
      </c>
      <c r="D383" s="88">
        <v>-28.113073</v>
      </c>
      <c r="L383" s="88">
        <v>11163800000</v>
      </c>
      <c r="M383" s="88">
        <v>-10.162397</v>
      </c>
      <c r="N383" s="88">
        <v>-19.863631999999999</v>
      </c>
    </row>
    <row r="384" spans="2:14" x14ac:dyDescent="0.25">
      <c r="B384" s="88">
        <v>11343700000</v>
      </c>
      <c r="C384" s="88">
        <v>-9.6901645999999992</v>
      </c>
      <c r="D384" s="88">
        <v>-23.714690999999998</v>
      </c>
      <c r="L384" s="88">
        <v>11343700000</v>
      </c>
      <c r="M384" s="88">
        <v>-10.336969</v>
      </c>
      <c r="N384" s="88">
        <v>-17.152874000000001</v>
      </c>
    </row>
    <row r="385" spans="2:14" x14ac:dyDescent="0.25">
      <c r="B385" s="88">
        <v>11523600000</v>
      </c>
      <c r="C385" s="88">
        <v>-9.8308210000000003</v>
      </c>
      <c r="D385" s="88">
        <v>-20.482306999999999</v>
      </c>
      <c r="L385" s="88">
        <v>11523600000</v>
      </c>
      <c r="M385" s="88">
        <v>-10.622925</v>
      </c>
      <c r="N385" s="88">
        <v>-15.257133</v>
      </c>
    </row>
    <row r="386" spans="2:14" x14ac:dyDescent="0.25">
      <c r="B386" s="88">
        <v>11703500000</v>
      </c>
      <c r="C386" s="88">
        <v>-10.048031</v>
      </c>
      <c r="D386" s="88">
        <v>-17.888041000000001</v>
      </c>
      <c r="L386" s="88">
        <v>11703500000</v>
      </c>
      <c r="M386" s="88">
        <v>-10.982423000000001</v>
      </c>
      <c r="N386" s="88">
        <v>-13.495058999999999</v>
      </c>
    </row>
    <row r="387" spans="2:14" x14ac:dyDescent="0.25">
      <c r="B387" s="88">
        <v>11883400000</v>
      </c>
      <c r="C387" s="88">
        <v>-10.408091000000001</v>
      </c>
      <c r="D387" s="88">
        <v>-15.52041</v>
      </c>
      <c r="L387" s="88">
        <v>11883400000</v>
      </c>
      <c r="M387" s="88">
        <v>-11.438335</v>
      </c>
      <c r="N387" s="88">
        <v>-11.851406000000001</v>
      </c>
    </row>
    <row r="388" spans="2:14" x14ac:dyDescent="0.25">
      <c r="B388" s="88">
        <v>12063300000</v>
      </c>
      <c r="C388" s="88">
        <v>-10.906219999999999</v>
      </c>
      <c r="D388" s="88">
        <v>-12.83123</v>
      </c>
      <c r="L388" s="88">
        <v>12063300000</v>
      </c>
      <c r="M388" s="88">
        <v>-11.988250000000001</v>
      </c>
      <c r="N388" s="88">
        <v>-10.205009</v>
      </c>
    </row>
    <row r="389" spans="2:14" x14ac:dyDescent="0.25">
      <c r="B389" s="88">
        <v>12243200000</v>
      </c>
      <c r="C389" s="88">
        <v>-11.516434</v>
      </c>
      <c r="D389" s="88">
        <v>-10.307679</v>
      </c>
      <c r="L389" s="88">
        <v>12243200000</v>
      </c>
      <c r="M389" s="88">
        <v>-12.616930999999999</v>
      </c>
      <c r="N389" s="88">
        <v>-8.6838435999999994</v>
      </c>
    </row>
    <row r="390" spans="2:14" x14ac:dyDescent="0.25">
      <c r="B390" s="88">
        <v>12423100000</v>
      </c>
      <c r="C390" s="88">
        <v>-12.207212999999999</v>
      </c>
      <c r="D390" s="88">
        <v>-8.3233767000000007</v>
      </c>
      <c r="L390" s="88">
        <v>12423100000</v>
      </c>
      <c r="M390" s="88">
        <v>-13.288959</v>
      </c>
      <c r="N390" s="88">
        <v>-7.3485994000000003</v>
      </c>
    </row>
    <row r="391" spans="2:14" x14ac:dyDescent="0.25">
      <c r="B391" s="88">
        <v>12603000000</v>
      </c>
      <c r="C391" s="88">
        <v>-12.918176000000001</v>
      </c>
      <c r="D391" s="88">
        <v>-6.8548584000000004</v>
      </c>
      <c r="L391" s="88">
        <v>12603000000</v>
      </c>
      <c r="M391" s="88">
        <v>-13.999907</v>
      </c>
      <c r="N391" s="88">
        <v>-6.2536712000000003</v>
      </c>
    </row>
    <row r="392" spans="2:14" x14ac:dyDescent="0.25">
      <c r="B392" s="88">
        <v>12782900000</v>
      </c>
      <c r="C392" s="88">
        <v>-13.631283</v>
      </c>
      <c r="D392" s="88">
        <v>-5.7590522999999996</v>
      </c>
      <c r="L392" s="88">
        <v>12782900000</v>
      </c>
      <c r="M392" s="88">
        <v>-14.728135</v>
      </c>
      <c r="N392" s="88">
        <v>-5.3558722000000003</v>
      </c>
    </row>
    <row r="393" spans="2:14" x14ac:dyDescent="0.25">
      <c r="B393" s="88">
        <v>12962800000</v>
      </c>
      <c r="C393" s="88">
        <v>-14.369301</v>
      </c>
      <c r="D393" s="88">
        <v>-4.9204720999999996</v>
      </c>
      <c r="L393" s="88">
        <v>12962800000</v>
      </c>
      <c r="M393" s="88">
        <v>-15.488229</v>
      </c>
      <c r="N393" s="88">
        <v>-4.6332430999999996</v>
      </c>
    </row>
    <row r="394" spans="2:14" x14ac:dyDescent="0.25">
      <c r="B394" s="88">
        <v>13142700000</v>
      </c>
      <c r="C394" s="88">
        <v>-15.111882</v>
      </c>
      <c r="D394" s="88">
        <v>-4.2575783999999999</v>
      </c>
      <c r="L394" s="88">
        <v>13142700000</v>
      </c>
      <c r="M394" s="88">
        <v>-16.227993000000001</v>
      </c>
      <c r="N394" s="88">
        <v>-4.0455356</v>
      </c>
    </row>
    <row r="395" spans="2:14" x14ac:dyDescent="0.25">
      <c r="B395" s="88">
        <v>13322600000</v>
      </c>
      <c r="C395" s="88">
        <v>-15.918278000000001</v>
      </c>
      <c r="D395" s="88">
        <v>-3.7309523000000002</v>
      </c>
      <c r="L395" s="88">
        <v>13322600000</v>
      </c>
      <c r="M395" s="88">
        <v>-17.013697000000001</v>
      </c>
      <c r="N395" s="88">
        <v>-3.5666408999999999</v>
      </c>
    </row>
    <row r="396" spans="2:14" x14ac:dyDescent="0.25">
      <c r="B396" s="88">
        <v>13502500000</v>
      </c>
      <c r="C396" s="88">
        <v>-16.735793999999999</v>
      </c>
      <c r="D396" s="88">
        <v>-3.2967450999999999</v>
      </c>
      <c r="L396" s="88">
        <v>13502500000</v>
      </c>
      <c r="M396" s="88">
        <v>-17.80405</v>
      </c>
      <c r="N396" s="88">
        <v>-3.1713960000000001</v>
      </c>
    </row>
    <row r="397" spans="2:14" x14ac:dyDescent="0.25">
      <c r="B397" s="88">
        <v>13682400000</v>
      </c>
      <c r="C397" s="88">
        <v>-17.597684999999998</v>
      </c>
      <c r="D397" s="88">
        <v>-2.9394540999999998</v>
      </c>
      <c r="L397" s="88">
        <v>13682400000</v>
      </c>
      <c r="M397" s="88">
        <v>-18.653396999999998</v>
      </c>
      <c r="N397" s="88">
        <v>-2.8452704</v>
      </c>
    </row>
    <row r="398" spans="2:14" x14ac:dyDescent="0.25">
      <c r="B398" s="88">
        <v>13862300000</v>
      </c>
      <c r="C398" s="88">
        <v>-18.491661000000001</v>
      </c>
      <c r="D398" s="88">
        <v>-2.6410209999999998</v>
      </c>
      <c r="L398" s="88">
        <v>13862300000</v>
      </c>
      <c r="M398" s="88">
        <v>-19.517410000000002</v>
      </c>
      <c r="N398" s="88">
        <v>-2.5684613999999999</v>
      </c>
    </row>
    <row r="399" spans="2:14" x14ac:dyDescent="0.25">
      <c r="B399" s="88">
        <v>14042200000</v>
      </c>
      <c r="C399" s="88">
        <v>-19.411842</v>
      </c>
      <c r="D399" s="88">
        <v>-2.3974742999999998</v>
      </c>
      <c r="L399" s="88">
        <v>14042200000</v>
      </c>
      <c r="M399" s="88">
        <v>-20.446672</v>
      </c>
      <c r="N399" s="88">
        <v>-2.3374386</v>
      </c>
    </row>
    <row r="400" spans="2:14" x14ac:dyDescent="0.25">
      <c r="B400" s="88">
        <v>14222100000</v>
      </c>
      <c r="C400" s="88">
        <v>-20.317458999999999</v>
      </c>
      <c r="D400" s="88">
        <v>-2.193994</v>
      </c>
      <c r="L400" s="88">
        <v>14222100000</v>
      </c>
      <c r="M400" s="88">
        <v>-21.401706999999998</v>
      </c>
      <c r="N400" s="88">
        <v>-2.1445772999999999</v>
      </c>
    </row>
    <row r="401" spans="2:14" x14ac:dyDescent="0.25">
      <c r="B401" s="88">
        <v>14402000000</v>
      </c>
      <c r="C401" s="88">
        <v>-21.220165000000001</v>
      </c>
      <c r="D401" s="88">
        <v>-2.0238882999999999</v>
      </c>
      <c r="L401" s="88">
        <v>14402000000</v>
      </c>
      <c r="M401" s="88">
        <v>-22.385870000000001</v>
      </c>
      <c r="N401" s="88">
        <v>-1.9838678000000001</v>
      </c>
    </row>
    <row r="402" spans="2:14" x14ac:dyDescent="0.25">
      <c r="B402" s="88">
        <v>14581900000</v>
      </c>
      <c r="C402" s="88">
        <v>-22.138307999999999</v>
      </c>
      <c r="D402" s="88">
        <v>-1.8800062</v>
      </c>
      <c r="L402" s="88">
        <v>14581900000</v>
      </c>
      <c r="M402" s="88">
        <v>-23.361930999999998</v>
      </c>
      <c r="N402" s="88">
        <v>-1.8467004</v>
      </c>
    </row>
    <row r="403" spans="2:14" x14ac:dyDescent="0.25">
      <c r="B403" s="88">
        <v>14761800000</v>
      </c>
      <c r="C403" s="88">
        <v>-23.171337000000001</v>
      </c>
      <c r="D403" s="88">
        <v>-1.7575259999999999</v>
      </c>
      <c r="L403" s="88">
        <v>14761800000</v>
      </c>
      <c r="M403" s="88">
        <v>-24.392429</v>
      </c>
      <c r="N403" s="88">
        <v>-1.7290695</v>
      </c>
    </row>
    <row r="404" spans="2:14" x14ac:dyDescent="0.25">
      <c r="B404" s="88">
        <v>14941700000</v>
      </c>
      <c r="C404" s="88">
        <v>-24.305357000000001</v>
      </c>
      <c r="D404" s="88">
        <v>-1.6512102</v>
      </c>
      <c r="L404" s="88">
        <v>14941700000</v>
      </c>
      <c r="M404" s="88">
        <v>-25.507670999999998</v>
      </c>
      <c r="N404" s="88">
        <v>-1.6287651000000001</v>
      </c>
    </row>
    <row r="405" spans="2:14" x14ac:dyDescent="0.25">
      <c r="B405" s="88">
        <v>15121600000</v>
      </c>
      <c r="C405" s="88">
        <v>-25.568913999999999</v>
      </c>
      <c r="D405" s="88">
        <v>-1.5629474000000001</v>
      </c>
      <c r="L405" s="88">
        <v>15121600000</v>
      </c>
      <c r="M405" s="88">
        <v>-26.696149999999999</v>
      </c>
      <c r="N405" s="88">
        <v>-1.5449637000000001</v>
      </c>
    </row>
    <row r="406" spans="2:14" x14ac:dyDescent="0.25">
      <c r="B406" s="88">
        <v>15301500000</v>
      </c>
      <c r="C406" s="88">
        <v>-26.903227000000001</v>
      </c>
      <c r="D406" s="88">
        <v>-1.4870433999999999</v>
      </c>
      <c r="L406" s="88">
        <v>15301500000</v>
      </c>
      <c r="M406" s="88">
        <v>-27.964860999999999</v>
      </c>
      <c r="N406" s="88">
        <v>-1.4721109000000001</v>
      </c>
    </row>
    <row r="407" spans="2:14" x14ac:dyDescent="0.25">
      <c r="B407" s="88">
        <v>15481400000</v>
      </c>
      <c r="C407" s="88">
        <v>-28.322776999999999</v>
      </c>
      <c r="D407" s="88">
        <v>-1.4222733999999999</v>
      </c>
      <c r="L407" s="88">
        <v>15481400000</v>
      </c>
      <c r="M407" s="88">
        <v>-29.270303999999999</v>
      </c>
      <c r="N407" s="88">
        <v>-1.4083298</v>
      </c>
    </row>
    <row r="408" spans="2:14" x14ac:dyDescent="0.25">
      <c r="B408" s="88">
        <v>15661300000</v>
      </c>
      <c r="C408" s="88">
        <v>-29.920625999999999</v>
      </c>
      <c r="D408" s="88">
        <v>-1.366028</v>
      </c>
      <c r="L408" s="88">
        <v>15661300000</v>
      </c>
      <c r="M408" s="88">
        <v>-30.743292</v>
      </c>
      <c r="N408" s="88">
        <v>-1.3553637000000001</v>
      </c>
    </row>
    <row r="409" spans="2:14" x14ac:dyDescent="0.25">
      <c r="B409" s="88">
        <v>15841200000</v>
      </c>
      <c r="C409" s="88">
        <v>-31.609203000000001</v>
      </c>
      <c r="D409" s="88">
        <v>-1.3209548</v>
      </c>
      <c r="L409" s="88">
        <v>15841200000</v>
      </c>
      <c r="M409" s="88">
        <v>-32.235199000000001</v>
      </c>
      <c r="N409" s="88">
        <v>-1.3116356</v>
      </c>
    </row>
    <row r="410" spans="2:14" x14ac:dyDescent="0.25">
      <c r="B410" s="88">
        <v>16021100000</v>
      </c>
      <c r="C410" s="88">
        <v>-33.353225999999999</v>
      </c>
      <c r="D410" s="88">
        <v>-1.2808297</v>
      </c>
      <c r="L410" s="88">
        <v>16021100000</v>
      </c>
      <c r="M410" s="88">
        <v>-33.909775000000003</v>
      </c>
      <c r="N410" s="88">
        <v>-1.2724822</v>
      </c>
    </row>
    <row r="411" spans="2:14" x14ac:dyDescent="0.25">
      <c r="B411" s="88">
        <v>16201000000</v>
      </c>
      <c r="C411" s="88">
        <v>-35.035648000000002</v>
      </c>
      <c r="D411" s="88">
        <v>-1.2462755000000001</v>
      </c>
      <c r="L411" s="88">
        <v>16201000000</v>
      </c>
      <c r="M411" s="88">
        <v>-35.567627000000002</v>
      </c>
      <c r="N411" s="88">
        <v>-1.2392057000000001</v>
      </c>
    </row>
    <row r="412" spans="2:14" x14ac:dyDescent="0.25">
      <c r="B412" s="88">
        <v>16380900000</v>
      </c>
      <c r="C412" s="88">
        <v>-36.783313999999997</v>
      </c>
      <c r="D412" s="88">
        <v>-1.2176195000000001</v>
      </c>
      <c r="L412" s="88">
        <v>16380900000</v>
      </c>
      <c r="M412" s="88">
        <v>-37.341887999999997</v>
      </c>
      <c r="N412" s="88">
        <v>-1.2115757</v>
      </c>
    </row>
    <row r="413" spans="2:14" x14ac:dyDescent="0.25">
      <c r="B413" s="88">
        <v>16560800000</v>
      </c>
      <c r="C413" s="88">
        <v>-38.652794</v>
      </c>
      <c r="D413" s="88">
        <v>-1.1943265999999999</v>
      </c>
      <c r="L413" s="88">
        <v>16560800000</v>
      </c>
      <c r="M413" s="88">
        <v>-39.113804000000002</v>
      </c>
      <c r="N413" s="88">
        <v>-1.1896087</v>
      </c>
    </row>
    <row r="414" spans="2:14" x14ac:dyDescent="0.25">
      <c r="B414" s="88">
        <v>16740700000</v>
      </c>
      <c r="C414" s="88">
        <v>-40.827266999999999</v>
      </c>
      <c r="D414" s="88">
        <v>-1.172801</v>
      </c>
      <c r="L414" s="88">
        <v>16740700000</v>
      </c>
      <c r="M414" s="88">
        <v>-41.025398000000003</v>
      </c>
      <c r="N414" s="88">
        <v>-1.1704501</v>
      </c>
    </row>
    <row r="415" spans="2:14" x14ac:dyDescent="0.25">
      <c r="B415" s="88">
        <v>16920600000</v>
      </c>
      <c r="C415" s="88">
        <v>-42.866633999999998</v>
      </c>
      <c r="D415" s="88">
        <v>-1.1561378</v>
      </c>
      <c r="L415" s="88">
        <v>16920600000</v>
      </c>
      <c r="M415" s="88">
        <v>-42.956341000000002</v>
      </c>
      <c r="N415" s="88">
        <v>-1.1550343000000001</v>
      </c>
    </row>
    <row r="416" spans="2:14" x14ac:dyDescent="0.25">
      <c r="B416" s="88">
        <v>17100500000</v>
      </c>
      <c r="C416" s="88">
        <v>-44.315800000000003</v>
      </c>
      <c r="D416" s="88">
        <v>-1.1414276000000001</v>
      </c>
      <c r="L416" s="88">
        <v>17100500000</v>
      </c>
      <c r="M416" s="88">
        <v>-44.352898000000003</v>
      </c>
      <c r="N416" s="88">
        <v>-1.1412119999999999</v>
      </c>
    </row>
    <row r="417" spans="2:16" x14ac:dyDescent="0.25">
      <c r="B417" s="88">
        <v>17280400000</v>
      </c>
      <c r="C417" s="88">
        <v>-44.512993000000002</v>
      </c>
      <c r="D417" s="88">
        <v>-1.1309646</v>
      </c>
      <c r="L417" s="88">
        <v>17280400000</v>
      </c>
      <c r="M417" s="88">
        <v>-44.865138999999999</v>
      </c>
      <c r="N417" s="88">
        <v>-1.1318165</v>
      </c>
    </row>
    <row r="418" spans="2:16" x14ac:dyDescent="0.25">
      <c r="B418" s="88">
        <v>17460300000</v>
      </c>
      <c r="C418" s="88">
        <v>-43.770744000000001</v>
      </c>
      <c r="D418" s="88">
        <v>-1.1215261999999999</v>
      </c>
      <c r="L418" s="88">
        <v>17460300000</v>
      </c>
      <c r="M418" s="88">
        <v>-44.476528000000002</v>
      </c>
      <c r="N418" s="88">
        <v>-1.1238589999999999</v>
      </c>
    </row>
    <row r="419" spans="2:16" x14ac:dyDescent="0.25">
      <c r="B419" s="88">
        <v>17640200000</v>
      </c>
      <c r="C419" s="88">
        <v>-42.359020000000001</v>
      </c>
      <c r="D419" s="88">
        <v>-1.1158555999999999</v>
      </c>
      <c r="L419" s="88">
        <v>17640200000</v>
      </c>
      <c r="M419" s="88">
        <v>-43.346161000000002</v>
      </c>
      <c r="N419" s="88">
        <v>-1.1169397999999999</v>
      </c>
    </row>
    <row r="420" spans="2:16" x14ac:dyDescent="0.25">
      <c r="B420" s="88">
        <v>17820100000</v>
      </c>
      <c r="C420" s="88">
        <v>-41.244281999999998</v>
      </c>
      <c r="D420" s="88">
        <v>-1.1115600000000001</v>
      </c>
      <c r="L420" s="88">
        <v>17820100000</v>
      </c>
      <c r="M420" s="88">
        <v>-41.867645000000003</v>
      </c>
      <c r="N420" s="88">
        <v>-1.1126560000000001</v>
      </c>
    </row>
    <row r="421" spans="2:16" x14ac:dyDescent="0.25">
      <c r="B421" s="88">
        <v>18000000000</v>
      </c>
      <c r="C421" s="88">
        <v>-40.585560000000001</v>
      </c>
      <c r="D421" s="88">
        <v>-1.1100456000000001</v>
      </c>
      <c r="L421" s="88">
        <v>18000000000</v>
      </c>
      <c r="M421" s="88">
        <v>-40.683639999999997</v>
      </c>
      <c r="N421" s="88">
        <v>-1.1108146999999999</v>
      </c>
    </row>
    <row r="422" spans="2:16" x14ac:dyDescent="0.25">
      <c r="B422" s="88" t="s">
        <v>21</v>
      </c>
      <c r="L422" s="88" t="s">
        <v>21</v>
      </c>
    </row>
    <row r="425" spans="2:16" x14ac:dyDescent="0.25">
      <c r="B425" s="88" t="s">
        <v>23</v>
      </c>
      <c r="L425" s="88" t="s">
        <v>23</v>
      </c>
    </row>
    <row r="426" spans="2:16" x14ac:dyDescent="0.25">
      <c r="B426" s="88" t="s">
        <v>19</v>
      </c>
      <c r="C426" s="88" t="s">
        <v>101</v>
      </c>
      <c r="D426" s="88" t="s">
        <v>102</v>
      </c>
      <c r="E426" s="88" t="s">
        <v>103</v>
      </c>
      <c r="F426" s="88" t="s">
        <v>104</v>
      </c>
      <c r="L426" s="88" t="s">
        <v>19</v>
      </c>
      <c r="M426" s="88" t="s">
        <v>101</v>
      </c>
      <c r="N426" s="88" t="s">
        <v>102</v>
      </c>
      <c r="O426" s="88" t="s">
        <v>103</v>
      </c>
      <c r="P426" s="88" t="s">
        <v>104</v>
      </c>
    </row>
    <row r="427" spans="2:16" x14ac:dyDescent="0.25">
      <c r="B427" s="88">
        <v>6000000000</v>
      </c>
      <c r="C427" s="88">
        <v>-0.89011960999999995</v>
      </c>
      <c r="D427" s="88">
        <v>-59.927784000000003</v>
      </c>
      <c r="E427" s="88">
        <v>-33.415714000000001</v>
      </c>
      <c r="F427" s="88">
        <v>-52.439898999999997</v>
      </c>
      <c r="L427" s="88">
        <v>6000000000</v>
      </c>
      <c r="M427" s="88">
        <v>-2.4082884999999998</v>
      </c>
      <c r="N427" s="88">
        <v>-61.993439000000002</v>
      </c>
      <c r="O427" s="88">
        <v>-55.152915999999998</v>
      </c>
      <c r="P427" s="88">
        <v>-34.012810000000002</v>
      </c>
    </row>
    <row r="428" spans="2:16" x14ac:dyDescent="0.25">
      <c r="B428" s="88">
        <v>6145000000</v>
      </c>
      <c r="C428" s="88">
        <v>-0.93469047999999999</v>
      </c>
      <c r="D428" s="88">
        <v>-59.993831999999998</v>
      </c>
      <c r="E428" s="88">
        <v>-33.096760000000003</v>
      </c>
      <c r="F428" s="88">
        <v>-53.792842999999998</v>
      </c>
      <c r="L428" s="88">
        <v>6145000000</v>
      </c>
      <c r="M428" s="88">
        <v>-2.6837270000000002</v>
      </c>
      <c r="N428" s="88">
        <v>-61.295177000000002</v>
      </c>
      <c r="O428" s="88">
        <v>-54.809787999999998</v>
      </c>
      <c r="P428" s="88">
        <v>-33.658656999999998</v>
      </c>
    </row>
    <row r="429" spans="2:16" x14ac:dyDescent="0.25">
      <c r="B429" s="88">
        <v>6290000000</v>
      </c>
      <c r="C429" s="88">
        <v>-1.0043141</v>
      </c>
      <c r="D429" s="88">
        <v>-59.804606999999997</v>
      </c>
      <c r="E429" s="88">
        <v>-32.671546999999997</v>
      </c>
      <c r="F429" s="88">
        <v>-55.631087999999998</v>
      </c>
      <c r="L429" s="88">
        <v>6290000000</v>
      </c>
      <c r="M429" s="88">
        <v>-3.0389029999999999</v>
      </c>
      <c r="N429" s="88">
        <v>-60.392906000000004</v>
      </c>
      <c r="O429" s="88">
        <v>-54.33173</v>
      </c>
      <c r="P429" s="88">
        <v>-33.181908</v>
      </c>
    </row>
    <row r="430" spans="2:16" x14ac:dyDescent="0.25">
      <c r="B430" s="88">
        <v>6435000000</v>
      </c>
      <c r="C430" s="88">
        <v>-1.1036952</v>
      </c>
      <c r="D430" s="88">
        <v>-59.353496999999997</v>
      </c>
      <c r="E430" s="88">
        <v>-32.149470999999998</v>
      </c>
      <c r="F430" s="88">
        <v>-57.529259000000003</v>
      </c>
      <c r="L430" s="88">
        <v>6435000000</v>
      </c>
      <c r="M430" s="88">
        <v>-3.4717023</v>
      </c>
      <c r="N430" s="88">
        <v>-59.291423999999999</v>
      </c>
      <c r="O430" s="88">
        <v>-54.022919000000002</v>
      </c>
      <c r="P430" s="88">
        <v>-32.530472000000003</v>
      </c>
    </row>
    <row r="431" spans="2:16" x14ac:dyDescent="0.25">
      <c r="B431" s="88">
        <v>6580000000</v>
      </c>
      <c r="C431" s="88">
        <v>-1.2301926999999999</v>
      </c>
      <c r="D431" s="88">
        <v>-58.251430999999997</v>
      </c>
      <c r="E431" s="88">
        <v>-31.846461999999999</v>
      </c>
      <c r="F431" s="88">
        <v>-58.458354999999997</v>
      </c>
      <c r="L431" s="88">
        <v>6580000000</v>
      </c>
      <c r="M431" s="88">
        <v>-3.8498755</v>
      </c>
      <c r="N431" s="88">
        <v>-58.093947999999997</v>
      </c>
      <c r="O431" s="88">
        <v>-54.711987000000001</v>
      </c>
      <c r="P431" s="88">
        <v>-31.913336000000001</v>
      </c>
    </row>
    <row r="432" spans="2:16" x14ac:dyDescent="0.25">
      <c r="B432" s="88">
        <v>6725000000</v>
      </c>
      <c r="C432" s="88">
        <v>-1.3801112</v>
      </c>
      <c r="D432" s="88">
        <v>-57.158096</v>
      </c>
      <c r="E432" s="88">
        <v>-31.480528</v>
      </c>
      <c r="F432" s="88">
        <v>-58.554592</v>
      </c>
      <c r="L432" s="88">
        <v>6725000000</v>
      </c>
      <c r="M432" s="88">
        <v>-4.2217612000000004</v>
      </c>
      <c r="N432" s="88">
        <v>-56.963078000000003</v>
      </c>
      <c r="O432" s="88">
        <v>-55.284035000000003</v>
      </c>
      <c r="P432" s="88">
        <v>-31.041847000000001</v>
      </c>
    </row>
    <row r="433" spans="2:16" x14ac:dyDescent="0.25">
      <c r="B433" s="88">
        <v>6870000000</v>
      </c>
      <c r="C433" s="88">
        <v>-1.549024</v>
      </c>
      <c r="D433" s="88">
        <v>-55.770144999999999</v>
      </c>
      <c r="E433" s="88">
        <v>-31.247831000000001</v>
      </c>
      <c r="F433" s="88">
        <v>-57.333111000000002</v>
      </c>
      <c r="I433" s="5">
        <f>AVERAGE(F441:F606)</f>
        <v>-34.720019915662647</v>
      </c>
      <c r="L433" s="88">
        <v>6870000000</v>
      </c>
      <c r="M433" s="88">
        <v>-4.5905809</v>
      </c>
      <c r="N433" s="88">
        <v>-55.894992999999999</v>
      </c>
      <c r="O433" s="88">
        <v>-55.257869999999997</v>
      </c>
      <c r="P433" s="88">
        <v>-30.206223999999999</v>
      </c>
    </row>
    <row r="434" spans="2:16" x14ac:dyDescent="0.25">
      <c r="B434" s="88">
        <v>7015000000</v>
      </c>
      <c r="C434" s="88">
        <v>-1.7354388999999999</v>
      </c>
      <c r="D434" s="88">
        <v>-54.157412999999998</v>
      </c>
      <c r="E434" s="88">
        <v>-31.054058000000001</v>
      </c>
      <c r="F434" s="88">
        <v>-55.256413000000002</v>
      </c>
      <c r="L434" s="88">
        <v>7015000000</v>
      </c>
      <c r="M434" s="88">
        <v>-4.9523071999999999</v>
      </c>
      <c r="N434" s="88">
        <v>-54.770256000000003</v>
      </c>
      <c r="O434" s="88">
        <v>-54.904823</v>
      </c>
      <c r="P434" s="88">
        <v>-29.377414999999999</v>
      </c>
    </row>
    <row r="435" spans="2:16" x14ac:dyDescent="0.25">
      <c r="B435" s="88">
        <v>7160000000</v>
      </c>
      <c r="C435" s="88">
        <v>-1.9250984</v>
      </c>
      <c r="D435" s="88">
        <v>-52.844574000000001</v>
      </c>
      <c r="E435" s="88">
        <v>-31.324192</v>
      </c>
      <c r="F435" s="88">
        <v>-52.697346000000003</v>
      </c>
      <c r="L435" s="88">
        <v>7160000000</v>
      </c>
      <c r="M435" s="88">
        <v>-5.2520204000000001</v>
      </c>
      <c r="N435" s="88">
        <v>-53.594433000000002</v>
      </c>
      <c r="O435" s="88">
        <v>-54.525433</v>
      </c>
      <c r="P435" s="88">
        <v>-28.850929000000001</v>
      </c>
    </row>
    <row r="436" spans="2:16" x14ac:dyDescent="0.25">
      <c r="B436" s="88">
        <v>7305000000</v>
      </c>
      <c r="C436" s="88">
        <v>-2.1153928999999998</v>
      </c>
      <c r="D436" s="88">
        <v>-51.732300000000002</v>
      </c>
      <c r="E436" s="88">
        <v>-31.583607000000001</v>
      </c>
      <c r="F436" s="88">
        <v>-50.366909</v>
      </c>
      <c r="L436" s="88">
        <v>7305000000</v>
      </c>
      <c r="M436" s="88">
        <v>-5.5395732000000004</v>
      </c>
      <c r="N436" s="88">
        <v>-52.425018000000001</v>
      </c>
      <c r="O436" s="88">
        <v>-53.022613999999997</v>
      </c>
      <c r="P436" s="88">
        <v>-28.489307</v>
      </c>
    </row>
    <row r="437" spans="2:16" x14ac:dyDescent="0.25">
      <c r="B437" s="88">
        <v>7450000000</v>
      </c>
      <c r="C437" s="88">
        <v>-2.3273902</v>
      </c>
      <c r="D437" s="88">
        <v>-50.651833000000003</v>
      </c>
      <c r="E437" s="88">
        <v>-31.893318000000001</v>
      </c>
      <c r="F437" s="88">
        <v>-48.007446000000002</v>
      </c>
      <c r="L437" s="88">
        <v>7450000000</v>
      </c>
      <c r="M437" s="88">
        <v>-5.8639121000000003</v>
      </c>
      <c r="N437" s="88">
        <v>-51.340446</v>
      </c>
      <c r="O437" s="88">
        <v>-50.738449000000003</v>
      </c>
      <c r="P437" s="88">
        <v>-28.477644000000002</v>
      </c>
    </row>
    <row r="438" spans="2:16" x14ac:dyDescent="0.25">
      <c r="B438" s="88">
        <v>7595000000</v>
      </c>
      <c r="C438" s="88">
        <v>-2.5539882</v>
      </c>
      <c r="D438" s="88">
        <v>-49.615124000000002</v>
      </c>
      <c r="E438" s="88">
        <v>-32.420746000000001</v>
      </c>
      <c r="F438" s="88">
        <v>-46.138179999999998</v>
      </c>
      <c r="L438" s="88">
        <v>7595000000</v>
      </c>
      <c r="M438" s="88">
        <v>-6.1651629999999997</v>
      </c>
      <c r="N438" s="88">
        <v>-50.368133999999998</v>
      </c>
      <c r="O438" s="88">
        <v>-48.772723999999997</v>
      </c>
      <c r="P438" s="88">
        <v>-28.718927000000001</v>
      </c>
    </row>
    <row r="439" spans="2:16" x14ac:dyDescent="0.25">
      <c r="B439" s="88">
        <v>7740000000</v>
      </c>
      <c r="C439" s="88">
        <v>-2.7590528000000001</v>
      </c>
      <c r="D439" s="88">
        <v>-49.479309000000001</v>
      </c>
      <c r="E439" s="88">
        <v>-33.209392999999999</v>
      </c>
      <c r="F439" s="88">
        <v>-44.368183000000002</v>
      </c>
      <c r="L439" s="88">
        <v>7740000000</v>
      </c>
      <c r="M439" s="88">
        <v>-6.4230498999999996</v>
      </c>
      <c r="N439" s="88">
        <v>-49.626221000000001</v>
      </c>
      <c r="O439" s="88">
        <v>-46.905276999999998</v>
      </c>
      <c r="P439" s="88">
        <v>-29.299709</v>
      </c>
    </row>
    <row r="440" spans="2:16" x14ac:dyDescent="0.25">
      <c r="B440" s="88">
        <v>7885000000</v>
      </c>
      <c r="C440" s="88">
        <v>-2.9849708000000001</v>
      </c>
      <c r="D440" s="88">
        <v>-49.228672000000003</v>
      </c>
      <c r="E440" s="88">
        <v>-33.655327</v>
      </c>
      <c r="F440" s="88">
        <v>-42.713771999999999</v>
      </c>
      <c r="L440" s="88">
        <v>7885000000</v>
      </c>
      <c r="M440" s="88">
        <v>-6.695055</v>
      </c>
      <c r="N440" s="88">
        <v>-49.068573000000001</v>
      </c>
      <c r="O440" s="88">
        <v>-44.479697999999999</v>
      </c>
      <c r="P440" s="88">
        <v>-29.853650999999999</v>
      </c>
    </row>
    <row r="441" spans="2:16" x14ac:dyDescent="0.25">
      <c r="B441" s="88">
        <v>8030000000</v>
      </c>
      <c r="C441" s="88">
        <v>-3.2038335999999998</v>
      </c>
      <c r="D441" s="88">
        <v>-49.262267999999999</v>
      </c>
      <c r="E441" s="88">
        <v>-34.097636999999999</v>
      </c>
      <c r="F441" s="88">
        <v>-41.246391000000003</v>
      </c>
      <c r="L441" s="88">
        <v>8030000000</v>
      </c>
      <c r="M441" s="88">
        <v>-6.9471493000000004</v>
      </c>
      <c r="N441" s="88">
        <v>-48.65728</v>
      </c>
      <c r="O441" s="88">
        <v>-42.119152</v>
      </c>
      <c r="P441" s="88">
        <v>-30.432869</v>
      </c>
    </row>
    <row r="442" spans="2:16" x14ac:dyDescent="0.25">
      <c r="B442" s="88">
        <v>8175000000</v>
      </c>
      <c r="C442" s="88">
        <v>-3.4081532999999999</v>
      </c>
      <c r="D442" s="88">
        <v>-49.67342</v>
      </c>
      <c r="E442" s="88">
        <v>-34.663455999999996</v>
      </c>
      <c r="F442" s="88">
        <v>-39.906868000000003</v>
      </c>
      <c r="L442" s="88">
        <v>8175000000</v>
      </c>
      <c r="M442" s="88">
        <v>-7.1548219</v>
      </c>
      <c r="N442" s="88">
        <v>-48.367657000000001</v>
      </c>
      <c r="O442" s="88">
        <v>-40.440413999999997</v>
      </c>
      <c r="P442" s="88">
        <v>-31.026382000000002</v>
      </c>
    </row>
    <row r="443" spans="2:16" x14ac:dyDescent="0.25">
      <c r="B443" s="88">
        <v>8320000000</v>
      </c>
      <c r="C443" s="88">
        <v>-3.6229203000000001</v>
      </c>
      <c r="D443" s="88">
        <v>-50.094475000000003</v>
      </c>
      <c r="E443" s="88">
        <v>-35.041035000000001</v>
      </c>
      <c r="F443" s="88">
        <v>-38.603374000000002</v>
      </c>
      <c r="L443" s="88">
        <v>8320000000</v>
      </c>
      <c r="M443" s="88">
        <v>-7.3719215</v>
      </c>
      <c r="N443" s="88">
        <v>-48.222217999999998</v>
      </c>
      <c r="O443" s="88">
        <v>-38.812176000000001</v>
      </c>
      <c r="P443" s="88">
        <v>-31.576832</v>
      </c>
    </row>
    <row r="444" spans="2:16" x14ac:dyDescent="0.25">
      <c r="B444" s="88">
        <v>8465000000</v>
      </c>
      <c r="C444" s="88">
        <v>-3.8637210999999998</v>
      </c>
      <c r="D444" s="88">
        <v>-50.074061999999998</v>
      </c>
      <c r="E444" s="88">
        <v>-35.299675000000001</v>
      </c>
      <c r="F444" s="88">
        <v>-37.395161000000002</v>
      </c>
      <c r="L444" s="88">
        <v>8465000000</v>
      </c>
      <c r="M444" s="88">
        <v>-7.5846219000000001</v>
      </c>
      <c r="N444" s="88">
        <v>-48.033752</v>
      </c>
      <c r="O444" s="88">
        <v>-37.333961000000002</v>
      </c>
      <c r="P444" s="88">
        <v>-32.035575999999999</v>
      </c>
    </row>
    <row r="445" spans="2:16" x14ac:dyDescent="0.25">
      <c r="B445" s="88">
        <v>8610000000</v>
      </c>
      <c r="C445" s="88">
        <v>-4.1029400999999996</v>
      </c>
      <c r="D445" s="88">
        <v>-50.13015</v>
      </c>
      <c r="E445" s="88">
        <v>-35.502861000000003</v>
      </c>
      <c r="F445" s="88">
        <v>-36.325912000000002</v>
      </c>
      <c r="L445" s="88">
        <v>8610000000</v>
      </c>
      <c r="M445" s="88">
        <v>-7.8140998000000002</v>
      </c>
      <c r="N445" s="88">
        <v>-47.847152999999999</v>
      </c>
      <c r="O445" s="88">
        <v>-36.063659999999999</v>
      </c>
      <c r="P445" s="88">
        <v>-32.496955999999997</v>
      </c>
    </row>
    <row r="446" spans="2:16" x14ac:dyDescent="0.25">
      <c r="B446" s="88">
        <v>8755000000</v>
      </c>
      <c r="C446" s="88">
        <v>-4.3749409000000004</v>
      </c>
      <c r="D446" s="88">
        <v>-49.998778999999999</v>
      </c>
      <c r="E446" s="88">
        <v>-35.542026999999997</v>
      </c>
      <c r="F446" s="88">
        <v>-35.303429000000001</v>
      </c>
      <c r="L446" s="88">
        <v>8755000000</v>
      </c>
      <c r="M446" s="88">
        <v>-8.0515842000000006</v>
      </c>
      <c r="N446" s="88">
        <v>-47.574776</v>
      </c>
      <c r="O446" s="88">
        <v>-34.946758000000003</v>
      </c>
      <c r="P446" s="88">
        <v>-32.897872999999997</v>
      </c>
    </row>
    <row r="447" spans="2:16" x14ac:dyDescent="0.25">
      <c r="B447" s="88">
        <v>8900000000</v>
      </c>
      <c r="C447" s="88">
        <v>-4.679379</v>
      </c>
      <c r="D447" s="88">
        <v>-49.603259999999999</v>
      </c>
      <c r="E447" s="88">
        <v>-35.480018999999999</v>
      </c>
      <c r="F447" s="88">
        <v>-34.287711999999999</v>
      </c>
      <c r="L447" s="88">
        <v>8900000000</v>
      </c>
      <c r="M447" s="88">
        <v>-8.2853832000000001</v>
      </c>
      <c r="N447" s="88">
        <v>-47.243046</v>
      </c>
      <c r="O447" s="88">
        <v>-33.899303000000003</v>
      </c>
      <c r="P447" s="88">
        <v>-33.37236</v>
      </c>
    </row>
    <row r="448" spans="2:16" x14ac:dyDescent="0.25">
      <c r="B448" s="88">
        <v>9045000000</v>
      </c>
      <c r="C448" s="88">
        <v>-4.9649223999999998</v>
      </c>
      <c r="D448" s="88">
        <v>-49.350608999999999</v>
      </c>
      <c r="E448" s="88">
        <v>-35.396202000000002</v>
      </c>
      <c r="F448" s="88">
        <v>-33.380535000000002</v>
      </c>
      <c r="L448" s="88">
        <v>9045000000</v>
      </c>
      <c r="M448" s="88">
        <v>-8.4419518</v>
      </c>
      <c r="N448" s="88">
        <v>-46.792048999999999</v>
      </c>
      <c r="O448" s="88">
        <v>-33.001099000000004</v>
      </c>
      <c r="P448" s="88">
        <v>-33.875754999999998</v>
      </c>
    </row>
    <row r="449" spans="2:16" x14ac:dyDescent="0.25">
      <c r="B449" s="88">
        <v>9190000000</v>
      </c>
      <c r="C449" s="88">
        <v>-5.2764753999999998</v>
      </c>
      <c r="D449" s="88">
        <v>-49.081223000000001</v>
      </c>
      <c r="E449" s="88">
        <v>-35.260952000000003</v>
      </c>
      <c r="F449" s="88">
        <v>-32.636875000000003</v>
      </c>
      <c r="L449" s="88">
        <v>9190000000</v>
      </c>
      <c r="M449" s="88">
        <v>-8.6413670000000007</v>
      </c>
      <c r="N449" s="88">
        <v>-46.621937000000003</v>
      </c>
      <c r="O449" s="88">
        <v>-32.374023000000001</v>
      </c>
      <c r="P449" s="88">
        <v>-34.298473000000001</v>
      </c>
    </row>
    <row r="450" spans="2:16" x14ac:dyDescent="0.25">
      <c r="B450" s="88">
        <v>9335000000</v>
      </c>
      <c r="C450" s="88">
        <v>-5.5862864999999999</v>
      </c>
      <c r="D450" s="88">
        <v>-48.956139</v>
      </c>
      <c r="E450" s="88">
        <v>-35.041843</v>
      </c>
      <c r="F450" s="88">
        <v>-32.218139999999998</v>
      </c>
      <c r="L450" s="88">
        <v>9335000000</v>
      </c>
      <c r="M450" s="88">
        <v>-8.7842979000000003</v>
      </c>
      <c r="N450" s="88">
        <v>-46.730750999999998</v>
      </c>
      <c r="O450" s="88">
        <v>-32.126742999999998</v>
      </c>
      <c r="P450" s="88">
        <v>-34.577995000000001</v>
      </c>
    </row>
    <row r="451" spans="2:16" x14ac:dyDescent="0.25">
      <c r="B451" s="88">
        <v>9480000000</v>
      </c>
      <c r="C451" s="88">
        <v>-5.9249543999999998</v>
      </c>
      <c r="D451" s="88">
        <v>-48.852271999999999</v>
      </c>
      <c r="E451" s="88">
        <v>-34.998809999999999</v>
      </c>
      <c r="F451" s="88">
        <v>-32.039192</v>
      </c>
      <c r="L451" s="88">
        <v>9480000000</v>
      </c>
      <c r="M451" s="88">
        <v>-8.9149493999999994</v>
      </c>
      <c r="N451" s="88">
        <v>-47.155299999999997</v>
      </c>
      <c r="O451" s="88">
        <v>-32.277855000000002</v>
      </c>
      <c r="P451" s="88">
        <v>-34.882613999999997</v>
      </c>
    </row>
    <row r="452" spans="2:16" x14ac:dyDescent="0.25">
      <c r="B452" s="88">
        <v>9625000000</v>
      </c>
      <c r="C452" s="88">
        <v>-6.2595634000000002</v>
      </c>
      <c r="D452" s="88">
        <v>-49.113773000000002</v>
      </c>
      <c r="E452" s="88">
        <v>-34.797935000000003</v>
      </c>
      <c r="F452" s="88">
        <v>-32.091450000000002</v>
      </c>
      <c r="L452" s="88">
        <v>9625000000</v>
      </c>
      <c r="M452" s="88">
        <v>-9.0259619000000004</v>
      </c>
      <c r="N452" s="88">
        <v>-47.612473000000001</v>
      </c>
      <c r="O452" s="88">
        <v>-32.626728</v>
      </c>
      <c r="P452" s="88">
        <v>-35.089100000000002</v>
      </c>
    </row>
    <row r="453" spans="2:16" x14ac:dyDescent="0.25">
      <c r="B453" s="88">
        <v>9770000000</v>
      </c>
      <c r="C453" s="88">
        <v>-6.6620683999999999</v>
      </c>
      <c r="D453" s="88">
        <v>-49.214835999999998</v>
      </c>
      <c r="E453" s="88">
        <v>-34.618426999999997</v>
      </c>
      <c r="F453" s="88">
        <v>-32.222664000000002</v>
      </c>
      <c r="L453" s="88">
        <v>9770000000</v>
      </c>
      <c r="M453" s="88">
        <v>-9.1238212999999995</v>
      </c>
      <c r="N453" s="88">
        <v>-48.148494999999997</v>
      </c>
      <c r="O453" s="88">
        <v>-32.924709</v>
      </c>
      <c r="P453" s="88">
        <v>-35.281303000000001</v>
      </c>
    </row>
    <row r="454" spans="2:16" x14ac:dyDescent="0.25">
      <c r="B454" s="88">
        <v>9915000000</v>
      </c>
      <c r="C454" s="88">
        <v>-7.0440091999999996</v>
      </c>
      <c r="D454" s="88">
        <v>-49.313408000000003</v>
      </c>
      <c r="E454" s="88">
        <v>-34.178927999999999</v>
      </c>
      <c r="F454" s="88">
        <v>-32.285248000000003</v>
      </c>
      <c r="L454" s="88">
        <v>9915000000</v>
      </c>
      <c r="M454" s="88">
        <v>-9.1604241999999996</v>
      </c>
      <c r="N454" s="88">
        <v>-48.446869</v>
      </c>
      <c r="O454" s="88">
        <v>-33.080359999999999</v>
      </c>
      <c r="P454" s="88">
        <v>-35.330993999999997</v>
      </c>
    </row>
    <row r="455" spans="2:16" x14ac:dyDescent="0.25">
      <c r="B455" s="88">
        <v>10060000000</v>
      </c>
      <c r="C455" s="88">
        <v>-7.5245103999999996</v>
      </c>
      <c r="D455" s="88">
        <v>-49.175514</v>
      </c>
      <c r="E455" s="88">
        <v>-33.856495000000002</v>
      </c>
      <c r="F455" s="88">
        <v>-32.039546999999999</v>
      </c>
      <c r="L455" s="88">
        <v>10060000000</v>
      </c>
      <c r="M455" s="88">
        <v>-9.1854543999999994</v>
      </c>
      <c r="N455" s="88">
        <v>-48.528534000000001</v>
      </c>
      <c r="O455" s="88">
        <v>-32.923034999999999</v>
      </c>
      <c r="P455" s="88">
        <v>-35.326279</v>
      </c>
    </row>
    <row r="456" spans="2:16" x14ac:dyDescent="0.25">
      <c r="B456" s="88">
        <v>10205000000</v>
      </c>
      <c r="C456" s="88">
        <v>-8.0257033999999994</v>
      </c>
      <c r="D456" s="88">
        <v>-49.144511999999999</v>
      </c>
      <c r="E456" s="88">
        <v>-33.345516000000003</v>
      </c>
      <c r="F456" s="88">
        <v>-31.644635999999998</v>
      </c>
      <c r="L456" s="88">
        <v>10205000000</v>
      </c>
      <c r="M456" s="88">
        <v>-9.1929207000000002</v>
      </c>
      <c r="N456" s="88">
        <v>-48.535099000000002</v>
      </c>
      <c r="O456" s="88">
        <v>-32.577156000000002</v>
      </c>
      <c r="P456" s="88">
        <v>-35.218491</v>
      </c>
    </row>
    <row r="457" spans="2:16" x14ac:dyDescent="0.25">
      <c r="B457" s="88">
        <v>10350000000</v>
      </c>
      <c r="C457" s="88">
        <v>-8.5545606999999997</v>
      </c>
      <c r="D457" s="88">
        <v>-48.862071999999998</v>
      </c>
      <c r="E457" s="88">
        <v>-32.850594000000001</v>
      </c>
      <c r="F457" s="88">
        <v>-31.186358999999999</v>
      </c>
      <c r="L457" s="88">
        <v>10350000000</v>
      </c>
      <c r="M457" s="88">
        <v>-9.1600512999999992</v>
      </c>
      <c r="N457" s="88">
        <v>-48.546391</v>
      </c>
      <c r="O457" s="88">
        <v>-32.043396000000001</v>
      </c>
      <c r="P457" s="88">
        <v>-35.009853</v>
      </c>
    </row>
    <row r="458" spans="2:16" x14ac:dyDescent="0.25">
      <c r="B458" s="88">
        <v>10495000000</v>
      </c>
      <c r="C458" s="88">
        <v>-9.0515871000000008</v>
      </c>
      <c r="D458" s="88">
        <v>-48.664397999999998</v>
      </c>
      <c r="E458" s="88">
        <v>-32.242511999999998</v>
      </c>
      <c r="F458" s="88">
        <v>-30.700196999999999</v>
      </c>
      <c r="L458" s="88">
        <v>10495000000</v>
      </c>
      <c r="M458" s="88">
        <v>-9.1139355000000002</v>
      </c>
      <c r="N458" s="88">
        <v>-48.504962999999996</v>
      </c>
      <c r="O458" s="88">
        <v>-31.475103000000001</v>
      </c>
      <c r="P458" s="88">
        <v>-34.615982000000002</v>
      </c>
    </row>
    <row r="459" spans="2:16" x14ac:dyDescent="0.25">
      <c r="B459" s="88">
        <v>10640000000</v>
      </c>
      <c r="C459" s="88">
        <v>-9.6408234000000004</v>
      </c>
      <c r="D459" s="88">
        <v>-48.480258999999997</v>
      </c>
      <c r="E459" s="88">
        <v>-31.806507</v>
      </c>
      <c r="F459" s="88">
        <v>-30.236998</v>
      </c>
      <c r="L459" s="88">
        <v>10640000000</v>
      </c>
      <c r="M459" s="88">
        <v>-9.0653714999999995</v>
      </c>
      <c r="N459" s="88">
        <v>-48.403430999999998</v>
      </c>
      <c r="O459" s="88">
        <v>-30.936609000000001</v>
      </c>
      <c r="P459" s="88">
        <v>-34.177836999999997</v>
      </c>
    </row>
    <row r="460" spans="2:16" x14ac:dyDescent="0.25">
      <c r="B460" s="88">
        <v>10785000000</v>
      </c>
      <c r="C460" s="88">
        <v>-10.200346</v>
      </c>
      <c r="D460" s="88">
        <v>-48.439148000000003</v>
      </c>
      <c r="E460" s="88">
        <v>-31.265041</v>
      </c>
      <c r="F460" s="88">
        <v>-29.86824</v>
      </c>
      <c r="L460" s="88">
        <v>10785000000</v>
      </c>
      <c r="M460" s="88">
        <v>-8.9881276999999997</v>
      </c>
      <c r="N460" s="88">
        <v>-48.245688999999999</v>
      </c>
      <c r="O460" s="88">
        <v>-30.466104999999999</v>
      </c>
      <c r="P460" s="88">
        <v>-33.614536000000001</v>
      </c>
    </row>
    <row r="461" spans="2:16" x14ac:dyDescent="0.25">
      <c r="B461" s="88">
        <v>10930000000</v>
      </c>
      <c r="C461" s="88">
        <v>-10.778886999999999</v>
      </c>
      <c r="D461" s="88">
        <v>-48.344875000000002</v>
      </c>
      <c r="E461" s="88">
        <v>-30.729441000000001</v>
      </c>
      <c r="F461" s="88">
        <v>-29.578938000000001</v>
      </c>
      <c r="L461" s="88">
        <v>10930000000</v>
      </c>
      <c r="M461" s="88">
        <v>-8.9223336999999994</v>
      </c>
      <c r="N461" s="88">
        <v>-47.998699000000002</v>
      </c>
      <c r="O461" s="88">
        <v>-30.028352999999999</v>
      </c>
      <c r="P461" s="88">
        <v>-32.90889</v>
      </c>
    </row>
    <row r="462" spans="2:16" x14ac:dyDescent="0.25">
      <c r="B462" s="88">
        <v>11075000000</v>
      </c>
      <c r="C462" s="88">
        <v>-11.410076</v>
      </c>
      <c r="D462" s="88">
        <v>-48.376083000000001</v>
      </c>
      <c r="E462" s="88">
        <v>-30.297388000000002</v>
      </c>
      <c r="F462" s="88">
        <v>-29.287430000000001</v>
      </c>
      <c r="L462" s="88">
        <v>11075000000</v>
      </c>
      <c r="M462" s="88">
        <v>-8.8599958000000001</v>
      </c>
      <c r="N462" s="88">
        <v>-47.717323</v>
      </c>
      <c r="O462" s="88">
        <v>-29.605139000000001</v>
      </c>
      <c r="P462" s="88">
        <v>-32.210296999999997</v>
      </c>
    </row>
    <row r="463" spans="2:16" x14ac:dyDescent="0.25">
      <c r="B463" s="88">
        <v>11220000000</v>
      </c>
      <c r="C463" s="88">
        <v>-12.120265</v>
      </c>
      <c r="D463" s="88">
        <v>-48.399566999999998</v>
      </c>
      <c r="E463" s="88">
        <v>-29.907779999999999</v>
      </c>
      <c r="F463" s="88">
        <v>-29.039456999999999</v>
      </c>
      <c r="L463" s="88">
        <v>11220000000</v>
      </c>
      <c r="M463" s="88">
        <v>-8.8471174000000001</v>
      </c>
      <c r="N463" s="88">
        <v>-47.495055999999998</v>
      </c>
      <c r="O463" s="88">
        <v>-29.294771000000001</v>
      </c>
      <c r="P463" s="88">
        <v>-31.494816</v>
      </c>
    </row>
    <row r="464" spans="2:16" x14ac:dyDescent="0.25">
      <c r="B464" s="88">
        <v>11365000000</v>
      </c>
      <c r="C464" s="88">
        <v>-12.851868</v>
      </c>
      <c r="D464" s="88">
        <v>-48.499885999999996</v>
      </c>
      <c r="E464" s="88">
        <v>-29.519590000000001</v>
      </c>
      <c r="F464" s="88">
        <v>-28.853546000000001</v>
      </c>
      <c r="L464" s="88">
        <v>11365000000</v>
      </c>
      <c r="M464" s="88">
        <v>-8.8187455999999997</v>
      </c>
      <c r="N464" s="88">
        <v>-47.442901999999997</v>
      </c>
      <c r="O464" s="88">
        <v>-29.04748</v>
      </c>
      <c r="P464" s="88">
        <v>-30.917363999999999</v>
      </c>
    </row>
    <row r="465" spans="2:16" x14ac:dyDescent="0.25">
      <c r="B465" s="88">
        <v>11510000000</v>
      </c>
      <c r="C465" s="88">
        <v>-13.659238</v>
      </c>
      <c r="D465" s="88">
        <v>-48.529975999999998</v>
      </c>
      <c r="E465" s="88">
        <v>-29.178221000000001</v>
      </c>
      <c r="F465" s="88">
        <v>-28.682380999999999</v>
      </c>
      <c r="L465" s="88">
        <v>11510000000</v>
      </c>
      <c r="M465" s="88">
        <v>-8.8317385000000002</v>
      </c>
      <c r="N465" s="88">
        <v>-47.458137999999998</v>
      </c>
      <c r="O465" s="88">
        <v>-28.886692</v>
      </c>
      <c r="P465" s="88">
        <v>-30.549173</v>
      </c>
    </row>
    <row r="466" spans="2:16" x14ac:dyDescent="0.25">
      <c r="B466" s="88">
        <v>11655000000</v>
      </c>
      <c r="C466" s="88">
        <v>-14.524476</v>
      </c>
      <c r="D466" s="88">
        <v>-48.715651999999999</v>
      </c>
      <c r="E466" s="88">
        <v>-28.902616999999999</v>
      </c>
      <c r="F466" s="88">
        <v>-28.538564999999998</v>
      </c>
      <c r="L466" s="88">
        <v>11655000000</v>
      </c>
      <c r="M466" s="88">
        <v>-8.7893486000000003</v>
      </c>
      <c r="N466" s="88">
        <v>-47.517319000000001</v>
      </c>
      <c r="O466" s="88">
        <v>-28.772877000000001</v>
      </c>
      <c r="P466" s="88">
        <v>-30.346326999999999</v>
      </c>
    </row>
    <row r="467" spans="2:16" x14ac:dyDescent="0.25">
      <c r="B467" s="88">
        <v>11800000000</v>
      </c>
      <c r="C467" s="88">
        <v>-15.428107000000001</v>
      </c>
      <c r="D467" s="88">
        <v>-49.061798000000003</v>
      </c>
      <c r="E467" s="88">
        <v>-28.583649000000001</v>
      </c>
      <c r="F467" s="88">
        <v>-28.420984000000001</v>
      </c>
      <c r="L467" s="88">
        <v>11800000000</v>
      </c>
      <c r="M467" s="88">
        <v>-8.7828312000000004</v>
      </c>
      <c r="N467" s="88">
        <v>-47.613033000000001</v>
      </c>
      <c r="O467" s="88">
        <v>-28.724229999999999</v>
      </c>
      <c r="P467" s="88">
        <v>-30.058216000000002</v>
      </c>
    </row>
    <row r="468" spans="2:16" x14ac:dyDescent="0.25">
      <c r="B468" s="88">
        <v>11945000000</v>
      </c>
      <c r="C468" s="88">
        <v>-16.302195000000001</v>
      </c>
      <c r="D468" s="88">
        <v>-49.481327</v>
      </c>
      <c r="E468" s="88">
        <v>-28.389099000000002</v>
      </c>
      <c r="F468" s="88">
        <v>-28.389734000000001</v>
      </c>
      <c r="L468" s="88">
        <v>11945000000</v>
      </c>
      <c r="M468" s="88">
        <v>-8.7923679000000003</v>
      </c>
      <c r="N468" s="88">
        <v>-47.823231</v>
      </c>
      <c r="O468" s="88">
        <v>-28.736177000000001</v>
      </c>
      <c r="P468" s="88">
        <v>-29.812740000000002</v>
      </c>
    </row>
    <row r="469" spans="2:16" x14ac:dyDescent="0.25">
      <c r="B469" s="88">
        <v>12090000000</v>
      </c>
      <c r="C469" s="88">
        <v>-17.106434</v>
      </c>
      <c r="D469" s="88">
        <v>-50.024475000000002</v>
      </c>
      <c r="E469" s="88">
        <v>-28.215450000000001</v>
      </c>
      <c r="F469" s="88">
        <v>-28.408774999999999</v>
      </c>
      <c r="L469" s="88">
        <v>12090000000</v>
      </c>
      <c r="M469" s="88">
        <v>-8.8523426000000001</v>
      </c>
      <c r="N469" s="88">
        <v>-48.103301999999999</v>
      </c>
      <c r="O469" s="88">
        <v>-28.708093999999999</v>
      </c>
      <c r="P469" s="88">
        <v>-29.538902</v>
      </c>
    </row>
    <row r="470" spans="2:16" x14ac:dyDescent="0.25">
      <c r="B470" s="88">
        <v>12235000000</v>
      </c>
      <c r="C470" s="88">
        <v>-17.775597000000001</v>
      </c>
      <c r="D470" s="88">
        <v>-50.807659000000001</v>
      </c>
      <c r="E470" s="88">
        <v>-28.165286999999999</v>
      </c>
      <c r="F470" s="88">
        <v>-28.528257</v>
      </c>
      <c r="L470" s="88">
        <v>12235000000</v>
      </c>
      <c r="M470" s="88">
        <v>-8.7640829</v>
      </c>
      <c r="N470" s="88">
        <v>-48.487727999999997</v>
      </c>
      <c r="O470" s="88">
        <v>-28.609348000000001</v>
      </c>
      <c r="P470" s="88">
        <v>-29.292545</v>
      </c>
    </row>
    <row r="471" spans="2:16" x14ac:dyDescent="0.25">
      <c r="B471" s="88">
        <v>12380000000</v>
      </c>
      <c r="C471" s="88">
        <v>-18.204654999999999</v>
      </c>
      <c r="D471" s="88">
        <v>-51.542534000000003</v>
      </c>
      <c r="E471" s="88">
        <v>-28.105751000000001</v>
      </c>
      <c r="F471" s="88">
        <v>-28.690564999999999</v>
      </c>
      <c r="L471" s="88">
        <v>12380000000</v>
      </c>
      <c r="M471" s="88">
        <v>-8.9036427000000007</v>
      </c>
      <c r="N471" s="88">
        <v>-49.104691000000003</v>
      </c>
      <c r="O471" s="88">
        <v>-28.597297999999999</v>
      </c>
      <c r="P471" s="88">
        <v>-29.139296000000002</v>
      </c>
    </row>
    <row r="472" spans="2:16" x14ac:dyDescent="0.25">
      <c r="B472" s="88">
        <v>12525000000</v>
      </c>
      <c r="C472" s="88">
        <v>-18.388726999999999</v>
      </c>
      <c r="D472" s="88">
        <v>-52.185524000000001</v>
      </c>
      <c r="E472" s="88">
        <v>-28.257764999999999</v>
      </c>
      <c r="F472" s="88">
        <v>-28.926964000000002</v>
      </c>
      <c r="L472" s="88">
        <v>12525000000</v>
      </c>
      <c r="M472" s="88">
        <v>-8.9645986999999998</v>
      </c>
      <c r="N472" s="88">
        <v>-49.750777999999997</v>
      </c>
      <c r="O472" s="88">
        <v>-28.662987000000001</v>
      </c>
      <c r="P472" s="88">
        <v>-29.148211</v>
      </c>
    </row>
    <row r="473" spans="2:16" x14ac:dyDescent="0.25">
      <c r="B473" s="88">
        <v>12670000000</v>
      </c>
      <c r="C473" s="88">
        <v>-18.333608999999999</v>
      </c>
      <c r="D473" s="88">
        <v>-53.036555999999997</v>
      </c>
      <c r="E473" s="88">
        <v>-28.358689999999999</v>
      </c>
      <c r="F473" s="88">
        <v>-29.209726</v>
      </c>
      <c r="L473" s="88">
        <v>12670000000</v>
      </c>
      <c r="M473" s="88">
        <v>-9.1529064000000009</v>
      </c>
      <c r="N473" s="88">
        <v>-50.647320000000001</v>
      </c>
      <c r="O473" s="88">
        <v>-28.787987000000001</v>
      </c>
      <c r="P473" s="88">
        <v>-29.248176999999998</v>
      </c>
    </row>
    <row r="474" spans="2:16" x14ac:dyDescent="0.25">
      <c r="B474" s="88">
        <v>12815000000</v>
      </c>
      <c r="C474" s="88">
        <v>-17.997875000000001</v>
      </c>
      <c r="D474" s="88">
        <v>-53.88776</v>
      </c>
      <c r="E474" s="88">
        <v>-28.653362000000001</v>
      </c>
      <c r="F474" s="88">
        <v>-29.524927000000002</v>
      </c>
      <c r="L474" s="88">
        <v>12815000000</v>
      </c>
      <c r="M474" s="88">
        <v>-9.1308822999999997</v>
      </c>
      <c r="N474" s="88">
        <v>-51.588940000000001</v>
      </c>
      <c r="O474" s="88">
        <v>-29.034683000000001</v>
      </c>
      <c r="P474" s="88">
        <v>-29.401475999999999</v>
      </c>
    </row>
    <row r="475" spans="2:16" x14ac:dyDescent="0.25">
      <c r="B475" s="88">
        <v>12960000000</v>
      </c>
      <c r="C475" s="88">
        <v>-17.458290000000002</v>
      </c>
      <c r="D475" s="88">
        <v>-55.030518000000001</v>
      </c>
      <c r="E475" s="88">
        <v>-28.830186999999999</v>
      </c>
      <c r="F475" s="88">
        <v>-29.811292999999999</v>
      </c>
      <c r="L475" s="88">
        <v>12960000000</v>
      </c>
      <c r="M475" s="88">
        <v>-9.3848114000000002</v>
      </c>
      <c r="N475" s="88">
        <v>-52.670546999999999</v>
      </c>
      <c r="O475" s="88">
        <v>-29.431678999999999</v>
      </c>
      <c r="P475" s="88">
        <v>-29.564350000000001</v>
      </c>
    </row>
    <row r="476" spans="2:16" x14ac:dyDescent="0.25">
      <c r="B476" s="88">
        <v>13105000000</v>
      </c>
      <c r="C476" s="88">
        <v>-16.739315000000001</v>
      </c>
      <c r="D476" s="88">
        <v>-55.866900999999999</v>
      </c>
      <c r="E476" s="88">
        <v>-29.189209000000002</v>
      </c>
      <c r="F476" s="88">
        <v>-30.094324</v>
      </c>
      <c r="L476" s="88">
        <v>13105000000</v>
      </c>
      <c r="M476" s="88">
        <v>-9.1226807000000001</v>
      </c>
      <c r="N476" s="88">
        <v>-53.468871999999998</v>
      </c>
      <c r="O476" s="88">
        <v>-29.765511</v>
      </c>
      <c r="P476" s="88">
        <v>-29.692481999999998</v>
      </c>
    </row>
    <row r="477" spans="2:16" x14ac:dyDescent="0.25">
      <c r="B477" s="88">
        <v>13250000000</v>
      </c>
      <c r="C477" s="88">
        <v>-15.288500000000001</v>
      </c>
      <c r="D477" s="88">
        <v>-59.208613999999997</v>
      </c>
      <c r="E477" s="88">
        <v>-29.196424</v>
      </c>
      <c r="F477" s="88">
        <v>-30.426383999999999</v>
      </c>
      <c r="L477" s="88">
        <v>13250000000</v>
      </c>
      <c r="M477" s="88">
        <v>-9.3767052</v>
      </c>
      <c r="N477" s="88">
        <v>-54.801380000000002</v>
      </c>
      <c r="O477" s="88">
        <v>-30.194786000000001</v>
      </c>
      <c r="P477" s="88">
        <v>-29.831437999999999</v>
      </c>
    </row>
    <row r="478" spans="2:16" x14ac:dyDescent="0.25">
      <c r="B478" s="88">
        <v>13395000000</v>
      </c>
      <c r="C478" s="88">
        <v>-13.920095999999999</v>
      </c>
      <c r="D478" s="88">
        <v>-63.110008000000001</v>
      </c>
      <c r="E478" s="88">
        <v>-29.331133000000001</v>
      </c>
      <c r="F478" s="88">
        <v>-30.747463</v>
      </c>
      <c r="L478" s="88">
        <v>13395000000</v>
      </c>
      <c r="M478" s="88">
        <v>-9.5223455000000001</v>
      </c>
      <c r="N478" s="88">
        <v>-56.20158</v>
      </c>
      <c r="O478" s="88">
        <v>-30.577864000000002</v>
      </c>
      <c r="P478" s="88">
        <v>-29.990438000000001</v>
      </c>
    </row>
    <row r="479" spans="2:16" x14ac:dyDescent="0.25">
      <c r="B479" s="88">
        <v>13540000000</v>
      </c>
      <c r="C479" s="88">
        <v>-12.637426</v>
      </c>
      <c r="D479" s="88">
        <v>-64.945587000000003</v>
      </c>
      <c r="E479" s="88">
        <v>-29.384577</v>
      </c>
      <c r="F479" s="88">
        <v>-31.046379000000002</v>
      </c>
      <c r="L479" s="88">
        <v>13540000000</v>
      </c>
      <c r="M479" s="88">
        <v>-9.9104051999999996</v>
      </c>
      <c r="N479" s="88">
        <v>-58.116225999999997</v>
      </c>
      <c r="O479" s="88">
        <v>-30.886990000000001</v>
      </c>
      <c r="P479" s="88">
        <v>-30.133972</v>
      </c>
    </row>
    <row r="480" spans="2:16" x14ac:dyDescent="0.25">
      <c r="B480" s="88">
        <v>13685000000</v>
      </c>
      <c r="C480" s="88">
        <v>-11.378723000000001</v>
      </c>
      <c r="D480" s="88">
        <v>-65.708984000000001</v>
      </c>
      <c r="E480" s="88">
        <v>-29.562992000000001</v>
      </c>
      <c r="F480" s="88">
        <v>-31.427962999999998</v>
      </c>
      <c r="L480" s="88">
        <v>13685000000</v>
      </c>
      <c r="M480" s="88">
        <v>-10.179881</v>
      </c>
      <c r="N480" s="88">
        <v>-59.210579000000003</v>
      </c>
      <c r="O480" s="88">
        <v>-31.108177000000001</v>
      </c>
      <c r="P480" s="88">
        <v>-30.280874000000001</v>
      </c>
    </row>
    <row r="481" spans="2:16" x14ac:dyDescent="0.25">
      <c r="B481" s="88">
        <v>13830000000</v>
      </c>
      <c r="C481" s="88">
        <v>-10.204666</v>
      </c>
      <c r="D481" s="88">
        <v>-66.169762000000006</v>
      </c>
      <c r="E481" s="88">
        <v>-29.624186999999999</v>
      </c>
      <c r="F481" s="88">
        <v>-31.881529</v>
      </c>
      <c r="L481" s="88">
        <v>13830000000</v>
      </c>
      <c r="M481" s="88">
        <v>-10.893466</v>
      </c>
      <c r="N481" s="88">
        <v>-59.546570000000003</v>
      </c>
      <c r="O481" s="88">
        <v>-31.393765999999999</v>
      </c>
      <c r="P481" s="88">
        <v>-30.436520000000002</v>
      </c>
    </row>
    <row r="482" spans="2:16" x14ac:dyDescent="0.25">
      <c r="B482" s="88">
        <v>13975000000</v>
      </c>
      <c r="C482" s="88">
        <v>-9.7780112999999993</v>
      </c>
      <c r="D482" s="88">
        <v>-63.812077000000002</v>
      </c>
      <c r="E482" s="88">
        <v>-30.009437999999999</v>
      </c>
      <c r="F482" s="88">
        <v>-32.350056000000002</v>
      </c>
      <c r="L482" s="88">
        <v>13975000000</v>
      </c>
      <c r="M482" s="88">
        <v>-11.227757</v>
      </c>
      <c r="N482" s="88">
        <v>-58.965057000000002</v>
      </c>
      <c r="O482" s="88">
        <v>-31.665379000000001</v>
      </c>
      <c r="P482" s="88">
        <v>-30.611391000000001</v>
      </c>
    </row>
    <row r="483" spans="2:16" x14ac:dyDescent="0.25">
      <c r="B483" s="88">
        <v>14120000000</v>
      </c>
      <c r="C483" s="88">
        <v>-9.3755894000000009</v>
      </c>
      <c r="D483" s="88">
        <v>-60.376465000000003</v>
      </c>
      <c r="E483" s="88">
        <v>-30.375446</v>
      </c>
      <c r="F483" s="88">
        <v>-32.824863000000001</v>
      </c>
      <c r="L483" s="88">
        <v>14120000000</v>
      </c>
      <c r="M483" s="88">
        <v>-11.652569</v>
      </c>
      <c r="N483" s="88">
        <v>-57.844593000000003</v>
      </c>
      <c r="O483" s="88">
        <v>-32.039650000000002</v>
      </c>
      <c r="P483" s="88">
        <v>-30.825721999999999</v>
      </c>
    </row>
    <row r="484" spans="2:16" x14ac:dyDescent="0.25">
      <c r="B484" s="88">
        <v>14265000000</v>
      </c>
      <c r="C484" s="88">
        <v>-9.1561784999999993</v>
      </c>
      <c r="D484" s="88">
        <v>-58.714599999999997</v>
      </c>
      <c r="E484" s="88">
        <v>-30.803024000000001</v>
      </c>
      <c r="F484" s="88">
        <v>-33.362617</v>
      </c>
      <c r="L484" s="88">
        <v>14265000000</v>
      </c>
      <c r="M484" s="88">
        <v>-12.162656999999999</v>
      </c>
      <c r="N484" s="88">
        <v>-56.046031999999997</v>
      </c>
      <c r="O484" s="88">
        <v>-32.52861</v>
      </c>
      <c r="P484" s="88">
        <v>-31.09713</v>
      </c>
    </row>
    <row r="485" spans="2:16" x14ac:dyDescent="0.25">
      <c r="B485" s="88">
        <v>14410000000</v>
      </c>
      <c r="C485" s="88">
        <v>-8.9994344999999996</v>
      </c>
      <c r="D485" s="88">
        <v>-57.496043999999998</v>
      </c>
      <c r="E485" s="88">
        <v>-31.236066999999998</v>
      </c>
      <c r="F485" s="88">
        <v>-33.922153000000002</v>
      </c>
      <c r="L485" s="88">
        <v>14410000000</v>
      </c>
      <c r="M485" s="88">
        <v>-12.690082</v>
      </c>
      <c r="N485" s="88">
        <v>-54.863708000000003</v>
      </c>
      <c r="O485" s="88">
        <v>-33.105651999999999</v>
      </c>
      <c r="P485" s="88">
        <v>-31.430429</v>
      </c>
    </row>
    <row r="486" spans="2:16" x14ac:dyDescent="0.25">
      <c r="B486" s="88">
        <v>14555000000</v>
      </c>
      <c r="C486" s="88">
        <v>-8.9121074999999994</v>
      </c>
      <c r="D486" s="88">
        <v>-56.558619999999998</v>
      </c>
      <c r="E486" s="88">
        <v>-31.715813000000001</v>
      </c>
      <c r="F486" s="88">
        <v>-34.507838999999997</v>
      </c>
      <c r="L486" s="88">
        <v>14555000000</v>
      </c>
      <c r="M486" s="88">
        <v>-13.193331000000001</v>
      </c>
      <c r="N486" s="88">
        <v>-54.666840000000001</v>
      </c>
      <c r="O486" s="88">
        <v>-33.701233000000002</v>
      </c>
      <c r="P486" s="88">
        <v>-31.823087999999998</v>
      </c>
    </row>
    <row r="487" spans="2:16" x14ac:dyDescent="0.25">
      <c r="B487" s="88">
        <v>14700000000</v>
      </c>
      <c r="C487" s="88">
        <v>-8.7942170999999991</v>
      </c>
      <c r="D487" s="88">
        <v>-55.658141999999998</v>
      </c>
      <c r="E487" s="88">
        <v>-32.152672000000003</v>
      </c>
      <c r="F487" s="88">
        <v>-35.082690999999997</v>
      </c>
      <c r="L487" s="88">
        <v>14700000000</v>
      </c>
      <c r="M487" s="88">
        <v>-13.746936</v>
      </c>
      <c r="N487" s="88">
        <v>-54.960608999999998</v>
      </c>
      <c r="O487" s="88">
        <v>-34.291378000000002</v>
      </c>
      <c r="P487" s="88">
        <v>-32.249664000000003</v>
      </c>
    </row>
    <row r="488" spans="2:16" x14ac:dyDescent="0.25">
      <c r="B488" s="88">
        <v>14845000000</v>
      </c>
      <c r="C488" s="88">
        <v>-8.6129254999999993</v>
      </c>
      <c r="D488" s="88">
        <v>-54.964011999999997</v>
      </c>
      <c r="E488" s="88">
        <v>-32.564129000000001</v>
      </c>
      <c r="F488" s="88">
        <v>-35.678283999999998</v>
      </c>
      <c r="L488" s="88">
        <v>14845000000</v>
      </c>
      <c r="M488" s="88">
        <v>-14.327809999999999</v>
      </c>
      <c r="N488" s="88">
        <v>-55.618476999999999</v>
      </c>
      <c r="O488" s="88">
        <v>-34.850451999999997</v>
      </c>
      <c r="P488" s="88">
        <v>-32.721660999999997</v>
      </c>
    </row>
    <row r="489" spans="2:16" x14ac:dyDescent="0.25">
      <c r="B489" s="88">
        <v>14990000000</v>
      </c>
      <c r="C489" s="88">
        <v>-8.3366860999999997</v>
      </c>
      <c r="D489" s="88">
        <v>-54.346919999999997</v>
      </c>
      <c r="E489" s="88">
        <v>-32.937064999999997</v>
      </c>
      <c r="F489" s="88">
        <v>-36.215178999999999</v>
      </c>
      <c r="L489" s="88">
        <v>14990000000</v>
      </c>
      <c r="M489" s="88">
        <v>-14.831198000000001</v>
      </c>
      <c r="N489" s="88">
        <v>-56.322032999999998</v>
      </c>
      <c r="O489" s="88">
        <v>-35.361556999999998</v>
      </c>
      <c r="P489" s="88">
        <v>-33.229568</v>
      </c>
    </row>
    <row r="490" spans="2:16" x14ac:dyDescent="0.25">
      <c r="B490" s="88">
        <v>15135000000</v>
      </c>
      <c r="C490" s="88">
        <v>-8.0871695999999993</v>
      </c>
      <c r="D490" s="88">
        <v>-53.629620000000003</v>
      </c>
      <c r="E490" s="88">
        <v>-33.317421000000003</v>
      </c>
      <c r="F490" s="88">
        <v>-36.589827999999997</v>
      </c>
      <c r="L490" s="88">
        <v>15135000000</v>
      </c>
      <c r="M490" s="88">
        <v>-15.344101</v>
      </c>
      <c r="N490" s="88">
        <v>-57.069107000000002</v>
      </c>
      <c r="O490" s="88">
        <v>-35.836311000000002</v>
      </c>
      <c r="P490" s="88">
        <v>-33.762459</v>
      </c>
    </row>
    <row r="491" spans="2:16" x14ac:dyDescent="0.25">
      <c r="B491" s="88">
        <v>15280000000</v>
      </c>
      <c r="C491" s="88">
        <v>-7.9004463999999999</v>
      </c>
      <c r="D491" s="88">
        <v>-52.980018999999999</v>
      </c>
      <c r="E491" s="88">
        <v>-33.705039999999997</v>
      </c>
      <c r="F491" s="88">
        <v>-36.915210999999999</v>
      </c>
      <c r="L491" s="88">
        <v>15280000000</v>
      </c>
      <c r="M491" s="88">
        <v>-15.897097</v>
      </c>
      <c r="N491" s="88">
        <v>-57.790264000000001</v>
      </c>
      <c r="O491" s="88">
        <v>-36.302902000000003</v>
      </c>
      <c r="P491" s="88">
        <v>-34.288077999999999</v>
      </c>
    </row>
    <row r="492" spans="2:16" x14ac:dyDescent="0.25">
      <c r="B492" s="88">
        <v>15425000000</v>
      </c>
      <c r="C492" s="88">
        <v>-7.7950410999999997</v>
      </c>
      <c r="D492" s="88">
        <v>-52.512810000000002</v>
      </c>
      <c r="E492" s="88">
        <v>-34.141517999999998</v>
      </c>
      <c r="F492" s="88">
        <v>-37.242362999999997</v>
      </c>
      <c r="L492" s="88">
        <v>15425000000</v>
      </c>
      <c r="M492" s="88">
        <v>-16.457687</v>
      </c>
      <c r="N492" s="88">
        <v>-58.455139000000003</v>
      </c>
      <c r="O492" s="88">
        <v>-36.747463000000003</v>
      </c>
      <c r="P492" s="88">
        <v>-34.816372000000001</v>
      </c>
    </row>
    <row r="493" spans="2:16" x14ac:dyDescent="0.25">
      <c r="B493" s="88">
        <v>15570000000</v>
      </c>
      <c r="C493" s="88">
        <v>-7.7424159000000001</v>
      </c>
      <c r="D493" s="88">
        <v>-52.117634000000002</v>
      </c>
      <c r="E493" s="88">
        <v>-34.582839999999997</v>
      </c>
      <c r="F493" s="88">
        <v>-37.545864000000002</v>
      </c>
      <c r="L493" s="88">
        <v>15570000000</v>
      </c>
      <c r="M493" s="88">
        <v>-16.931149999999999</v>
      </c>
      <c r="N493" s="88">
        <v>-59.109802000000002</v>
      </c>
      <c r="O493" s="88">
        <v>-37.170257999999997</v>
      </c>
      <c r="P493" s="88">
        <v>-35.320255000000003</v>
      </c>
    </row>
    <row r="494" spans="2:16" x14ac:dyDescent="0.25">
      <c r="B494" s="88">
        <v>15715000000</v>
      </c>
      <c r="C494" s="88">
        <v>-7.5591172999999996</v>
      </c>
      <c r="D494" s="88">
        <v>-51.413527999999999</v>
      </c>
      <c r="E494" s="88">
        <v>-34.808292000000002</v>
      </c>
      <c r="F494" s="88">
        <v>-37.867579999999997</v>
      </c>
      <c r="L494" s="88">
        <v>15715000000</v>
      </c>
      <c r="M494" s="88">
        <v>-17.421396000000001</v>
      </c>
      <c r="N494" s="88">
        <v>-59.845905000000002</v>
      </c>
      <c r="O494" s="88">
        <v>-37.630589000000001</v>
      </c>
      <c r="P494" s="88">
        <v>-35.810749000000001</v>
      </c>
    </row>
    <row r="495" spans="2:16" x14ac:dyDescent="0.25">
      <c r="B495" s="88">
        <v>15860000000</v>
      </c>
      <c r="C495" s="88">
        <v>-7.3591290000000003</v>
      </c>
      <c r="D495" s="88">
        <v>-50.799084000000001</v>
      </c>
      <c r="E495" s="88">
        <v>-34.974617000000002</v>
      </c>
      <c r="F495" s="88">
        <v>-38.259121</v>
      </c>
      <c r="L495" s="88">
        <v>15860000000</v>
      </c>
      <c r="M495" s="88">
        <v>-17.918427000000001</v>
      </c>
      <c r="N495" s="88">
        <v>-60.657432999999997</v>
      </c>
      <c r="O495" s="88">
        <v>-38.172783000000003</v>
      </c>
      <c r="P495" s="88">
        <v>-36.261383000000002</v>
      </c>
    </row>
    <row r="496" spans="2:16" x14ac:dyDescent="0.25">
      <c r="B496" s="88">
        <v>16005000000</v>
      </c>
      <c r="C496" s="88">
        <v>-7.0664844999999996</v>
      </c>
      <c r="D496" s="88">
        <v>-50.194598999999997</v>
      </c>
      <c r="E496" s="88">
        <v>-35.072955999999998</v>
      </c>
      <c r="F496" s="88">
        <v>-38.607368000000001</v>
      </c>
      <c r="L496" s="88">
        <v>16005000000</v>
      </c>
      <c r="M496" s="88">
        <v>-18.450562000000001</v>
      </c>
      <c r="N496" s="88">
        <v>-61.365501000000002</v>
      </c>
      <c r="O496" s="88">
        <v>-38.767077999999998</v>
      </c>
      <c r="P496" s="88">
        <v>-36.682163000000003</v>
      </c>
    </row>
    <row r="497" spans="2:16" x14ac:dyDescent="0.25">
      <c r="B497" s="88">
        <v>16150000000</v>
      </c>
      <c r="C497" s="88">
        <v>-6.6948151999999999</v>
      </c>
      <c r="D497" s="88">
        <v>-49.541386000000003</v>
      </c>
      <c r="E497" s="88">
        <v>-35.124813000000003</v>
      </c>
      <c r="F497" s="88">
        <v>-38.880527000000001</v>
      </c>
      <c r="L497" s="88">
        <v>16150000000</v>
      </c>
      <c r="M497" s="88">
        <v>-18.941202000000001</v>
      </c>
      <c r="N497" s="88">
        <v>-62.103366999999999</v>
      </c>
      <c r="O497" s="88">
        <v>-39.378971</v>
      </c>
      <c r="P497" s="88">
        <v>-37.065837999999999</v>
      </c>
    </row>
    <row r="498" spans="2:16" x14ac:dyDescent="0.25">
      <c r="B498" s="88">
        <v>16295000000</v>
      </c>
      <c r="C498" s="88">
        <v>-6.3778682</v>
      </c>
      <c r="D498" s="88">
        <v>-48.827922999999998</v>
      </c>
      <c r="E498" s="88">
        <v>-35.207230000000003</v>
      </c>
      <c r="F498" s="88">
        <v>-39.106563999999999</v>
      </c>
      <c r="L498" s="88">
        <v>16295000000</v>
      </c>
      <c r="M498" s="88">
        <v>-19.421317999999999</v>
      </c>
      <c r="N498" s="88">
        <v>-62.595886</v>
      </c>
      <c r="O498" s="88">
        <v>-39.966003000000001</v>
      </c>
      <c r="P498" s="88">
        <v>-37.411160000000002</v>
      </c>
    </row>
    <row r="499" spans="2:16" x14ac:dyDescent="0.25">
      <c r="B499" s="88">
        <v>16440000000</v>
      </c>
      <c r="C499" s="88">
        <v>-6.2690863999999999</v>
      </c>
      <c r="D499" s="88">
        <v>-48.719337000000003</v>
      </c>
      <c r="E499" s="88">
        <v>-35.533439999999999</v>
      </c>
      <c r="F499" s="88">
        <v>-39.297446999999998</v>
      </c>
      <c r="L499" s="88">
        <v>16440000000</v>
      </c>
      <c r="M499" s="88">
        <v>-19.773861</v>
      </c>
      <c r="N499" s="88">
        <v>-62.854011999999997</v>
      </c>
      <c r="O499" s="88">
        <v>-40.483269</v>
      </c>
      <c r="P499" s="88">
        <v>-37.706359999999997</v>
      </c>
    </row>
    <row r="500" spans="2:16" x14ac:dyDescent="0.25">
      <c r="B500" s="88">
        <v>16585000000</v>
      </c>
      <c r="C500" s="88">
        <v>-6.2799354000000003</v>
      </c>
      <c r="D500" s="88">
        <v>-48.743369999999999</v>
      </c>
      <c r="E500" s="88">
        <v>-35.932583000000001</v>
      </c>
      <c r="F500" s="88">
        <v>-39.617297999999998</v>
      </c>
      <c r="L500" s="88">
        <v>16585000000</v>
      </c>
      <c r="M500" s="88">
        <v>-20.044962000000002</v>
      </c>
      <c r="N500" s="88">
        <v>-62.934443999999999</v>
      </c>
      <c r="O500" s="88">
        <v>-40.883999000000003</v>
      </c>
      <c r="P500" s="88">
        <v>-37.956543000000003</v>
      </c>
    </row>
    <row r="501" spans="2:16" x14ac:dyDescent="0.25">
      <c r="B501" s="88">
        <v>16730000000</v>
      </c>
      <c r="C501" s="88">
        <v>-6.4124761000000001</v>
      </c>
      <c r="D501" s="88">
        <v>-49.064407000000003</v>
      </c>
      <c r="E501" s="88">
        <v>-36.411785000000002</v>
      </c>
      <c r="F501" s="88">
        <v>-39.981762000000003</v>
      </c>
      <c r="L501" s="88">
        <v>16730000000</v>
      </c>
      <c r="M501" s="88">
        <v>-20.097258</v>
      </c>
      <c r="N501" s="88">
        <v>-62.79607</v>
      </c>
      <c r="O501" s="88">
        <v>-41.164603999999997</v>
      </c>
      <c r="P501" s="88">
        <v>-38.165019999999998</v>
      </c>
    </row>
    <row r="502" spans="2:16" x14ac:dyDescent="0.25">
      <c r="B502" s="88">
        <v>16875000000</v>
      </c>
      <c r="C502" s="88">
        <v>-6.683497</v>
      </c>
      <c r="D502" s="88">
        <v>-49.429828999999998</v>
      </c>
      <c r="E502" s="88">
        <v>-36.957107999999998</v>
      </c>
      <c r="F502" s="88">
        <v>-40.348640000000003</v>
      </c>
      <c r="L502" s="88">
        <v>16875000000</v>
      </c>
      <c r="M502" s="88">
        <v>-19.977761999999998</v>
      </c>
      <c r="N502" s="88">
        <v>-62.425251000000003</v>
      </c>
      <c r="O502" s="88">
        <v>-41.366112000000001</v>
      </c>
      <c r="P502" s="88">
        <v>-38.343589999999999</v>
      </c>
    </row>
    <row r="503" spans="2:16" x14ac:dyDescent="0.25">
      <c r="B503" s="88">
        <v>17020000000</v>
      </c>
      <c r="C503" s="88">
        <v>-6.9148630999999998</v>
      </c>
      <c r="D503" s="88">
        <v>-50.011158000000002</v>
      </c>
      <c r="E503" s="88">
        <v>-37.519782999999997</v>
      </c>
      <c r="F503" s="88">
        <v>-40.715302000000001</v>
      </c>
      <c r="L503" s="88">
        <v>17020000000</v>
      </c>
      <c r="M503" s="88">
        <v>-19.736885000000001</v>
      </c>
      <c r="N503" s="88">
        <v>-61.999603</v>
      </c>
      <c r="O503" s="88">
        <v>-41.502972</v>
      </c>
      <c r="P503" s="88">
        <v>-38.503650999999998</v>
      </c>
    </row>
    <row r="504" spans="2:16" x14ac:dyDescent="0.25">
      <c r="B504" s="88">
        <v>17165000000</v>
      </c>
      <c r="C504" s="88">
        <v>-7.1075987999999999</v>
      </c>
      <c r="D504" s="88">
        <v>-50.388354999999997</v>
      </c>
      <c r="E504" s="88">
        <v>-38.049202000000001</v>
      </c>
      <c r="F504" s="88">
        <v>-41.037678</v>
      </c>
      <c r="L504" s="88">
        <v>17165000000</v>
      </c>
      <c r="M504" s="88">
        <v>-19.445732</v>
      </c>
      <c r="N504" s="88">
        <v>-61.773623999999998</v>
      </c>
      <c r="O504" s="88">
        <v>-41.581496999999999</v>
      </c>
      <c r="P504" s="88">
        <v>-38.660797000000002</v>
      </c>
    </row>
    <row r="505" spans="2:16" x14ac:dyDescent="0.25">
      <c r="B505" s="88">
        <v>17310000000</v>
      </c>
      <c r="C505" s="88">
        <v>-7.2860670000000001</v>
      </c>
      <c r="D505" s="88">
        <v>-50.722641000000003</v>
      </c>
      <c r="E505" s="88">
        <v>-38.574787000000001</v>
      </c>
      <c r="F505" s="88">
        <v>-41.160102999999999</v>
      </c>
      <c r="L505" s="88">
        <v>17310000000</v>
      </c>
      <c r="M505" s="88">
        <v>-19.108779999999999</v>
      </c>
      <c r="N505" s="88">
        <v>-62.072895000000003</v>
      </c>
      <c r="O505" s="88">
        <v>-41.611721000000003</v>
      </c>
      <c r="P505" s="88">
        <v>-38.820442</v>
      </c>
    </row>
    <row r="506" spans="2:16" x14ac:dyDescent="0.25">
      <c r="B506" s="88">
        <v>17455000000</v>
      </c>
      <c r="C506" s="88">
        <v>-7.5324464000000004</v>
      </c>
      <c r="D506" s="88">
        <v>-50.852679999999999</v>
      </c>
      <c r="E506" s="88">
        <v>-39.065845000000003</v>
      </c>
      <c r="F506" s="88">
        <v>-41.17989</v>
      </c>
      <c r="L506" s="88">
        <v>17455000000</v>
      </c>
      <c r="M506" s="88">
        <v>-18.795203999999998</v>
      </c>
      <c r="N506" s="88">
        <v>-62.915165000000002</v>
      </c>
      <c r="O506" s="88">
        <v>-41.585098000000002</v>
      </c>
      <c r="P506" s="88">
        <v>-39.006374000000001</v>
      </c>
    </row>
    <row r="507" spans="2:16" x14ac:dyDescent="0.25">
      <c r="B507" s="88">
        <v>17600000000</v>
      </c>
      <c r="C507" s="88">
        <v>-7.7672739000000002</v>
      </c>
      <c r="D507" s="88">
        <v>-51.016128999999999</v>
      </c>
      <c r="E507" s="88">
        <v>-39.502411000000002</v>
      </c>
      <c r="F507" s="88">
        <v>-41.074291000000002</v>
      </c>
      <c r="L507" s="88">
        <v>17600000000</v>
      </c>
      <c r="M507" s="88">
        <v>-18.449926000000001</v>
      </c>
      <c r="N507" s="88">
        <v>-64.922584999999998</v>
      </c>
      <c r="O507" s="88">
        <v>-41.491325000000003</v>
      </c>
      <c r="P507" s="88">
        <v>-39.217480000000002</v>
      </c>
    </row>
    <row r="508" spans="2:16" x14ac:dyDescent="0.25">
      <c r="B508" s="88">
        <v>17745000000</v>
      </c>
      <c r="C508" s="88">
        <v>-8.0314703000000005</v>
      </c>
      <c r="D508" s="88">
        <v>-51.008732000000002</v>
      </c>
      <c r="E508" s="88">
        <v>-39.858955000000002</v>
      </c>
      <c r="F508" s="88">
        <v>-40.950665000000001</v>
      </c>
      <c r="L508" s="88">
        <v>17745000000</v>
      </c>
      <c r="M508" s="88">
        <v>-18.129148000000001</v>
      </c>
      <c r="N508" s="88">
        <v>-66.663719</v>
      </c>
      <c r="O508" s="88">
        <v>-41.311481000000001</v>
      </c>
      <c r="P508" s="88">
        <v>-39.459274000000001</v>
      </c>
    </row>
    <row r="509" spans="2:16" x14ac:dyDescent="0.25">
      <c r="B509" s="88">
        <v>17890000000</v>
      </c>
      <c r="C509" s="88">
        <v>-8.2587872000000004</v>
      </c>
      <c r="D509" s="88">
        <v>-50.987343000000003</v>
      </c>
      <c r="E509" s="88">
        <v>-40.169215999999999</v>
      </c>
      <c r="F509" s="88">
        <v>-40.756129999999999</v>
      </c>
      <c r="L509" s="88">
        <v>17890000000</v>
      </c>
      <c r="M509" s="88">
        <v>-17.865023000000001</v>
      </c>
      <c r="N509" s="88">
        <v>-67.598076000000006</v>
      </c>
      <c r="O509" s="88">
        <v>-41.080306999999998</v>
      </c>
      <c r="P509" s="88">
        <v>-39.725116999999997</v>
      </c>
    </row>
    <row r="510" spans="2:16" x14ac:dyDescent="0.25">
      <c r="B510" s="88">
        <v>18035000000</v>
      </c>
      <c r="C510" s="88">
        <v>-8.3864049999999999</v>
      </c>
      <c r="D510" s="88">
        <v>-51.001697999999998</v>
      </c>
      <c r="E510" s="88">
        <v>-40.424590999999999</v>
      </c>
      <c r="F510" s="88">
        <v>-40.538837000000001</v>
      </c>
      <c r="L510" s="88">
        <v>18035000000</v>
      </c>
      <c r="M510" s="88">
        <v>-17.680966999999999</v>
      </c>
      <c r="N510" s="88">
        <v>-67.371025000000003</v>
      </c>
      <c r="O510" s="88">
        <v>-40.806496000000003</v>
      </c>
      <c r="P510" s="88">
        <v>-40.018833000000001</v>
      </c>
    </row>
    <row r="511" spans="2:16" x14ac:dyDescent="0.25">
      <c r="B511" s="88">
        <v>18180000000</v>
      </c>
      <c r="C511" s="88">
        <v>-8.4512128999999998</v>
      </c>
      <c r="D511" s="88">
        <v>-51.061892999999998</v>
      </c>
      <c r="E511" s="88">
        <v>-40.640712999999998</v>
      </c>
      <c r="F511" s="88">
        <v>-40.298442999999999</v>
      </c>
      <c r="L511" s="88">
        <v>18180000000</v>
      </c>
      <c r="M511" s="88">
        <v>-17.487946999999998</v>
      </c>
      <c r="N511" s="88">
        <v>-66.598502999999994</v>
      </c>
      <c r="O511" s="88">
        <v>-40.541964999999998</v>
      </c>
      <c r="P511" s="88">
        <v>-40.336497999999999</v>
      </c>
    </row>
    <row r="512" spans="2:16" x14ac:dyDescent="0.25">
      <c r="B512" s="88">
        <v>18325000000</v>
      </c>
      <c r="C512" s="88">
        <v>-8.5085219999999993</v>
      </c>
      <c r="D512" s="88">
        <v>-51.129756999999998</v>
      </c>
      <c r="E512" s="88">
        <v>-40.796836999999996</v>
      </c>
      <c r="F512" s="88">
        <v>-40.096294</v>
      </c>
      <c r="L512" s="88">
        <v>18325000000</v>
      </c>
      <c r="M512" s="88">
        <v>-17.347828</v>
      </c>
      <c r="N512" s="88">
        <v>-64.934501999999995</v>
      </c>
      <c r="O512" s="88">
        <v>-40.270637999999998</v>
      </c>
      <c r="P512" s="88">
        <v>-40.662056</v>
      </c>
    </row>
    <row r="513" spans="2:16" x14ac:dyDescent="0.25">
      <c r="B513" s="88">
        <v>18470000000</v>
      </c>
      <c r="C513" s="88">
        <v>-8.4921112000000001</v>
      </c>
      <c r="D513" s="88">
        <v>-51.288936999999997</v>
      </c>
      <c r="E513" s="88">
        <v>-40.920940000000002</v>
      </c>
      <c r="F513" s="88">
        <v>-39.847149000000002</v>
      </c>
      <c r="L513" s="88">
        <v>18470000000</v>
      </c>
      <c r="M513" s="88">
        <v>-17.215612</v>
      </c>
      <c r="N513" s="88">
        <v>-64.021293999999997</v>
      </c>
      <c r="O513" s="88">
        <v>-40.047877999999997</v>
      </c>
      <c r="P513" s="88">
        <v>-41.002724000000001</v>
      </c>
    </row>
    <row r="514" spans="2:16" x14ac:dyDescent="0.25">
      <c r="B514" s="88">
        <v>18615000000</v>
      </c>
      <c r="C514" s="88">
        <v>-8.4303322000000005</v>
      </c>
      <c r="D514" s="88">
        <v>-51.485461999999998</v>
      </c>
      <c r="E514" s="88">
        <v>-41.026093000000003</v>
      </c>
      <c r="F514" s="88">
        <v>-39.643219000000002</v>
      </c>
      <c r="L514" s="88">
        <v>18615000000</v>
      </c>
      <c r="M514" s="88">
        <v>-17.038305000000001</v>
      </c>
      <c r="N514" s="88">
        <v>-63.403412000000003</v>
      </c>
      <c r="O514" s="88">
        <v>-39.828625000000002</v>
      </c>
      <c r="P514" s="88">
        <v>-41.313259000000002</v>
      </c>
    </row>
    <row r="515" spans="2:16" x14ac:dyDescent="0.25">
      <c r="B515" s="88">
        <v>18760000000</v>
      </c>
      <c r="C515" s="88">
        <v>-8.8951550000000008</v>
      </c>
      <c r="D515" s="88">
        <v>-51.600475000000003</v>
      </c>
      <c r="E515" s="88">
        <v>-40.734566000000001</v>
      </c>
      <c r="F515" s="88">
        <v>-39.326194999999998</v>
      </c>
      <c r="L515" s="88">
        <v>18760000000</v>
      </c>
      <c r="M515" s="88">
        <v>-16.822123000000001</v>
      </c>
      <c r="N515" s="88">
        <v>-62.944763000000002</v>
      </c>
      <c r="O515" s="88">
        <v>-39.605473000000003</v>
      </c>
      <c r="P515" s="88">
        <v>-41.577067999999997</v>
      </c>
    </row>
    <row r="516" spans="2:16" x14ac:dyDescent="0.25">
      <c r="B516" s="88">
        <v>18905000000</v>
      </c>
      <c r="C516" s="88">
        <v>-9.4293423000000001</v>
      </c>
      <c r="D516" s="88">
        <v>-51.927635000000002</v>
      </c>
      <c r="E516" s="88">
        <v>-40.333351</v>
      </c>
      <c r="F516" s="88">
        <v>-39.008834999999998</v>
      </c>
      <c r="L516" s="88">
        <v>18905000000</v>
      </c>
      <c r="M516" s="88">
        <v>-16.586621999999998</v>
      </c>
      <c r="N516" s="88">
        <v>-62.258243999999998</v>
      </c>
      <c r="O516" s="88">
        <v>-39.327559999999998</v>
      </c>
      <c r="P516" s="88">
        <v>-41.751880999999997</v>
      </c>
    </row>
    <row r="517" spans="2:16" x14ac:dyDescent="0.25">
      <c r="B517" s="88">
        <v>19050000000</v>
      </c>
      <c r="C517" s="88">
        <v>-10.015719000000001</v>
      </c>
      <c r="D517" s="88">
        <v>-52.297764000000001</v>
      </c>
      <c r="E517" s="88">
        <v>-39.823864</v>
      </c>
      <c r="F517" s="88">
        <v>-38.685760000000002</v>
      </c>
      <c r="L517" s="88">
        <v>19050000000</v>
      </c>
      <c r="M517" s="88">
        <v>-16.374438999999999</v>
      </c>
      <c r="N517" s="88">
        <v>-61.001736000000001</v>
      </c>
      <c r="O517" s="88">
        <v>-39.011218999999997</v>
      </c>
      <c r="P517" s="88">
        <v>-41.931995000000001</v>
      </c>
    </row>
    <row r="518" spans="2:16" x14ac:dyDescent="0.25">
      <c r="B518" s="88">
        <v>19195000000</v>
      </c>
      <c r="C518" s="88">
        <v>-10.697236</v>
      </c>
      <c r="D518" s="88">
        <v>-52.742404999999998</v>
      </c>
      <c r="E518" s="88">
        <v>-39.213146000000002</v>
      </c>
      <c r="F518" s="88">
        <v>-38.359543000000002</v>
      </c>
      <c r="L518" s="88">
        <v>19195000000</v>
      </c>
      <c r="M518" s="88">
        <v>-16.119961</v>
      </c>
      <c r="N518" s="88">
        <v>-59.544601</v>
      </c>
      <c r="O518" s="88">
        <v>-38.698737999999999</v>
      </c>
      <c r="P518" s="88">
        <v>-41.990569999999998</v>
      </c>
    </row>
    <row r="519" spans="2:16" x14ac:dyDescent="0.25">
      <c r="B519" s="88">
        <v>19340000000</v>
      </c>
      <c r="C519" s="88">
        <v>-11.448067</v>
      </c>
      <c r="D519" s="88">
        <v>-53.296241999999999</v>
      </c>
      <c r="E519" s="88">
        <v>-38.486815999999997</v>
      </c>
      <c r="F519" s="88">
        <v>-38.005378999999998</v>
      </c>
      <c r="L519" s="88">
        <v>19340000000</v>
      </c>
      <c r="M519" s="88">
        <v>-15.876754</v>
      </c>
      <c r="N519" s="88">
        <v>-59.345118999999997</v>
      </c>
      <c r="O519" s="88">
        <v>-38.435569999999998</v>
      </c>
      <c r="P519" s="88">
        <v>-41.949863000000001</v>
      </c>
    </row>
    <row r="520" spans="2:16" x14ac:dyDescent="0.25">
      <c r="B520" s="88">
        <v>19485000000</v>
      </c>
      <c r="C520" s="88">
        <v>-11.737238</v>
      </c>
      <c r="D520" s="88">
        <v>-54.016621000000001</v>
      </c>
      <c r="E520" s="88">
        <v>-38.007565</v>
      </c>
      <c r="F520" s="88">
        <v>-37.788780000000003</v>
      </c>
      <c r="L520" s="88">
        <v>19485000000</v>
      </c>
      <c r="M520" s="88">
        <v>-15.627386</v>
      </c>
      <c r="N520" s="88">
        <v>-59.917923000000002</v>
      </c>
      <c r="O520" s="88">
        <v>-38.233226999999999</v>
      </c>
      <c r="P520" s="88">
        <v>-41.651676000000002</v>
      </c>
    </row>
    <row r="521" spans="2:16" x14ac:dyDescent="0.25">
      <c r="B521" s="88">
        <v>19630000000</v>
      </c>
      <c r="C521" s="88">
        <v>-11.972951</v>
      </c>
      <c r="D521" s="88">
        <v>-54.445663000000003</v>
      </c>
      <c r="E521" s="88">
        <v>-37.492576999999997</v>
      </c>
      <c r="F521" s="88">
        <v>-37.584904000000002</v>
      </c>
      <c r="L521" s="88">
        <v>19630000000</v>
      </c>
      <c r="M521" s="88">
        <v>-15.380841</v>
      </c>
      <c r="N521" s="88">
        <v>-60.661181999999997</v>
      </c>
      <c r="O521" s="88">
        <v>-38.095936000000002</v>
      </c>
      <c r="P521" s="88">
        <v>-41.257914999999997</v>
      </c>
    </row>
    <row r="522" spans="2:16" x14ac:dyDescent="0.25">
      <c r="B522" s="88">
        <v>19775000000</v>
      </c>
      <c r="C522" s="88">
        <v>-12.046969000000001</v>
      </c>
      <c r="D522" s="88">
        <v>-54.789864000000001</v>
      </c>
      <c r="E522" s="88">
        <v>-36.993729000000002</v>
      </c>
      <c r="F522" s="88">
        <v>-37.325718000000002</v>
      </c>
      <c r="L522" s="88">
        <v>19775000000</v>
      </c>
      <c r="M522" s="88">
        <v>-15.108328</v>
      </c>
      <c r="N522" s="88">
        <v>-61.401417000000002</v>
      </c>
      <c r="O522" s="88">
        <v>-37.998382999999997</v>
      </c>
      <c r="P522" s="88">
        <v>-40.643574000000001</v>
      </c>
    </row>
    <row r="523" spans="2:16" x14ac:dyDescent="0.25">
      <c r="B523" s="88">
        <v>19920000000</v>
      </c>
      <c r="C523" s="88">
        <v>-12.086498000000001</v>
      </c>
      <c r="D523" s="88">
        <v>-54.856189999999998</v>
      </c>
      <c r="E523" s="88">
        <v>-36.437603000000003</v>
      </c>
      <c r="F523" s="88">
        <v>-37.059432999999999</v>
      </c>
      <c r="L523" s="88">
        <v>19920000000</v>
      </c>
      <c r="M523" s="88">
        <v>-14.867011</v>
      </c>
      <c r="N523" s="88">
        <v>-61.543461000000001</v>
      </c>
      <c r="O523" s="88">
        <v>-37.893447999999999</v>
      </c>
      <c r="P523" s="88">
        <v>-39.841034000000001</v>
      </c>
    </row>
    <row r="524" spans="2:16" x14ac:dyDescent="0.25">
      <c r="B524" s="88">
        <v>20065000000</v>
      </c>
      <c r="C524" s="88">
        <v>-12.067266</v>
      </c>
      <c r="D524" s="88">
        <v>-54.641795999999999</v>
      </c>
      <c r="E524" s="88">
        <v>-35.86018</v>
      </c>
      <c r="F524" s="88">
        <v>-36.780830000000002</v>
      </c>
      <c r="L524" s="88">
        <v>20065000000</v>
      </c>
      <c r="M524" s="88">
        <v>-14.680882</v>
      </c>
      <c r="N524" s="88">
        <v>-60.563930999999997</v>
      </c>
      <c r="O524" s="88">
        <v>-37.741501</v>
      </c>
      <c r="P524" s="88">
        <v>-38.870865000000002</v>
      </c>
    </row>
    <row r="525" spans="2:16" x14ac:dyDescent="0.25">
      <c r="B525" s="88">
        <v>20210000000</v>
      </c>
      <c r="C525" s="88">
        <v>-11.992307</v>
      </c>
      <c r="D525" s="88">
        <v>-54.148674</v>
      </c>
      <c r="E525" s="88">
        <v>-35.255833000000003</v>
      </c>
      <c r="F525" s="88">
        <v>-36.465218</v>
      </c>
      <c r="L525" s="88">
        <v>20210000000</v>
      </c>
      <c r="M525" s="88">
        <v>-14.555021</v>
      </c>
      <c r="N525" s="88">
        <v>-58.920479</v>
      </c>
      <c r="O525" s="88">
        <v>-37.558619999999998</v>
      </c>
      <c r="P525" s="88">
        <v>-37.931904000000003</v>
      </c>
    </row>
    <row r="526" spans="2:16" x14ac:dyDescent="0.25">
      <c r="B526" s="88">
        <v>20355000000</v>
      </c>
      <c r="C526" s="88">
        <v>-11.747455</v>
      </c>
      <c r="D526" s="88">
        <v>-53.553066000000001</v>
      </c>
      <c r="E526" s="88">
        <v>-34.732554999999998</v>
      </c>
      <c r="F526" s="88">
        <v>-36.142451999999999</v>
      </c>
      <c r="L526" s="88">
        <v>20355000000</v>
      </c>
      <c r="M526" s="88">
        <v>-14.515853999999999</v>
      </c>
      <c r="N526" s="88">
        <v>-56.857449000000003</v>
      </c>
      <c r="O526" s="88">
        <v>-37.330081999999997</v>
      </c>
      <c r="P526" s="88">
        <v>-36.965591000000003</v>
      </c>
    </row>
    <row r="527" spans="2:16" x14ac:dyDescent="0.25">
      <c r="B527" s="88">
        <v>20500000000</v>
      </c>
      <c r="C527" s="88">
        <v>-11.488944999999999</v>
      </c>
      <c r="D527" s="88">
        <v>-53.784011999999997</v>
      </c>
      <c r="E527" s="88">
        <v>-34.28434</v>
      </c>
      <c r="F527" s="88">
        <v>-35.900767999999999</v>
      </c>
      <c r="L527" s="88">
        <v>20500000000</v>
      </c>
      <c r="M527" s="88">
        <v>-14.542687000000001</v>
      </c>
      <c r="N527" s="88">
        <v>-54.679760000000002</v>
      </c>
      <c r="O527" s="88">
        <v>-37.066814000000001</v>
      </c>
      <c r="P527" s="88">
        <v>-35.935786999999998</v>
      </c>
    </row>
    <row r="528" spans="2:16" x14ac:dyDescent="0.25">
      <c r="B528" s="88">
        <v>20645000000</v>
      </c>
      <c r="C528" s="88">
        <v>-11.061957</v>
      </c>
      <c r="D528" s="88">
        <v>-53.633246999999997</v>
      </c>
      <c r="E528" s="88">
        <v>-33.692946999999997</v>
      </c>
      <c r="F528" s="88">
        <v>-35.736671000000001</v>
      </c>
      <c r="L528" s="88">
        <v>20645000000</v>
      </c>
      <c r="M528" s="88">
        <v>-14.634118000000001</v>
      </c>
      <c r="N528" s="88">
        <v>-53.754767999999999</v>
      </c>
      <c r="O528" s="88">
        <v>-36.782817999999999</v>
      </c>
      <c r="P528" s="88">
        <v>-34.765841999999999</v>
      </c>
    </row>
    <row r="529" spans="2:16" x14ac:dyDescent="0.25">
      <c r="B529" s="88">
        <v>20790000000</v>
      </c>
      <c r="C529" s="88">
        <v>-10.499216000000001</v>
      </c>
      <c r="D529" s="88">
        <v>-52.632995999999999</v>
      </c>
      <c r="E529" s="88">
        <v>-33.237636999999999</v>
      </c>
      <c r="F529" s="88">
        <v>-35.522590999999998</v>
      </c>
      <c r="L529" s="88">
        <v>20790000000</v>
      </c>
      <c r="M529" s="88">
        <v>-14.801083</v>
      </c>
      <c r="N529" s="88">
        <v>-51.735176000000003</v>
      </c>
      <c r="O529" s="88">
        <v>-36.408566</v>
      </c>
      <c r="P529" s="88">
        <v>-33.763629999999999</v>
      </c>
    </row>
    <row r="530" spans="2:16" x14ac:dyDescent="0.25">
      <c r="B530" s="88">
        <v>20935000000</v>
      </c>
      <c r="C530" s="88">
        <v>-10.210697</v>
      </c>
      <c r="D530" s="88">
        <v>-53.213093000000001</v>
      </c>
      <c r="E530" s="88">
        <v>-32.576511000000004</v>
      </c>
      <c r="F530" s="88">
        <v>-35.432200999999999</v>
      </c>
      <c r="L530" s="88">
        <v>20935000000</v>
      </c>
      <c r="M530" s="88">
        <v>-14.926693999999999</v>
      </c>
      <c r="N530" s="88">
        <v>-50.215282000000002</v>
      </c>
      <c r="O530" s="88">
        <v>-36.124786</v>
      </c>
      <c r="P530" s="88">
        <v>-32.681629000000001</v>
      </c>
    </row>
    <row r="531" spans="2:16" x14ac:dyDescent="0.25">
      <c r="B531" s="88">
        <v>21080000000</v>
      </c>
      <c r="C531" s="88">
        <v>-9.9226302999999998</v>
      </c>
      <c r="D531" s="88">
        <v>-52.768616000000002</v>
      </c>
      <c r="E531" s="88">
        <v>-31.600660000000001</v>
      </c>
      <c r="F531" s="88">
        <v>-35.415874000000002</v>
      </c>
      <c r="L531" s="88">
        <v>21080000000</v>
      </c>
      <c r="M531" s="88">
        <v>-15.013813000000001</v>
      </c>
      <c r="N531" s="88">
        <v>-48.667973000000003</v>
      </c>
      <c r="O531" s="88">
        <v>-35.888496000000004</v>
      </c>
      <c r="P531" s="88">
        <v>-31.465399000000001</v>
      </c>
    </row>
    <row r="532" spans="2:16" x14ac:dyDescent="0.25">
      <c r="B532" s="88">
        <v>21225000000</v>
      </c>
      <c r="C532" s="88">
        <v>-9.7727795000000004</v>
      </c>
      <c r="D532" s="88">
        <v>-52.276676000000002</v>
      </c>
      <c r="E532" s="88">
        <v>-30.46283</v>
      </c>
      <c r="F532" s="88">
        <v>-35.799830999999998</v>
      </c>
      <c r="L532" s="88">
        <v>21225000000</v>
      </c>
      <c r="M532" s="88">
        <v>-14.938634</v>
      </c>
      <c r="N532" s="88">
        <v>-47.808632000000003</v>
      </c>
      <c r="O532" s="88">
        <v>-36.143337000000002</v>
      </c>
      <c r="P532" s="88">
        <v>-30.294159000000001</v>
      </c>
    </row>
    <row r="533" spans="2:16" x14ac:dyDescent="0.25">
      <c r="B533" s="88">
        <v>21370000000</v>
      </c>
      <c r="C533" s="88">
        <v>-9.7069711999999999</v>
      </c>
      <c r="D533" s="88">
        <v>-52.602871</v>
      </c>
      <c r="E533" s="88">
        <v>-29.447520999999998</v>
      </c>
      <c r="F533" s="88">
        <v>-36.099086999999997</v>
      </c>
      <c r="L533" s="88">
        <v>21370000000</v>
      </c>
      <c r="M533" s="88">
        <v>-14.853446</v>
      </c>
      <c r="N533" s="88">
        <v>-46.118262999999999</v>
      </c>
      <c r="O533" s="88">
        <v>-36.407474999999998</v>
      </c>
      <c r="P533" s="88">
        <v>-29.343661999999998</v>
      </c>
    </row>
    <row r="534" spans="2:16" x14ac:dyDescent="0.25">
      <c r="B534" s="88">
        <v>21515000000</v>
      </c>
      <c r="C534" s="88">
        <v>-9.9797449</v>
      </c>
      <c r="D534" s="88">
        <v>-53.026508</v>
      </c>
      <c r="E534" s="88">
        <v>-28.221364999999999</v>
      </c>
      <c r="F534" s="88">
        <v>-36.459243999999998</v>
      </c>
      <c r="L534" s="88">
        <v>21515000000</v>
      </c>
      <c r="M534" s="88">
        <v>-14.632987999999999</v>
      </c>
      <c r="N534" s="88">
        <v>-45.520878000000003</v>
      </c>
      <c r="O534" s="88">
        <v>-36.821902999999999</v>
      </c>
      <c r="P534" s="88">
        <v>-28.308533000000001</v>
      </c>
    </row>
    <row r="535" spans="2:16" x14ac:dyDescent="0.25">
      <c r="B535" s="88">
        <v>21660000000</v>
      </c>
      <c r="C535" s="88">
        <v>-10.028600000000001</v>
      </c>
      <c r="D535" s="88">
        <v>-51.601481999999997</v>
      </c>
      <c r="E535" s="88">
        <v>-27.168112000000001</v>
      </c>
      <c r="F535" s="88">
        <v>-36.768580999999998</v>
      </c>
      <c r="L535" s="88">
        <v>21660000000</v>
      </c>
      <c r="M535" s="88">
        <v>-14.443949</v>
      </c>
      <c r="N535" s="88">
        <v>-44.645336</v>
      </c>
      <c r="O535" s="88">
        <v>-37.191043999999998</v>
      </c>
      <c r="P535" s="88">
        <v>-27.416357000000001</v>
      </c>
    </row>
    <row r="536" spans="2:16" x14ac:dyDescent="0.25">
      <c r="B536" s="88">
        <v>21805000000</v>
      </c>
      <c r="C536" s="88">
        <v>-10.333937000000001</v>
      </c>
      <c r="D536" s="88">
        <v>-51.115535999999999</v>
      </c>
      <c r="E536" s="88">
        <v>-26.257985999999999</v>
      </c>
      <c r="F536" s="88">
        <v>-37.096867000000003</v>
      </c>
      <c r="L536" s="88">
        <v>21805000000</v>
      </c>
      <c r="M536" s="88">
        <v>-14.164906999999999</v>
      </c>
      <c r="N536" s="88">
        <v>-44.418861</v>
      </c>
      <c r="O536" s="88">
        <v>-37.648147999999999</v>
      </c>
      <c r="P536" s="88">
        <v>-26.654540999999998</v>
      </c>
    </row>
    <row r="537" spans="2:16" x14ac:dyDescent="0.25">
      <c r="B537" s="88">
        <v>21950000000</v>
      </c>
      <c r="C537" s="88">
        <v>-10.526043</v>
      </c>
      <c r="D537" s="88">
        <v>-49.851996999999997</v>
      </c>
      <c r="E537" s="88">
        <v>-25.346003</v>
      </c>
      <c r="F537" s="88">
        <v>-37.174492000000001</v>
      </c>
      <c r="L537" s="88">
        <v>21950000000</v>
      </c>
      <c r="M537" s="88">
        <v>-13.983815999999999</v>
      </c>
      <c r="N537" s="88">
        <v>-43.975982999999999</v>
      </c>
      <c r="O537" s="88">
        <v>-37.772784999999999</v>
      </c>
      <c r="P537" s="88">
        <v>-25.920940000000002</v>
      </c>
    </row>
    <row r="538" spans="2:16" x14ac:dyDescent="0.25">
      <c r="B538" s="88">
        <v>22095000000</v>
      </c>
      <c r="C538" s="88">
        <v>-10.697467</v>
      </c>
      <c r="D538" s="88">
        <v>-48.385311000000002</v>
      </c>
      <c r="E538" s="88">
        <v>-24.436005000000002</v>
      </c>
      <c r="F538" s="88">
        <v>-37.526637999999998</v>
      </c>
      <c r="L538" s="88">
        <v>22095000000</v>
      </c>
      <c r="M538" s="88">
        <v>-13.683702</v>
      </c>
      <c r="N538" s="88">
        <v>-43.489693000000003</v>
      </c>
      <c r="O538" s="88">
        <v>-38.100436999999999</v>
      </c>
      <c r="P538" s="88">
        <v>-25.200531000000002</v>
      </c>
    </row>
    <row r="539" spans="2:16" x14ac:dyDescent="0.25">
      <c r="B539" s="88">
        <v>22240000000</v>
      </c>
      <c r="C539" s="88">
        <v>-10.627084999999999</v>
      </c>
      <c r="D539" s="88">
        <v>-47.834564</v>
      </c>
      <c r="E539" s="88">
        <v>-23.584500999999999</v>
      </c>
      <c r="F539" s="88">
        <v>-38.279651999999999</v>
      </c>
      <c r="L539" s="88">
        <v>22240000000</v>
      </c>
      <c r="M539" s="88">
        <v>-13.360828</v>
      </c>
      <c r="N539" s="88">
        <v>-43.262515999999998</v>
      </c>
      <c r="O539" s="88">
        <v>-38.687981000000001</v>
      </c>
      <c r="P539" s="88">
        <v>-24.507446000000002</v>
      </c>
    </row>
    <row r="540" spans="2:16" x14ac:dyDescent="0.25">
      <c r="B540" s="88">
        <v>22385000000</v>
      </c>
      <c r="C540" s="88">
        <v>-10.408804999999999</v>
      </c>
      <c r="D540" s="88">
        <v>-47.741504999999997</v>
      </c>
      <c r="E540" s="88">
        <v>-22.786856</v>
      </c>
      <c r="F540" s="88">
        <v>-39.523890999999999</v>
      </c>
      <c r="L540" s="88">
        <v>22385000000</v>
      </c>
      <c r="M540" s="88">
        <v>-12.963387000000001</v>
      </c>
      <c r="N540" s="88">
        <v>-43.288947999999998</v>
      </c>
      <c r="O540" s="88">
        <v>-39.749054000000001</v>
      </c>
      <c r="P540" s="88">
        <v>-23.850971000000001</v>
      </c>
    </row>
    <row r="541" spans="2:16" x14ac:dyDescent="0.25">
      <c r="B541" s="88">
        <v>22530000000</v>
      </c>
      <c r="C541" s="88">
        <v>-10.136407999999999</v>
      </c>
      <c r="D541" s="88">
        <v>-48.001418999999999</v>
      </c>
      <c r="E541" s="88">
        <v>-22.105277999999998</v>
      </c>
      <c r="F541" s="88">
        <v>-41.455089999999998</v>
      </c>
      <c r="L541" s="88">
        <v>22530000000</v>
      </c>
      <c r="M541" s="88">
        <v>-12.591953999999999</v>
      </c>
      <c r="N541" s="88">
        <v>-43.360573000000002</v>
      </c>
      <c r="O541" s="88">
        <v>-41.366619</v>
      </c>
      <c r="P541" s="88">
        <v>-23.250071999999999</v>
      </c>
    </row>
    <row r="542" spans="2:16" x14ac:dyDescent="0.25">
      <c r="B542" s="88">
        <v>22675000000</v>
      </c>
      <c r="C542" s="88">
        <v>-9.8059130000000003</v>
      </c>
      <c r="D542" s="88">
        <v>-48.408526999999999</v>
      </c>
      <c r="E542" s="88">
        <v>-21.557148000000002</v>
      </c>
      <c r="F542" s="88">
        <v>-43.672924000000002</v>
      </c>
      <c r="L542" s="88">
        <v>22675000000</v>
      </c>
      <c r="M542" s="88">
        <v>-12.138641</v>
      </c>
      <c r="N542" s="88">
        <v>-43.624290000000002</v>
      </c>
      <c r="O542" s="88">
        <v>-43.382992000000002</v>
      </c>
      <c r="P542" s="88">
        <v>-22.742138000000001</v>
      </c>
    </row>
    <row r="543" spans="2:16" x14ac:dyDescent="0.25">
      <c r="B543" s="88">
        <v>22820000000</v>
      </c>
      <c r="C543" s="88">
        <v>-9.7329483000000003</v>
      </c>
      <c r="D543" s="88">
        <v>-49.04298</v>
      </c>
      <c r="E543" s="88">
        <v>-21.185172999999999</v>
      </c>
      <c r="F543" s="88">
        <v>-45.074492999999997</v>
      </c>
      <c r="L543" s="88">
        <v>22820000000</v>
      </c>
      <c r="M543" s="88">
        <v>-11.759829999999999</v>
      </c>
      <c r="N543" s="88">
        <v>-43.920422000000002</v>
      </c>
      <c r="O543" s="88">
        <v>-44.770564999999998</v>
      </c>
      <c r="P543" s="88">
        <v>-22.36664</v>
      </c>
    </row>
    <row r="544" spans="2:16" x14ac:dyDescent="0.25">
      <c r="B544" s="88">
        <v>22965000000</v>
      </c>
      <c r="C544" s="88">
        <v>-9.6988745000000005</v>
      </c>
      <c r="D544" s="88">
        <v>-49.893154000000003</v>
      </c>
      <c r="E544" s="88">
        <v>-21.004335000000001</v>
      </c>
      <c r="F544" s="88">
        <v>-45.427841000000001</v>
      </c>
      <c r="L544" s="88">
        <v>22965000000</v>
      </c>
      <c r="M544" s="88">
        <v>-11.41352</v>
      </c>
      <c r="N544" s="88">
        <v>-44.320723999999998</v>
      </c>
      <c r="O544" s="88">
        <v>-45.128802999999998</v>
      </c>
      <c r="P544" s="88">
        <v>-22.138380000000002</v>
      </c>
    </row>
    <row r="545" spans="2:16" x14ac:dyDescent="0.25">
      <c r="B545" s="88">
        <v>23110000000</v>
      </c>
      <c r="C545" s="88">
        <v>-9.8499279000000008</v>
      </c>
      <c r="D545" s="88">
        <v>-51.166431000000003</v>
      </c>
      <c r="E545" s="88">
        <v>-21.032881</v>
      </c>
      <c r="F545" s="88">
        <v>-44.778061000000001</v>
      </c>
      <c r="L545" s="88">
        <v>23110000000</v>
      </c>
      <c r="M545" s="88">
        <v>-11.186814</v>
      </c>
      <c r="N545" s="88">
        <v>-44.619098999999999</v>
      </c>
      <c r="O545" s="88">
        <v>-44.595768</v>
      </c>
      <c r="P545" s="88">
        <v>-22.083335999999999</v>
      </c>
    </row>
    <row r="546" spans="2:16" x14ac:dyDescent="0.25">
      <c r="B546" s="88">
        <v>23255000000</v>
      </c>
      <c r="C546" s="88">
        <v>-9.9561309999999992</v>
      </c>
      <c r="D546" s="88">
        <v>-52.645927</v>
      </c>
      <c r="E546" s="88">
        <v>-21.276432</v>
      </c>
      <c r="F546" s="88">
        <v>-43.112048999999999</v>
      </c>
      <c r="L546" s="88">
        <v>23255000000</v>
      </c>
      <c r="M546" s="88">
        <v>-11.074472</v>
      </c>
      <c r="N546" s="88">
        <v>-44.897064</v>
      </c>
      <c r="O546" s="88">
        <v>-43.122871000000004</v>
      </c>
      <c r="P546" s="88">
        <v>-22.190995999999998</v>
      </c>
    </row>
    <row r="547" spans="2:16" x14ac:dyDescent="0.25">
      <c r="B547" s="88">
        <v>23400000000</v>
      </c>
      <c r="C547" s="88">
        <v>-10.245964000000001</v>
      </c>
      <c r="D547" s="88">
        <v>-53.997658000000001</v>
      </c>
      <c r="E547" s="88">
        <v>-21.708062999999999</v>
      </c>
      <c r="F547" s="88">
        <v>-40.758128999999997</v>
      </c>
      <c r="L547" s="88">
        <v>23400000000</v>
      </c>
      <c r="M547" s="88">
        <v>-11.069118</v>
      </c>
      <c r="N547" s="88">
        <v>-44.980742999999997</v>
      </c>
      <c r="O547" s="88">
        <v>-40.894302000000003</v>
      </c>
      <c r="P547" s="88">
        <v>-22.432200999999999</v>
      </c>
    </row>
    <row r="548" spans="2:16" x14ac:dyDescent="0.25">
      <c r="B548" s="88">
        <v>23545000000</v>
      </c>
      <c r="C548" s="88">
        <v>-10.278604</v>
      </c>
      <c r="D548" s="88">
        <v>-54.678375000000003</v>
      </c>
      <c r="E548" s="88">
        <v>-22.255185999999998</v>
      </c>
      <c r="F548" s="88">
        <v>-38.828518000000003</v>
      </c>
      <c r="L548" s="88">
        <v>23545000000</v>
      </c>
      <c r="M548" s="88">
        <v>-10.992540999999999</v>
      </c>
      <c r="N548" s="88">
        <v>-45.018268999999997</v>
      </c>
      <c r="O548" s="88">
        <v>-38.900722999999999</v>
      </c>
      <c r="P548" s="88">
        <v>-22.779517999999999</v>
      </c>
    </row>
    <row r="549" spans="2:16" x14ac:dyDescent="0.25">
      <c r="B549" s="88">
        <v>23690000000</v>
      </c>
      <c r="C549" s="88">
        <v>-10.43873</v>
      </c>
      <c r="D549" s="88">
        <v>-54.816071000000001</v>
      </c>
      <c r="E549" s="88">
        <v>-22.902470000000001</v>
      </c>
      <c r="F549" s="88">
        <v>-37.445087000000001</v>
      </c>
      <c r="L549" s="88">
        <v>23690000000</v>
      </c>
      <c r="M549" s="88">
        <v>-10.998564999999999</v>
      </c>
      <c r="N549" s="88">
        <v>-44.798949999999998</v>
      </c>
      <c r="O549" s="88">
        <v>-37.534503999999998</v>
      </c>
      <c r="P549" s="88">
        <v>-23.253170000000001</v>
      </c>
    </row>
    <row r="550" spans="2:16" x14ac:dyDescent="0.25">
      <c r="B550" s="88">
        <v>23835000000</v>
      </c>
      <c r="C550" s="88">
        <v>-10.576793</v>
      </c>
      <c r="D550" s="88">
        <v>-54.334290000000003</v>
      </c>
      <c r="E550" s="88">
        <v>-23.606424000000001</v>
      </c>
      <c r="F550" s="88">
        <v>-36.447375999999998</v>
      </c>
      <c r="L550" s="88">
        <v>23835000000</v>
      </c>
      <c r="M550" s="88">
        <v>-10.973273000000001</v>
      </c>
      <c r="N550" s="88">
        <v>-44.492409000000002</v>
      </c>
      <c r="O550" s="88">
        <v>-36.481842</v>
      </c>
      <c r="P550" s="88">
        <v>-23.800930000000001</v>
      </c>
    </row>
    <row r="551" spans="2:16" x14ac:dyDescent="0.25">
      <c r="B551" s="88">
        <v>23980000000</v>
      </c>
      <c r="C551" s="88">
        <v>-10.656428999999999</v>
      </c>
      <c r="D551" s="88">
        <v>-53.434792000000002</v>
      </c>
      <c r="E551" s="88">
        <v>-24.337482000000001</v>
      </c>
      <c r="F551" s="88">
        <v>-35.646481000000001</v>
      </c>
      <c r="L551" s="88">
        <v>23980000000</v>
      </c>
      <c r="M551" s="88">
        <v>-10.896924</v>
      </c>
      <c r="N551" s="88">
        <v>-44.107779999999998</v>
      </c>
      <c r="O551" s="88">
        <v>-35.639823999999997</v>
      </c>
      <c r="P551" s="88">
        <v>-24.410238</v>
      </c>
    </row>
    <row r="552" spans="2:16" x14ac:dyDescent="0.25">
      <c r="B552" s="88">
        <v>24125000000</v>
      </c>
      <c r="C552" s="88">
        <v>-10.686895</v>
      </c>
      <c r="D552" s="88">
        <v>-52.402785999999999</v>
      </c>
      <c r="E552" s="88">
        <v>-25.069901000000002</v>
      </c>
      <c r="F552" s="88">
        <v>-35.075454999999998</v>
      </c>
      <c r="L552" s="88">
        <v>24125000000</v>
      </c>
      <c r="M552" s="88">
        <v>-10.804771000000001</v>
      </c>
      <c r="N552" s="88">
        <v>-43.804577000000002</v>
      </c>
      <c r="O552" s="88">
        <v>-34.971031000000004</v>
      </c>
      <c r="P552" s="88">
        <v>-25.093116999999999</v>
      </c>
    </row>
    <row r="553" spans="2:16" x14ac:dyDescent="0.25">
      <c r="B553" s="88">
        <v>24270000000</v>
      </c>
      <c r="C553" s="88">
        <v>-10.840001000000001</v>
      </c>
      <c r="D553" s="88">
        <v>-51.506087999999998</v>
      </c>
      <c r="E553" s="88">
        <v>-25.798693</v>
      </c>
      <c r="F553" s="88">
        <v>-34.586123999999998</v>
      </c>
      <c r="L553" s="88">
        <v>24270000000</v>
      </c>
      <c r="M553" s="88">
        <v>-10.881009000000001</v>
      </c>
      <c r="N553" s="88">
        <v>-43.404636000000004</v>
      </c>
      <c r="O553" s="88">
        <v>-34.459735999999999</v>
      </c>
      <c r="P553" s="88">
        <v>-25.816589</v>
      </c>
    </row>
    <row r="554" spans="2:16" x14ac:dyDescent="0.25">
      <c r="B554" s="88">
        <v>24415000000</v>
      </c>
      <c r="C554" s="88">
        <v>-10.870526</v>
      </c>
      <c r="D554" s="88">
        <v>-50.757435000000001</v>
      </c>
      <c r="E554" s="88">
        <v>-26.519521999999998</v>
      </c>
      <c r="F554" s="88">
        <v>-34.178581000000001</v>
      </c>
      <c r="L554" s="88">
        <v>24415000000</v>
      </c>
      <c r="M554" s="88">
        <v>-10.854495999999999</v>
      </c>
      <c r="N554" s="88">
        <v>-43.168559999999999</v>
      </c>
      <c r="O554" s="88">
        <v>-34.010852999999997</v>
      </c>
      <c r="P554" s="88">
        <v>-26.550557999999999</v>
      </c>
    </row>
    <row r="555" spans="2:16" x14ac:dyDescent="0.25">
      <c r="B555" s="88">
        <v>24560000000</v>
      </c>
      <c r="C555" s="88">
        <v>-10.71082</v>
      </c>
      <c r="D555" s="88">
        <v>-50.138233</v>
      </c>
      <c r="E555" s="88">
        <v>-27.226748000000001</v>
      </c>
      <c r="F555" s="88">
        <v>-33.811748999999999</v>
      </c>
      <c r="L555" s="88">
        <v>24560000000</v>
      </c>
      <c r="M555" s="88">
        <v>-10.804135</v>
      </c>
      <c r="N555" s="88">
        <v>-43.050617000000003</v>
      </c>
      <c r="O555" s="88">
        <v>-33.619255000000003</v>
      </c>
      <c r="P555" s="88">
        <v>-27.285677</v>
      </c>
    </row>
    <row r="556" spans="2:16" x14ac:dyDescent="0.25">
      <c r="B556" s="88">
        <v>24705000000</v>
      </c>
      <c r="C556" s="88">
        <v>-10.44861</v>
      </c>
      <c r="D556" s="88">
        <v>-49.567993000000001</v>
      </c>
      <c r="E556" s="88">
        <v>-27.917539999999999</v>
      </c>
      <c r="F556" s="88">
        <v>-33.463146000000002</v>
      </c>
      <c r="L556" s="88">
        <v>24705000000</v>
      </c>
      <c r="M556" s="88">
        <v>-10.629289</v>
      </c>
      <c r="N556" s="88">
        <v>-43.085594</v>
      </c>
      <c r="O556" s="88">
        <v>-33.254631000000003</v>
      </c>
      <c r="P556" s="88">
        <v>-28.039448</v>
      </c>
    </row>
    <row r="557" spans="2:16" x14ac:dyDescent="0.25">
      <c r="B557" s="88">
        <v>24850000000</v>
      </c>
      <c r="C557" s="88">
        <v>-10.28351</v>
      </c>
      <c r="D557" s="88">
        <v>-49.039703000000003</v>
      </c>
      <c r="E557" s="88">
        <v>-28.627413000000001</v>
      </c>
      <c r="F557" s="88">
        <v>-33.112354000000003</v>
      </c>
      <c r="L557" s="88">
        <v>24850000000</v>
      </c>
      <c r="M557" s="88">
        <v>-10.573219</v>
      </c>
      <c r="N557" s="88">
        <v>-43.080513000000003</v>
      </c>
      <c r="O557" s="88">
        <v>-32.951476999999997</v>
      </c>
      <c r="P557" s="88">
        <v>-28.821238999999998</v>
      </c>
    </row>
    <row r="558" spans="2:16" x14ac:dyDescent="0.25">
      <c r="B558" s="88">
        <v>24995000000</v>
      </c>
      <c r="C558" s="88">
        <v>-10.087441</v>
      </c>
      <c r="D558" s="88">
        <v>-48.669552000000003</v>
      </c>
      <c r="E558" s="88">
        <v>-29.359756000000001</v>
      </c>
      <c r="F558" s="88">
        <v>-32.803192000000003</v>
      </c>
      <c r="L558" s="88">
        <v>24995000000</v>
      </c>
      <c r="M558" s="88">
        <v>-10.433619</v>
      </c>
      <c r="N558" s="88">
        <v>-43.236870000000003</v>
      </c>
      <c r="O558" s="88">
        <v>-32.675812000000001</v>
      </c>
      <c r="P558" s="88">
        <v>-29.654897999999999</v>
      </c>
    </row>
    <row r="559" spans="2:16" x14ac:dyDescent="0.25">
      <c r="B559" s="88">
        <v>25140000000</v>
      </c>
      <c r="C559" s="88">
        <v>-9.9404143999999999</v>
      </c>
      <c r="D559" s="88">
        <v>-48.381233000000002</v>
      </c>
      <c r="E559" s="88">
        <v>-30.090689000000001</v>
      </c>
      <c r="F559" s="88">
        <v>-32.516376000000001</v>
      </c>
      <c r="L559" s="88">
        <v>25140000000</v>
      </c>
      <c r="M559" s="88">
        <v>-10.388104999999999</v>
      </c>
      <c r="N559" s="88">
        <v>-43.461452000000001</v>
      </c>
      <c r="O559" s="88">
        <v>-32.433689000000001</v>
      </c>
      <c r="P559" s="88">
        <v>-30.527414</v>
      </c>
    </row>
    <row r="560" spans="2:16" x14ac:dyDescent="0.25">
      <c r="B560" s="88">
        <v>25285000000</v>
      </c>
      <c r="C560" s="88">
        <v>-10.062529</v>
      </c>
      <c r="D560" s="88">
        <v>-48.138195000000003</v>
      </c>
      <c r="E560" s="88">
        <v>-30.844996999999999</v>
      </c>
      <c r="F560" s="88">
        <v>-32.267707999999999</v>
      </c>
      <c r="L560" s="88">
        <v>25285000000</v>
      </c>
      <c r="M560" s="88">
        <v>-10.457012000000001</v>
      </c>
      <c r="N560" s="88">
        <v>-43.693458999999997</v>
      </c>
      <c r="O560" s="88">
        <v>-32.196674000000002</v>
      </c>
      <c r="P560" s="88">
        <v>-31.455456000000002</v>
      </c>
    </row>
    <row r="561" spans="2:16" x14ac:dyDescent="0.25">
      <c r="B561" s="88">
        <v>25430000000</v>
      </c>
      <c r="C561" s="88">
        <v>-10.282548999999999</v>
      </c>
      <c r="D561" s="88">
        <v>-47.942000999999998</v>
      </c>
      <c r="E561" s="88">
        <v>-31.623494999999998</v>
      </c>
      <c r="F561" s="88">
        <v>-32.045723000000002</v>
      </c>
      <c r="L561" s="88">
        <v>25430000000</v>
      </c>
      <c r="M561" s="88">
        <v>-10.667312000000001</v>
      </c>
      <c r="N561" s="88">
        <v>-43.894286999999998</v>
      </c>
      <c r="O561" s="88">
        <v>-31.994160000000001</v>
      </c>
      <c r="P561" s="88">
        <v>-32.425776999999997</v>
      </c>
    </row>
    <row r="562" spans="2:16" x14ac:dyDescent="0.25">
      <c r="B562" s="88">
        <v>25575000000</v>
      </c>
      <c r="C562" s="88">
        <v>-10.444277</v>
      </c>
      <c r="D562" s="88">
        <v>-47.766154999999998</v>
      </c>
      <c r="E562" s="88">
        <v>-32.402523000000002</v>
      </c>
      <c r="F562" s="88">
        <v>-31.845345999999999</v>
      </c>
      <c r="L562" s="88">
        <v>25575000000</v>
      </c>
      <c r="M562" s="88">
        <v>-10.771599</v>
      </c>
      <c r="N562" s="88">
        <v>-44.134109000000002</v>
      </c>
      <c r="O562" s="88">
        <v>-31.799723</v>
      </c>
      <c r="P562" s="88">
        <v>-33.403244000000001</v>
      </c>
    </row>
    <row r="563" spans="2:16" x14ac:dyDescent="0.25">
      <c r="B563" s="88">
        <v>25720000000</v>
      </c>
      <c r="C563" s="88">
        <v>-10.521227</v>
      </c>
      <c r="D563" s="88">
        <v>-47.586544000000004</v>
      </c>
      <c r="E563" s="88">
        <v>-33.195872999999999</v>
      </c>
      <c r="F563" s="88">
        <v>-31.658740999999999</v>
      </c>
      <c r="L563" s="88">
        <v>25720000000</v>
      </c>
      <c r="M563" s="88">
        <v>-10.86285</v>
      </c>
      <c r="N563" s="88">
        <v>-44.362822999999999</v>
      </c>
      <c r="O563" s="88">
        <v>-31.631350000000001</v>
      </c>
      <c r="P563" s="88">
        <v>-34.381691000000004</v>
      </c>
    </row>
    <row r="564" spans="2:16" x14ac:dyDescent="0.25">
      <c r="B564" s="88">
        <v>25865000000</v>
      </c>
      <c r="C564" s="88">
        <v>-10.532095999999999</v>
      </c>
      <c r="D564" s="88">
        <v>-47.462955000000001</v>
      </c>
      <c r="E564" s="88">
        <v>-34.010596999999997</v>
      </c>
      <c r="F564" s="88">
        <v>-31.492785999999999</v>
      </c>
      <c r="L564" s="88">
        <v>25865000000</v>
      </c>
      <c r="M564" s="88">
        <v>-10.839029</v>
      </c>
      <c r="N564" s="88">
        <v>-44.604953999999999</v>
      </c>
      <c r="O564" s="88">
        <v>-31.482811000000002</v>
      </c>
      <c r="P564" s="88">
        <v>-35.363143999999998</v>
      </c>
    </row>
    <row r="565" spans="2:16" x14ac:dyDescent="0.25">
      <c r="B565" s="88">
        <v>26010000000</v>
      </c>
      <c r="C565" s="88">
        <v>-10.25136</v>
      </c>
      <c r="D565" s="88">
        <v>-47.330005999999997</v>
      </c>
      <c r="E565" s="88">
        <v>-34.865462999999998</v>
      </c>
      <c r="F565" s="88">
        <v>-31.340406000000002</v>
      </c>
      <c r="L565" s="88">
        <v>26010000000</v>
      </c>
      <c r="M565" s="88">
        <v>-10.651154</v>
      </c>
      <c r="N565" s="88">
        <v>-44.864882999999999</v>
      </c>
      <c r="O565" s="88">
        <v>-31.352855999999999</v>
      </c>
      <c r="P565" s="88">
        <v>-36.357726999999997</v>
      </c>
    </row>
    <row r="566" spans="2:16" x14ac:dyDescent="0.25">
      <c r="B566" s="88">
        <v>26155000000</v>
      </c>
      <c r="C566" s="88">
        <v>-9.9116707000000002</v>
      </c>
      <c r="D566" s="88">
        <v>-47.237473000000001</v>
      </c>
      <c r="E566" s="88">
        <v>-35.790523999999998</v>
      </c>
      <c r="F566" s="88">
        <v>-31.211966</v>
      </c>
      <c r="L566" s="88">
        <v>26155000000</v>
      </c>
      <c r="M566" s="88">
        <v>-10.311859999999999</v>
      </c>
      <c r="N566" s="88">
        <v>-45.231059999999999</v>
      </c>
      <c r="O566" s="88">
        <v>-31.254283999999998</v>
      </c>
      <c r="P566" s="88">
        <v>-37.366680000000002</v>
      </c>
    </row>
    <row r="567" spans="2:16" x14ac:dyDescent="0.25">
      <c r="B567" s="88">
        <v>26300000000</v>
      </c>
      <c r="C567" s="88">
        <v>-10.260498</v>
      </c>
      <c r="D567" s="88">
        <v>-46.987358</v>
      </c>
      <c r="E567" s="88">
        <v>-36.664622999999999</v>
      </c>
      <c r="F567" s="88">
        <v>-31.076938999999999</v>
      </c>
      <c r="L567" s="88">
        <v>26300000000</v>
      </c>
      <c r="M567" s="88">
        <v>-10.629431</v>
      </c>
      <c r="N567" s="88">
        <v>-45.204352999999998</v>
      </c>
      <c r="O567" s="88">
        <v>-31.113018</v>
      </c>
      <c r="P567" s="88">
        <v>-38.309672999999997</v>
      </c>
    </row>
    <row r="568" spans="2:16" x14ac:dyDescent="0.25">
      <c r="B568" s="88">
        <v>26445000000</v>
      </c>
      <c r="C568" s="88">
        <v>-10.715332999999999</v>
      </c>
      <c r="D568" s="88">
        <v>-46.764709000000003</v>
      </c>
      <c r="E568" s="88">
        <v>-37.552166</v>
      </c>
      <c r="F568" s="88">
        <v>-30.938120000000001</v>
      </c>
      <c r="L568" s="88">
        <v>26445000000</v>
      </c>
      <c r="M568" s="88">
        <v>-10.916152</v>
      </c>
      <c r="N568" s="88">
        <v>-45.199435999999999</v>
      </c>
      <c r="O568" s="88">
        <v>-30.983736</v>
      </c>
      <c r="P568" s="88">
        <v>-39.195323999999999</v>
      </c>
    </row>
    <row r="569" spans="2:16" x14ac:dyDescent="0.25">
      <c r="B569" s="88">
        <v>26590000000</v>
      </c>
      <c r="C569" s="88">
        <v>-11.434313</v>
      </c>
      <c r="D569" s="88">
        <v>-46.343159</v>
      </c>
      <c r="E569" s="88">
        <v>-38.363827000000001</v>
      </c>
      <c r="F569" s="88">
        <v>-30.834959000000001</v>
      </c>
      <c r="L569" s="88">
        <v>26590000000</v>
      </c>
      <c r="M569" s="88">
        <v>-11.451419</v>
      </c>
      <c r="N569" s="88">
        <v>-44.961609000000003</v>
      </c>
      <c r="O569" s="88">
        <v>-30.814458999999999</v>
      </c>
      <c r="P569" s="88">
        <v>-40.085526000000002</v>
      </c>
    </row>
    <row r="570" spans="2:16" x14ac:dyDescent="0.25">
      <c r="B570" s="88">
        <v>26735000000</v>
      </c>
      <c r="C570" s="88">
        <v>-12.407161</v>
      </c>
      <c r="D570" s="88">
        <v>-46.008960999999999</v>
      </c>
      <c r="E570" s="88">
        <v>-39.164242000000002</v>
      </c>
      <c r="F570" s="88">
        <v>-30.731956</v>
      </c>
      <c r="L570" s="88">
        <v>26735000000</v>
      </c>
      <c r="M570" s="88">
        <v>-12.055714</v>
      </c>
      <c r="N570" s="88">
        <v>-44.737541</v>
      </c>
      <c r="O570" s="88">
        <v>-30.686249</v>
      </c>
      <c r="P570" s="88">
        <v>-40.803677</v>
      </c>
    </row>
    <row r="571" spans="2:16" x14ac:dyDescent="0.25">
      <c r="B571" s="88">
        <v>26880000000</v>
      </c>
      <c r="C571" s="88">
        <v>-13.501023</v>
      </c>
      <c r="D571" s="88">
        <v>-45.666538000000003</v>
      </c>
      <c r="E571" s="88">
        <v>-39.923732999999999</v>
      </c>
      <c r="F571" s="88">
        <v>-30.677520999999999</v>
      </c>
      <c r="L571" s="88">
        <v>26880000000</v>
      </c>
      <c r="M571" s="88">
        <v>-12.878322000000001</v>
      </c>
      <c r="N571" s="88">
        <v>-44.321728</v>
      </c>
      <c r="O571" s="88">
        <v>-30.565231000000001</v>
      </c>
      <c r="P571" s="88">
        <v>-41.441504999999999</v>
      </c>
    </row>
    <row r="572" spans="2:16" x14ac:dyDescent="0.25">
      <c r="B572" s="88">
        <v>27025000000</v>
      </c>
      <c r="C572" s="88">
        <v>-14.075319</v>
      </c>
      <c r="D572" s="88">
        <v>-45.552543999999997</v>
      </c>
      <c r="E572" s="88">
        <v>-40.584254999999999</v>
      </c>
      <c r="F572" s="88">
        <v>-30.646570000000001</v>
      </c>
      <c r="L572" s="88">
        <v>27025000000</v>
      </c>
      <c r="M572" s="88">
        <v>-13.103652</v>
      </c>
      <c r="N572" s="88">
        <v>-44.308117000000003</v>
      </c>
      <c r="O572" s="88">
        <v>-30.494026000000002</v>
      </c>
      <c r="P572" s="88">
        <v>-41.946465000000003</v>
      </c>
    </row>
    <row r="573" spans="2:16" x14ac:dyDescent="0.25">
      <c r="B573" s="88">
        <v>27170000000</v>
      </c>
      <c r="C573" s="88">
        <v>-14.493126999999999</v>
      </c>
      <c r="D573" s="88">
        <v>-45.659187000000003</v>
      </c>
      <c r="E573" s="88">
        <v>-41.207541999999997</v>
      </c>
      <c r="F573" s="88">
        <v>-30.677738000000002</v>
      </c>
      <c r="L573" s="88">
        <v>27170000000</v>
      </c>
      <c r="M573" s="88">
        <v>-13.482765000000001</v>
      </c>
      <c r="N573" s="88">
        <v>-44.3461</v>
      </c>
      <c r="O573" s="88">
        <v>-30.50666</v>
      </c>
      <c r="P573" s="88">
        <v>-42.344470999999999</v>
      </c>
    </row>
    <row r="574" spans="2:16" x14ac:dyDescent="0.25">
      <c r="B574" s="88">
        <v>27315000000</v>
      </c>
      <c r="C574" s="88">
        <v>-14.867260999999999</v>
      </c>
      <c r="D574" s="88">
        <v>-46.012946999999997</v>
      </c>
      <c r="E574" s="88">
        <v>-41.704514000000003</v>
      </c>
      <c r="F574" s="88">
        <v>-30.716284000000002</v>
      </c>
      <c r="L574" s="88">
        <v>27315000000</v>
      </c>
      <c r="M574" s="88">
        <v>-13.784185000000001</v>
      </c>
      <c r="N574" s="88">
        <v>-44.581511999999996</v>
      </c>
      <c r="O574" s="88">
        <v>-30.590281000000001</v>
      </c>
      <c r="P574" s="88">
        <v>-42.529544999999999</v>
      </c>
    </row>
    <row r="575" spans="2:16" x14ac:dyDescent="0.25">
      <c r="B575" s="88">
        <v>27460000000</v>
      </c>
      <c r="C575" s="88">
        <v>-14.969137</v>
      </c>
      <c r="D575" s="88">
        <v>-46.734099999999998</v>
      </c>
      <c r="E575" s="88">
        <v>-42.015217</v>
      </c>
      <c r="F575" s="88">
        <v>-30.820644000000001</v>
      </c>
      <c r="L575" s="88">
        <v>27460000000</v>
      </c>
      <c r="M575" s="88">
        <v>-14.053850000000001</v>
      </c>
      <c r="N575" s="88">
        <v>-44.939655000000002</v>
      </c>
      <c r="O575" s="88">
        <v>-30.695067999999999</v>
      </c>
      <c r="P575" s="88">
        <v>-42.628329999999998</v>
      </c>
    </row>
    <row r="576" spans="2:16" x14ac:dyDescent="0.25">
      <c r="B576" s="88">
        <v>27605000000</v>
      </c>
      <c r="C576" s="88">
        <v>-15.151182</v>
      </c>
      <c r="D576" s="88">
        <v>-47.699103999999998</v>
      </c>
      <c r="E576" s="88">
        <v>-42.033489000000003</v>
      </c>
      <c r="F576" s="88">
        <v>-30.937329999999999</v>
      </c>
      <c r="L576" s="88">
        <v>27605000000</v>
      </c>
      <c r="M576" s="88">
        <v>-14.36256</v>
      </c>
      <c r="N576" s="88">
        <v>-45.459915000000002</v>
      </c>
      <c r="O576" s="88">
        <v>-30.814640000000001</v>
      </c>
      <c r="P576" s="88">
        <v>-42.478973000000003</v>
      </c>
    </row>
    <row r="577" spans="2:16" x14ac:dyDescent="0.25">
      <c r="B577" s="88">
        <v>27750000000</v>
      </c>
      <c r="C577" s="88">
        <v>-14.841581</v>
      </c>
      <c r="D577" s="88">
        <v>-49.501868999999999</v>
      </c>
      <c r="E577" s="88">
        <v>-41.897888000000002</v>
      </c>
      <c r="F577" s="88">
        <v>-31.118727</v>
      </c>
      <c r="L577" s="88">
        <v>27750000000</v>
      </c>
      <c r="M577" s="88">
        <v>-14.484261</v>
      </c>
      <c r="N577" s="88">
        <v>-46.361533999999999</v>
      </c>
      <c r="O577" s="88">
        <v>-31.016811000000001</v>
      </c>
      <c r="P577" s="88">
        <v>-42.150063000000003</v>
      </c>
    </row>
    <row r="578" spans="2:16" x14ac:dyDescent="0.25">
      <c r="B578" s="88">
        <v>27895000000</v>
      </c>
      <c r="C578" s="88">
        <v>-14.724629</v>
      </c>
      <c r="D578" s="88">
        <v>-51.399559000000004</v>
      </c>
      <c r="E578" s="88">
        <v>-41.459553</v>
      </c>
      <c r="F578" s="88">
        <v>-31.336203000000001</v>
      </c>
      <c r="L578" s="88">
        <v>27895000000</v>
      </c>
      <c r="M578" s="88">
        <v>-14.522220000000001</v>
      </c>
      <c r="N578" s="88">
        <v>-47.498024000000001</v>
      </c>
      <c r="O578" s="88">
        <v>-31.192024</v>
      </c>
      <c r="P578" s="88">
        <v>-41.628081999999999</v>
      </c>
    </row>
    <row r="579" spans="2:16" x14ac:dyDescent="0.25">
      <c r="B579" s="88">
        <v>28040000000</v>
      </c>
      <c r="C579" s="88">
        <v>-14.702650999999999</v>
      </c>
      <c r="D579" s="88">
        <v>-52.982613000000001</v>
      </c>
      <c r="E579" s="88">
        <v>-40.897938000000003</v>
      </c>
      <c r="F579" s="88">
        <v>-31.547277000000001</v>
      </c>
      <c r="L579" s="88">
        <v>28040000000</v>
      </c>
      <c r="M579" s="88">
        <v>-14.641951000000001</v>
      </c>
      <c r="N579" s="88">
        <v>-48.835976000000002</v>
      </c>
      <c r="O579" s="88">
        <v>-31.359470000000002</v>
      </c>
      <c r="P579" s="88">
        <v>-41.001350000000002</v>
      </c>
    </row>
    <row r="580" spans="2:16" x14ac:dyDescent="0.25">
      <c r="B580" s="88">
        <v>28185000000</v>
      </c>
      <c r="C580" s="88">
        <v>-14.739026000000001</v>
      </c>
      <c r="D580" s="88">
        <v>-54.609715000000001</v>
      </c>
      <c r="E580" s="88">
        <v>-40.154888</v>
      </c>
      <c r="F580" s="88">
        <v>-31.757567999999999</v>
      </c>
      <c r="L580" s="88">
        <v>28185000000</v>
      </c>
      <c r="M580" s="88">
        <v>-14.664923</v>
      </c>
      <c r="N580" s="88">
        <v>-50.703341999999999</v>
      </c>
      <c r="O580" s="88">
        <v>-31.551335999999999</v>
      </c>
      <c r="P580" s="88">
        <v>-40.246963999999998</v>
      </c>
    </row>
    <row r="581" spans="2:16" x14ac:dyDescent="0.25">
      <c r="B581" s="88">
        <v>28330000000</v>
      </c>
      <c r="C581" s="88">
        <v>-14.952286000000001</v>
      </c>
      <c r="D581" s="88">
        <v>-55.210312000000002</v>
      </c>
      <c r="E581" s="88">
        <v>-39.400486000000001</v>
      </c>
      <c r="F581" s="88">
        <v>-31.929463999999999</v>
      </c>
      <c r="L581" s="88">
        <v>28330000000</v>
      </c>
      <c r="M581" s="88">
        <v>-14.776572</v>
      </c>
      <c r="N581" s="88">
        <v>-52.878548000000002</v>
      </c>
      <c r="O581" s="88">
        <v>-31.722121999999999</v>
      </c>
      <c r="P581" s="88">
        <v>-39.551082999999998</v>
      </c>
    </row>
    <row r="582" spans="2:16" x14ac:dyDescent="0.25">
      <c r="B582" s="88">
        <v>28475000000</v>
      </c>
      <c r="C582" s="88">
        <v>-15.224437</v>
      </c>
      <c r="D582" s="88">
        <v>-54.836823000000003</v>
      </c>
      <c r="E582" s="88">
        <v>-38.622878999999998</v>
      </c>
      <c r="F582" s="88">
        <v>-32.113883999999999</v>
      </c>
      <c r="L582" s="88">
        <v>28475000000</v>
      </c>
      <c r="M582" s="88">
        <v>-14.926655999999999</v>
      </c>
      <c r="N582" s="88">
        <v>-55.511955</v>
      </c>
      <c r="O582" s="88">
        <v>-31.913997999999999</v>
      </c>
      <c r="P582" s="88">
        <v>-38.892550999999997</v>
      </c>
    </row>
    <row r="583" spans="2:16" x14ac:dyDescent="0.25">
      <c r="B583" s="88">
        <v>28620000000</v>
      </c>
      <c r="C583" s="88">
        <v>-15.528879999999999</v>
      </c>
      <c r="D583" s="88">
        <v>-53.800381000000002</v>
      </c>
      <c r="E583" s="88">
        <v>-37.885379999999998</v>
      </c>
      <c r="F583" s="88">
        <v>-32.297035000000001</v>
      </c>
      <c r="L583" s="88">
        <v>28620000000</v>
      </c>
      <c r="M583" s="88">
        <v>-14.977126999999999</v>
      </c>
      <c r="N583" s="88">
        <v>-57.650261</v>
      </c>
      <c r="O583" s="88">
        <v>-32.135936999999998</v>
      </c>
      <c r="P583" s="88">
        <v>-38.269043000000003</v>
      </c>
    </row>
    <row r="584" spans="2:16" x14ac:dyDescent="0.25">
      <c r="B584" s="88">
        <v>28765000000</v>
      </c>
      <c r="C584" s="88">
        <v>-15.529013000000001</v>
      </c>
      <c r="D584" s="88">
        <v>-52.572406999999998</v>
      </c>
      <c r="E584" s="88">
        <v>-37.163592999999999</v>
      </c>
      <c r="F584" s="88">
        <v>-32.565533000000002</v>
      </c>
      <c r="L584" s="88">
        <v>28765000000</v>
      </c>
      <c r="M584" s="88">
        <v>-14.824425</v>
      </c>
      <c r="N584" s="88">
        <v>-58.906714999999998</v>
      </c>
      <c r="O584" s="88">
        <v>-32.410065000000003</v>
      </c>
      <c r="P584" s="88">
        <v>-37.550308000000001</v>
      </c>
    </row>
    <row r="585" spans="2:16" x14ac:dyDescent="0.25">
      <c r="B585" s="88">
        <v>28910000000</v>
      </c>
      <c r="C585" s="88">
        <v>-15.649758</v>
      </c>
      <c r="D585" s="88">
        <v>-50.534981000000002</v>
      </c>
      <c r="E585" s="88">
        <v>-36.491795000000003</v>
      </c>
      <c r="F585" s="88">
        <v>-32.787757999999997</v>
      </c>
      <c r="L585" s="88">
        <v>28910000000</v>
      </c>
      <c r="M585" s="88">
        <v>-14.642431</v>
      </c>
      <c r="N585" s="88">
        <v>-58.502490999999999</v>
      </c>
      <c r="O585" s="88">
        <v>-32.670127999999998</v>
      </c>
      <c r="P585" s="88">
        <v>-37.000061000000002</v>
      </c>
    </row>
    <row r="586" spans="2:16" x14ac:dyDescent="0.25">
      <c r="B586" s="88">
        <v>29055000000</v>
      </c>
      <c r="C586" s="88">
        <v>-15.937652</v>
      </c>
      <c r="D586" s="88">
        <v>-49.113124999999997</v>
      </c>
      <c r="E586" s="88">
        <v>-35.916912000000004</v>
      </c>
      <c r="F586" s="88">
        <v>-33.026252999999997</v>
      </c>
      <c r="L586" s="88">
        <v>29055000000</v>
      </c>
      <c r="M586" s="88">
        <v>-14.688086999999999</v>
      </c>
      <c r="N586" s="88">
        <v>-58.112453000000002</v>
      </c>
      <c r="O586" s="88">
        <v>-32.915408999999997</v>
      </c>
      <c r="P586" s="88">
        <v>-36.406975000000003</v>
      </c>
    </row>
    <row r="587" spans="2:16" x14ac:dyDescent="0.25">
      <c r="B587" s="88">
        <v>29200000000</v>
      </c>
      <c r="C587" s="88">
        <v>-16.509115000000001</v>
      </c>
      <c r="D587" s="88">
        <v>-47.602451000000002</v>
      </c>
      <c r="E587" s="88">
        <v>-35.398342</v>
      </c>
      <c r="F587" s="88">
        <v>-33.205432999999999</v>
      </c>
      <c r="L587" s="88">
        <v>29200000000</v>
      </c>
      <c r="M587" s="88">
        <v>-14.786716</v>
      </c>
      <c r="N587" s="88">
        <v>-56.310814000000001</v>
      </c>
      <c r="O587" s="88">
        <v>-33.116013000000002</v>
      </c>
      <c r="P587" s="88">
        <v>-35.934513000000003</v>
      </c>
    </row>
    <row r="588" spans="2:16" x14ac:dyDescent="0.25">
      <c r="B588" s="88">
        <v>29345000000</v>
      </c>
      <c r="C588" s="88">
        <v>-17.346630000000001</v>
      </c>
      <c r="D588" s="88">
        <v>-46.325974000000002</v>
      </c>
      <c r="E588" s="88">
        <v>-34.950660999999997</v>
      </c>
      <c r="F588" s="88">
        <v>-33.346924000000001</v>
      </c>
      <c r="L588" s="88">
        <v>29345000000</v>
      </c>
      <c r="M588" s="88">
        <v>-15.112983</v>
      </c>
      <c r="N588" s="88">
        <v>-54.590698000000003</v>
      </c>
      <c r="O588" s="88">
        <v>-33.250636999999998</v>
      </c>
      <c r="P588" s="88">
        <v>-35.452407999999998</v>
      </c>
    </row>
    <row r="589" spans="2:16" x14ac:dyDescent="0.25">
      <c r="B589" s="88">
        <v>29490000000</v>
      </c>
      <c r="C589" s="88">
        <v>-18.282177000000001</v>
      </c>
      <c r="D589" s="88">
        <v>-45.348365999999999</v>
      </c>
      <c r="E589" s="88">
        <v>-34.519646000000002</v>
      </c>
      <c r="F589" s="88">
        <v>-33.402622000000001</v>
      </c>
      <c r="L589" s="88">
        <v>29490000000</v>
      </c>
      <c r="M589" s="88">
        <v>-15.363515</v>
      </c>
      <c r="N589" s="88">
        <v>-53.170734000000003</v>
      </c>
      <c r="O589" s="88">
        <v>-33.350085999999997</v>
      </c>
      <c r="P589" s="88">
        <v>-35.094940000000001</v>
      </c>
    </row>
    <row r="590" spans="2:16" x14ac:dyDescent="0.25">
      <c r="B590" s="88">
        <v>29635000000</v>
      </c>
      <c r="C590" s="88">
        <v>-19.237916999999999</v>
      </c>
      <c r="D590" s="88">
        <v>-44.526901000000002</v>
      </c>
      <c r="E590" s="88">
        <v>-34.110579999999999</v>
      </c>
      <c r="F590" s="88">
        <v>-33.489711999999997</v>
      </c>
      <c r="L590" s="88">
        <v>29635000000</v>
      </c>
      <c r="M590" s="88">
        <v>-15.689382</v>
      </c>
      <c r="N590" s="88">
        <v>-52.354934999999998</v>
      </c>
      <c r="O590" s="88">
        <v>-33.413891</v>
      </c>
      <c r="P590" s="88">
        <v>-34.667324000000001</v>
      </c>
    </row>
    <row r="591" spans="2:16" x14ac:dyDescent="0.25">
      <c r="B591" s="88">
        <v>29780000000</v>
      </c>
      <c r="C591" s="88">
        <v>-19.929155000000002</v>
      </c>
      <c r="D591" s="88">
        <v>-43.776764</v>
      </c>
      <c r="E591" s="88">
        <v>-33.640445999999997</v>
      </c>
      <c r="F591" s="88">
        <v>-33.560260999999997</v>
      </c>
      <c r="L591" s="88">
        <v>29780000000</v>
      </c>
      <c r="M591" s="88">
        <v>-15.497232</v>
      </c>
      <c r="N591" s="88">
        <v>-50.815055999999998</v>
      </c>
      <c r="O591" s="88">
        <v>-33.506405000000001</v>
      </c>
      <c r="P591" s="88">
        <v>-34.236370000000001</v>
      </c>
    </row>
    <row r="592" spans="2:16" x14ac:dyDescent="0.25">
      <c r="B592" s="88">
        <v>29925000000</v>
      </c>
      <c r="C592" s="88">
        <v>-19.951733000000001</v>
      </c>
      <c r="D592" s="88">
        <v>-43.068638</v>
      </c>
      <c r="E592" s="88">
        <v>-33.084640999999998</v>
      </c>
      <c r="F592" s="88">
        <v>-33.632159999999999</v>
      </c>
      <c r="L592" s="88">
        <v>29925000000</v>
      </c>
      <c r="M592" s="88">
        <v>-15.006651</v>
      </c>
      <c r="N592" s="88">
        <v>-49.443390000000001</v>
      </c>
      <c r="O592" s="88">
        <v>-33.555210000000002</v>
      </c>
      <c r="P592" s="88">
        <v>-33.654803999999999</v>
      </c>
    </row>
    <row r="593" spans="2:16" x14ac:dyDescent="0.25">
      <c r="B593" s="88">
        <v>30070000000</v>
      </c>
      <c r="C593" s="88">
        <v>-20.219556999999998</v>
      </c>
      <c r="D593" s="88">
        <v>-42.556305000000002</v>
      </c>
      <c r="E593" s="88">
        <v>-32.561816999999998</v>
      </c>
      <c r="F593" s="88">
        <v>-33.677280000000003</v>
      </c>
      <c r="L593" s="88">
        <v>30070000000</v>
      </c>
      <c r="M593" s="88">
        <v>-14.406439000000001</v>
      </c>
      <c r="N593" s="88">
        <v>-48.140759000000003</v>
      </c>
      <c r="O593" s="88">
        <v>-33.595390000000002</v>
      </c>
      <c r="P593" s="88">
        <v>-33.187683</v>
      </c>
    </row>
    <row r="594" spans="2:16" x14ac:dyDescent="0.25">
      <c r="B594" s="88">
        <v>30215000000</v>
      </c>
      <c r="C594" s="88">
        <v>-20.830186999999999</v>
      </c>
      <c r="D594" s="88">
        <v>-42.181286</v>
      </c>
      <c r="E594" s="88">
        <v>-32.104103000000002</v>
      </c>
      <c r="F594" s="88">
        <v>-33.703136000000001</v>
      </c>
      <c r="L594" s="88">
        <v>30215000000</v>
      </c>
      <c r="M594" s="88">
        <v>-14.019105</v>
      </c>
      <c r="N594" s="88">
        <v>-47.176022000000003</v>
      </c>
      <c r="O594" s="88">
        <v>-33.604453999999997</v>
      </c>
      <c r="P594" s="88">
        <v>-32.742705999999998</v>
      </c>
    </row>
    <row r="595" spans="2:16" x14ac:dyDescent="0.25">
      <c r="B595" s="88">
        <v>30360000000</v>
      </c>
      <c r="C595" s="88">
        <v>-21.692833</v>
      </c>
      <c r="D595" s="88">
        <v>-41.939545000000003</v>
      </c>
      <c r="E595" s="88">
        <v>-31.675765999999999</v>
      </c>
      <c r="F595" s="88">
        <v>-33.688412</v>
      </c>
      <c r="L595" s="88">
        <v>30360000000</v>
      </c>
      <c r="M595" s="88">
        <v>-13.635398</v>
      </c>
      <c r="N595" s="88">
        <v>-46.460414999999998</v>
      </c>
      <c r="O595" s="88">
        <v>-33.581744999999998</v>
      </c>
      <c r="P595" s="88">
        <v>-32.281028999999997</v>
      </c>
    </row>
    <row r="596" spans="2:16" x14ac:dyDescent="0.25">
      <c r="B596" s="88">
        <v>30505000000</v>
      </c>
      <c r="C596" s="88">
        <v>-22.620369</v>
      </c>
      <c r="D596" s="88">
        <v>-41.718136000000001</v>
      </c>
      <c r="E596" s="88">
        <v>-31.280290999999998</v>
      </c>
      <c r="F596" s="88">
        <v>-33.665793999999998</v>
      </c>
      <c r="L596" s="88">
        <v>30505000000</v>
      </c>
      <c r="M596" s="88">
        <v>-13.343871999999999</v>
      </c>
      <c r="N596" s="88">
        <v>-45.937153000000002</v>
      </c>
      <c r="O596" s="88">
        <v>-33.532715000000003</v>
      </c>
      <c r="P596" s="88">
        <v>-31.865210999999999</v>
      </c>
    </row>
    <row r="597" spans="2:16" x14ac:dyDescent="0.25">
      <c r="B597" s="88">
        <v>30650000000</v>
      </c>
      <c r="C597" s="88">
        <v>-24.023399000000001</v>
      </c>
      <c r="D597" s="88">
        <v>-41.642108999999998</v>
      </c>
      <c r="E597" s="88">
        <v>-31.013290000000001</v>
      </c>
      <c r="F597" s="88">
        <v>-33.613461000000001</v>
      </c>
      <c r="L597" s="88">
        <v>30650000000</v>
      </c>
      <c r="M597" s="88">
        <v>-13.332065999999999</v>
      </c>
      <c r="N597" s="88">
        <v>-45.765278000000002</v>
      </c>
      <c r="O597" s="88">
        <v>-33.477004999999998</v>
      </c>
      <c r="P597" s="88">
        <v>-31.491655000000002</v>
      </c>
    </row>
    <row r="598" spans="2:16" x14ac:dyDescent="0.25">
      <c r="B598" s="88">
        <v>30795000000</v>
      </c>
      <c r="C598" s="88">
        <v>-24.271343000000002</v>
      </c>
      <c r="D598" s="88">
        <v>-41.424354999999998</v>
      </c>
      <c r="E598" s="88">
        <v>-30.673245999999999</v>
      </c>
      <c r="F598" s="88">
        <v>-33.558441000000002</v>
      </c>
      <c r="L598" s="88">
        <v>30795000000</v>
      </c>
      <c r="M598" s="88">
        <v>-13.079352999999999</v>
      </c>
      <c r="N598" s="88">
        <v>-45.435425000000002</v>
      </c>
      <c r="O598" s="88">
        <v>-33.402217999999998</v>
      </c>
      <c r="P598" s="88">
        <v>-31.092092999999998</v>
      </c>
    </row>
    <row r="599" spans="2:16" x14ac:dyDescent="0.25">
      <c r="B599" s="88">
        <v>30940000000</v>
      </c>
      <c r="C599" s="88">
        <v>-23.667534</v>
      </c>
      <c r="D599" s="88">
        <v>-41.178061999999997</v>
      </c>
      <c r="E599" s="88">
        <v>-30.295645</v>
      </c>
      <c r="F599" s="88">
        <v>-33.470984999999999</v>
      </c>
      <c r="L599" s="88">
        <v>30940000000</v>
      </c>
      <c r="M599" s="88">
        <v>-12.582955999999999</v>
      </c>
      <c r="N599" s="88">
        <v>-45.044269999999997</v>
      </c>
      <c r="O599" s="88">
        <v>-33.303897999999997</v>
      </c>
      <c r="P599" s="88">
        <v>-30.667898000000001</v>
      </c>
    </row>
    <row r="600" spans="2:16" x14ac:dyDescent="0.25">
      <c r="B600" s="88">
        <v>31085000000</v>
      </c>
      <c r="C600" s="88">
        <v>-22.302800999999999</v>
      </c>
      <c r="D600" s="88">
        <v>-40.860965999999998</v>
      </c>
      <c r="E600" s="88">
        <v>-29.882670999999998</v>
      </c>
      <c r="F600" s="88">
        <v>-33.400894000000001</v>
      </c>
      <c r="L600" s="88">
        <v>31085000000</v>
      </c>
      <c r="M600" s="88">
        <v>-11.853342</v>
      </c>
      <c r="N600" s="88">
        <v>-44.554707000000001</v>
      </c>
      <c r="O600" s="88">
        <v>-33.157252999999997</v>
      </c>
      <c r="P600" s="88">
        <v>-30.368624000000001</v>
      </c>
    </row>
    <row r="601" spans="2:16" x14ac:dyDescent="0.25">
      <c r="B601" s="88">
        <v>31230000000</v>
      </c>
      <c r="C601" s="88">
        <v>-20.537642999999999</v>
      </c>
      <c r="D601" s="88">
        <v>-40.682400000000001</v>
      </c>
      <c r="E601" s="88">
        <v>-29.486301000000001</v>
      </c>
      <c r="F601" s="88">
        <v>-33.300392000000002</v>
      </c>
      <c r="L601" s="88">
        <v>31230000000</v>
      </c>
      <c r="M601" s="88">
        <v>-11.180650999999999</v>
      </c>
      <c r="N601" s="88">
        <v>-44.313763000000002</v>
      </c>
      <c r="O601" s="88">
        <v>-33.028244000000001</v>
      </c>
      <c r="P601" s="88">
        <v>-30.114564999999999</v>
      </c>
    </row>
    <row r="602" spans="2:16" x14ac:dyDescent="0.25">
      <c r="B602" s="88">
        <v>31375000000</v>
      </c>
      <c r="C602" s="88">
        <v>-18.791841999999999</v>
      </c>
      <c r="D602" s="88">
        <v>-40.638576999999998</v>
      </c>
      <c r="E602" s="88">
        <v>-29.156780000000001</v>
      </c>
      <c r="F602" s="88">
        <v>-33.210945000000002</v>
      </c>
      <c r="L602" s="88">
        <v>31375000000</v>
      </c>
      <c r="M602" s="88">
        <v>-10.637867</v>
      </c>
      <c r="N602" s="88">
        <v>-44.235680000000002</v>
      </c>
      <c r="O602" s="88">
        <v>-32.926837999999996</v>
      </c>
      <c r="P602" s="88">
        <v>-29.976638999999999</v>
      </c>
    </row>
    <row r="603" spans="2:16" x14ac:dyDescent="0.25">
      <c r="B603" s="88">
        <v>31520000000</v>
      </c>
      <c r="C603" s="88">
        <v>-17.421735999999999</v>
      </c>
      <c r="D603" s="88">
        <v>-40.691307000000002</v>
      </c>
      <c r="E603" s="88">
        <v>-28.915894000000002</v>
      </c>
      <c r="F603" s="88">
        <v>-33.173611000000001</v>
      </c>
      <c r="L603" s="88">
        <v>31520000000</v>
      </c>
      <c r="M603" s="88">
        <v>-10.338896999999999</v>
      </c>
      <c r="N603" s="88">
        <v>-44.413482999999999</v>
      </c>
      <c r="O603" s="88">
        <v>-32.861148999999997</v>
      </c>
      <c r="P603" s="88">
        <v>-29.907879000000001</v>
      </c>
    </row>
    <row r="604" spans="2:16" x14ac:dyDescent="0.25">
      <c r="B604" s="88">
        <v>31665000000</v>
      </c>
      <c r="C604" s="88">
        <v>-16.257244</v>
      </c>
      <c r="D604" s="88">
        <v>-40.731048999999999</v>
      </c>
      <c r="E604" s="88">
        <v>-28.778921</v>
      </c>
      <c r="F604" s="88">
        <v>-33.253101000000001</v>
      </c>
      <c r="L604" s="88">
        <v>31665000000</v>
      </c>
      <c r="M604" s="88">
        <v>-10.053580999999999</v>
      </c>
      <c r="N604" s="88">
        <v>-44.526229999999998</v>
      </c>
      <c r="O604" s="88">
        <v>-32.872954999999997</v>
      </c>
      <c r="P604" s="88">
        <v>-29.993599</v>
      </c>
    </row>
    <row r="605" spans="2:16" x14ac:dyDescent="0.25">
      <c r="B605" s="88">
        <v>31810000000</v>
      </c>
      <c r="C605" s="88">
        <v>-15.554095</v>
      </c>
      <c r="D605" s="88">
        <v>-41.139235999999997</v>
      </c>
      <c r="E605" s="88">
        <v>-28.788081999999999</v>
      </c>
      <c r="F605" s="88">
        <v>-33.298603</v>
      </c>
      <c r="L605" s="88">
        <v>31810000000</v>
      </c>
      <c r="M605" s="88">
        <v>-10.346268</v>
      </c>
      <c r="N605" s="88">
        <v>-45.264065000000002</v>
      </c>
      <c r="O605" s="88">
        <v>-32.974339000000001</v>
      </c>
      <c r="P605" s="88">
        <v>-29.974793999999999</v>
      </c>
    </row>
    <row r="606" spans="2:16" x14ac:dyDescent="0.25">
      <c r="B606" s="88">
        <v>31955000000</v>
      </c>
      <c r="C606" s="88">
        <v>-14.750482999999999</v>
      </c>
      <c r="D606" s="88">
        <v>-41.352710999999999</v>
      </c>
      <c r="E606" s="88">
        <v>-28.770804999999999</v>
      </c>
      <c r="F606" s="88">
        <v>-33.372470999999997</v>
      </c>
      <c r="L606" s="88">
        <v>31955000000</v>
      </c>
      <c r="M606" s="88">
        <v>-10.424734000000001</v>
      </c>
      <c r="N606" s="88">
        <v>-45.657063000000001</v>
      </c>
      <c r="O606" s="88">
        <v>-33.041943000000003</v>
      </c>
      <c r="P606" s="88">
        <v>-29.909222</v>
      </c>
    </row>
    <row r="607" spans="2:16" x14ac:dyDescent="0.25">
      <c r="B607" s="88">
        <v>32100000000</v>
      </c>
      <c r="C607" s="88">
        <v>-13.936253000000001</v>
      </c>
      <c r="D607" s="88">
        <v>-41.586514000000001</v>
      </c>
      <c r="E607" s="88">
        <v>-28.810734</v>
      </c>
      <c r="F607" s="88">
        <v>-33.398296000000002</v>
      </c>
      <c r="L607" s="88">
        <v>32100000000</v>
      </c>
      <c r="M607" s="88">
        <v>-10.611739999999999</v>
      </c>
      <c r="N607" s="88">
        <v>-46.209133000000001</v>
      </c>
      <c r="O607" s="88">
        <v>-33.161793000000003</v>
      </c>
      <c r="P607" s="88">
        <v>-29.747879000000001</v>
      </c>
    </row>
    <row r="608" spans="2:16" x14ac:dyDescent="0.25">
      <c r="B608" s="88">
        <v>32245000000</v>
      </c>
      <c r="C608" s="88">
        <v>-13.084617</v>
      </c>
      <c r="D608" s="88">
        <v>-41.629116000000003</v>
      </c>
      <c r="E608" s="88">
        <v>-28.797643999999998</v>
      </c>
      <c r="F608" s="88">
        <v>-33.410259000000003</v>
      </c>
      <c r="L608" s="88">
        <v>32245000000</v>
      </c>
      <c r="M608" s="88">
        <v>-10.606450000000001</v>
      </c>
      <c r="N608" s="88">
        <v>-46.376102000000003</v>
      </c>
      <c r="O608" s="88">
        <v>-33.253819</v>
      </c>
      <c r="P608" s="88">
        <v>-29.541920000000001</v>
      </c>
    </row>
    <row r="609" spans="2:16" x14ac:dyDescent="0.25">
      <c r="B609" s="88">
        <v>32390000000</v>
      </c>
      <c r="C609" s="88">
        <v>-12.345737</v>
      </c>
      <c r="D609" s="88">
        <v>-41.777298000000002</v>
      </c>
      <c r="E609" s="88">
        <v>-28.789598000000002</v>
      </c>
      <c r="F609" s="88">
        <v>-33.357277000000003</v>
      </c>
      <c r="L609" s="88">
        <v>32390000000</v>
      </c>
      <c r="M609" s="88">
        <v>-10.730439000000001</v>
      </c>
      <c r="N609" s="88">
        <v>-46.657756999999997</v>
      </c>
      <c r="O609" s="88">
        <v>-33.336829999999999</v>
      </c>
      <c r="P609" s="88">
        <v>-29.218924999999999</v>
      </c>
    </row>
    <row r="610" spans="2:16" x14ac:dyDescent="0.25">
      <c r="B610" s="88">
        <v>32535000000</v>
      </c>
      <c r="C610" s="88">
        <v>-11.557062999999999</v>
      </c>
      <c r="D610" s="88">
        <v>-41.846752000000002</v>
      </c>
      <c r="E610" s="88">
        <v>-28.791702000000001</v>
      </c>
      <c r="F610" s="88">
        <v>-33.401653000000003</v>
      </c>
      <c r="L610" s="88">
        <v>32535000000</v>
      </c>
      <c r="M610" s="88">
        <v>-10.66086</v>
      </c>
      <c r="N610" s="88">
        <v>-46.671204000000003</v>
      </c>
      <c r="O610" s="88">
        <v>-33.468525</v>
      </c>
      <c r="P610" s="88">
        <v>-28.977779000000002</v>
      </c>
    </row>
    <row r="611" spans="2:16" x14ac:dyDescent="0.25">
      <c r="B611" s="88">
        <v>32680000000</v>
      </c>
      <c r="C611" s="88">
        <v>-10.905794</v>
      </c>
      <c r="D611" s="88">
        <v>-42.091988000000001</v>
      </c>
      <c r="E611" s="88">
        <v>-28.882256999999999</v>
      </c>
      <c r="F611" s="88">
        <v>-33.496493999999998</v>
      </c>
      <c r="L611" s="88">
        <v>32680000000</v>
      </c>
      <c r="M611" s="88">
        <v>-10.726241</v>
      </c>
      <c r="N611" s="88">
        <v>-46.892941</v>
      </c>
      <c r="O611" s="88">
        <v>-33.686549999999997</v>
      </c>
      <c r="P611" s="88">
        <v>-28.778742000000001</v>
      </c>
    </row>
    <row r="612" spans="2:16" x14ac:dyDescent="0.25">
      <c r="B612" s="88">
        <v>32825000000</v>
      </c>
      <c r="C612" s="88">
        <v>-10.242894</v>
      </c>
      <c r="D612" s="88">
        <v>-42.283802000000001</v>
      </c>
      <c r="E612" s="88">
        <v>-28.924004</v>
      </c>
      <c r="F612" s="88">
        <v>-33.732101</v>
      </c>
      <c r="L612" s="88">
        <v>32825000000</v>
      </c>
      <c r="M612" s="88">
        <v>-10.589518</v>
      </c>
      <c r="N612" s="88">
        <v>-46.919930000000001</v>
      </c>
      <c r="O612" s="88">
        <v>-33.896827999999999</v>
      </c>
      <c r="P612" s="88">
        <v>-28.709993000000001</v>
      </c>
    </row>
    <row r="613" spans="2:16" x14ac:dyDescent="0.25">
      <c r="B613" s="88">
        <v>32970000000</v>
      </c>
      <c r="C613" s="88">
        <v>-9.7107048000000002</v>
      </c>
      <c r="D613" s="88">
        <v>-42.741126999999999</v>
      </c>
      <c r="E613" s="88">
        <v>-29.054272000000001</v>
      </c>
      <c r="F613" s="88">
        <v>-34.021132999999999</v>
      </c>
      <c r="L613" s="88">
        <v>32970000000</v>
      </c>
      <c r="M613" s="88">
        <v>-10.611227</v>
      </c>
      <c r="N613" s="88">
        <v>-47.410167999999999</v>
      </c>
      <c r="O613" s="88">
        <v>-34.197788000000003</v>
      </c>
      <c r="P613" s="88">
        <v>-28.67314</v>
      </c>
    </row>
    <row r="614" spans="2:16" x14ac:dyDescent="0.25">
      <c r="B614" s="88">
        <v>33115000000</v>
      </c>
      <c r="C614" s="88">
        <v>-9.2521658000000002</v>
      </c>
      <c r="D614" s="88">
        <v>-43.246166000000002</v>
      </c>
      <c r="E614" s="88">
        <v>-29.208670000000001</v>
      </c>
      <c r="F614" s="88">
        <v>-34.380702999999997</v>
      </c>
      <c r="L614" s="88">
        <v>33115000000</v>
      </c>
      <c r="M614" s="88">
        <v>-10.657499</v>
      </c>
      <c r="N614" s="88">
        <v>-48.104149</v>
      </c>
      <c r="O614" s="88">
        <v>-34.565230999999997</v>
      </c>
      <c r="P614" s="88">
        <v>-28.724063999999998</v>
      </c>
    </row>
    <row r="615" spans="2:16" x14ac:dyDescent="0.25">
      <c r="B615" s="88">
        <v>33260000000</v>
      </c>
      <c r="C615" s="88">
        <v>-8.7959289999999992</v>
      </c>
      <c r="D615" s="88">
        <v>-43.469929</v>
      </c>
      <c r="E615" s="88">
        <v>-29.318511999999998</v>
      </c>
      <c r="F615" s="88">
        <v>-34.777034999999998</v>
      </c>
      <c r="L615" s="88">
        <v>33260000000</v>
      </c>
      <c r="M615" s="88">
        <v>-10.565944</v>
      </c>
      <c r="N615" s="88">
        <v>-48.512383</v>
      </c>
      <c r="O615" s="88">
        <v>-34.920673000000001</v>
      </c>
      <c r="P615" s="88">
        <v>-28.844218999999999</v>
      </c>
    </row>
    <row r="616" spans="2:16" x14ac:dyDescent="0.25">
      <c r="B616" s="88">
        <v>33405000000</v>
      </c>
      <c r="C616" s="88">
        <v>-8.3965683000000002</v>
      </c>
      <c r="D616" s="88">
        <v>-43.628062999999997</v>
      </c>
      <c r="E616" s="88">
        <v>-29.438849999999999</v>
      </c>
      <c r="F616" s="88">
        <v>-35.209927</v>
      </c>
      <c r="L616" s="88">
        <v>33405000000</v>
      </c>
      <c r="M616" s="88">
        <v>-10.488472</v>
      </c>
      <c r="N616" s="88">
        <v>-49.011471</v>
      </c>
      <c r="O616" s="88">
        <v>-35.329929</v>
      </c>
      <c r="P616" s="88">
        <v>-28.991278000000001</v>
      </c>
    </row>
    <row r="617" spans="2:16" x14ac:dyDescent="0.25">
      <c r="B617" s="88">
        <v>33550000000</v>
      </c>
      <c r="C617" s="88">
        <v>-7.9865598999999996</v>
      </c>
      <c r="D617" s="88">
        <v>-43.394965999999997</v>
      </c>
      <c r="E617" s="88">
        <v>-29.547522000000001</v>
      </c>
      <c r="F617" s="88">
        <v>-35.660145</v>
      </c>
      <c r="L617" s="88">
        <v>33550000000</v>
      </c>
      <c r="M617" s="88">
        <v>-10.328685</v>
      </c>
      <c r="N617" s="88">
        <v>-48.977772000000002</v>
      </c>
      <c r="O617" s="88">
        <v>-35.734402000000003</v>
      </c>
      <c r="P617" s="88">
        <v>-29.193617</v>
      </c>
    </row>
    <row r="618" spans="2:16" x14ac:dyDescent="0.25">
      <c r="B618" s="88">
        <v>33695000000</v>
      </c>
      <c r="C618" s="88">
        <v>-7.6074438000000004</v>
      </c>
      <c r="D618" s="88">
        <v>-43.051189000000001</v>
      </c>
      <c r="E618" s="88">
        <v>-29.665248999999999</v>
      </c>
      <c r="F618" s="88">
        <v>-36.152453999999999</v>
      </c>
      <c r="L618" s="88">
        <v>33695000000</v>
      </c>
      <c r="M618" s="88">
        <v>-10.150791</v>
      </c>
      <c r="N618" s="88">
        <v>-48.781745999999998</v>
      </c>
      <c r="O618" s="88">
        <v>-36.196238999999998</v>
      </c>
      <c r="P618" s="88">
        <v>-29.519503</v>
      </c>
    </row>
    <row r="619" spans="2:16" x14ac:dyDescent="0.25">
      <c r="B619" s="88">
        <v>33840000000</v>
      </c>
      <c r="C619" s="88">
        <v>-7.2394489999999996</v>
      </c>
      <c r="D619" s="88">
        <v>-42.489840999999998</v>
      </c>
      <c r="E619" s="88">
        <v>-29.786581000000002</v>
      </c>
      <c r="F619" s="88">
        <v>-36.673054</v>
      </c>
      <c r="L619" s="88">
        <v>33840000000</v>
      </c>
      <c r="M619" s="88">
        <v>-9.9401960000000003</v>
      </c>
      <c r="N619" s="88">
        <v>-48.360764000000003</v>
      </c>
      <c r="O619" s="88">
        <v>-36.690852999999997</v>
      </c>
      <c r="P619" s="88">
        <v>-29.917397999999999</v>
      </c>
    </row>
    <row r="620" spans="2:16" x14ac:dyDescent="0.25">
      <c r="B620" s="88">
        <v>33985000000</v>
      </c>
      <c r="C620" s="88">
        <v>-6.8939871999999998</v>
      </c>
      <c r="D620" s="88">
        <v>-41.883395999999998</v>
      </c>
      <c r="E620" s="88">
        <v>-29.937559</v>
      </c>
      <c r="F620" s="88">
        <v>-37.201000000000001</v>
      </c>
      <c r="L620" s="88">
        <v>33985000000</v>
      </c>
      <c r="M620" s="88">
        <v>-9.7187690999999994</v>
      </c>
      <c r="N620" s="88">
        <v>-47.769516000000003</v>
      </c>
      <c r="O620" s="88">
        <v>-37.280399000000003</v>
      </c>
      <c r="P620" s="88">
        <v>-30.345924</v>
      </c>
    </row>
    <row r="621" spans="2:16" x14ac:dyDescent="0.25">
      <c r="B621" s="88">
        <v>34130000000</v>
      </c>
      <c r="C621" s="88">
        <v>-6.5536861000000002</v>
      </c>
      <c r="D621" s="88">
        <v>-41.169857</v>
      </c>
      <c r="E621" s="88">
        <v>-30.093551999999999</v>
      </c>
      <c r="F621" s="88">
        <v>-37.886203999999999</v>
      </c>
      <c r="L621" s="88">
        <v>34130000000</v>
      </c>
      <c r="M621" s="88">
        <v>-9.4690379999999994</v>
      </c>
      <c r="N621" s="88">
        <v>-46.972045999999999</v>
      </c>
      <c r="O621" s="88">
        <v>-37.940502000000002</v>
      </c>
      <c r="P621" s="88">
        <v>-30.907482000000002</v>
      </c>
    </row>
    <row r="622" spans="2:16" x14ac:dyDescent="0.25">
      <c r="B622" s="88">
        <v>34275000000</v>
      </c>
      <c r="C622" s="88">
        <v>-6.2985319999999998</v>
      </c>
      <c r="D622" s="88">
        <v>-40.739001999999999</v>
      </c>
      <c r="E622" s="88">
        <v>-30.297343999999999</v>
      </c>
      <c r="F622" s="88">
        <v>-38.692203999999997</v>
      </c>
      <c r="L622" s="88">
        <v>34275000000</v>
      </c>
      <c r="M622" s="88">
        <v>-9.3071175000000004</v>
      </c>
      <c r="N622" s="88">
        <v>-46.504748999999997</v>
      </c>
      <c r="O622" s="88">
        <v>-38.754970999999998</v>
      </c>
      <c r="P622" s="88">
        <v>-31.533532999999998</v>
      </c>
    </row>
    <row r="623" spans="2:16" x14ac:dyDescent="0.25">
      <c r="B623" s="88">
        <v>34420000000</v>
      </c>
      <c r="C623" s="88">
        <v>-6.0892872999999996</v>
      </c>
      <c r="D623" s="88">
        <v>-40.368217000000001</v>
      </c>
      <c r="E623" s="88">
        <v>-30.523382000000002</v>
      </c>
      <c r="F623" s="88">
        <v>-39.668349999999997</v>
      </c>
      <c r="L623" s="88">
        <v>34420000000</v>
      </c>
      <c r="M623" s="88">
        <v>-9.2379589000000006</v>
      </c>
      <c r="N623" s="88">
        <v>-46.251728</v>
      </c>
      <c r="O623" s="88">
        <v>-39.757930999999999</v>
      </c>
      <c r="P623" s="88">
        <v>-32.139235999999997</v>
      </c>
    </row>
    <row r="624" spans="2:16" x14ac:dyDescent="0.25">
      <c r="B624" s="88">
        <v>34565000000</v>
      </c>
      <c r="C624" s="88">
        <v>-5.9246812000000002</v>
      </c>
      <c r="D624" s="88">
        <v>-40.041499999999999</v>
      </c>
      <c r="E624" s="88">
        <v>-30.758236</v>
      </c>
      <c r="F624" s="88">
        <v>-40.881638000000002</v>
      </c>
      <c r="L624" s="88">
        <v>34565000000</v>
      </c>
      <c r="M624" s="88">
        <v>-9.2211838000000004</v>
      </c>
      <c r="N624" s="88">
        <v>-46.029598</v>
      </c>
      <c r="O624" s="88">
        <v>-40.964602999999997</v>
      </c>
      <c r="P624" s="88">
        <v>-32.712558999999999</v>
      </c>
    </row>
    <row r="625" spans="2:16" x14ac:dyDescent="0.25">
      <c r="B625" s="88">
        <v>34710000000</v>
      </c>
      <c r="C625" s="88">
        <v>-5.8341908</v>
      </c>
      <c r="D625" s="88">
        <v>-39.888657000000002</v>
      </c>
      <c r="E625" s="88">
        <v>-31.019895999999999</v>
      </c>
      <c r="F625" s="88">
        <v>-42.440356999999999</v>
      </c>
      <c r="L625" s="88">
        <v>34710000000</v>
      </c>
      <c r="M625" s="88">
        <v>-9.3419523000000009</v>
      </c>
      <c r="N625" s="88">
        <v>-46.152901</v>
      </c>
      <c r="O625" s="88">
        <v>-42.403015000000003</v>
      </c>
      <c r="P625" s="88">
        <v>-33.274715</v>
      </c>
    </row>
    <row r="626" spans="2:16" x14ac:dyDescent="0.25">
      <c r="B626" s="88">
        <v>34855000000</v>
      </c>
      <c r="C626" s="88">
        <v>-5.7924695000000002</v>
      </c>
      <c r="D626" s="88">
        <v>-39.863788999999997</v>
      </c>
      <c r="E626" s="88">
        <v>-31.241789000000001</v>
      </c>
      <c r="F626" s="88">
        <v>-43.757435000000001</v>
      </c>
      <c r="L626" s="88">
        <v>34855000000</v>
      </c>
      <c r="M626" s="88">
        <v>-9.4909925000000008</v>
      </c>
      <c r="N626" s="88">
        <v>-46.365219000000003</v>
      </c>
      <c r="O626" s="88">
        <v>-43.662354000000001</v>
      </c>
      <c r="P626" s="88">
        <v>-33.692687999999997</v>
      </c>
    </row>
    <row r="627" spans="2:16" x14ac:dyDescent="0.25">
      <c r="B627" s="88">
        <v>35000000000</v>
      </c>
      <c r="C627" s="88">
        <v>-5.7854009</v>
      </c>
      <c r="D627" s="88">
        <v>-39.873202999999997</v>
      </c>
      <c r="E627" s="88">
        <v>-31.415581</v>
      </c>
      <c r="F627" s="88">
        <v>-44.855803999999999</v>
      </c>
      <c r="L627" s="88">
        <v>35000000000</v>
      </c>
      <c r="M627" s="88">
        <v>-9.6702366000000008</v>
      </c>
      <c r="N627" s="88">
        <v>-46.669640000000001</v>
      </c>
      <c r="O627" s="88">
        <v>-44.712719</v>
      </c>
      <c r="P627" s="88">
        <v>-33.973579000000001</v>
      </c>
    </row>
    <row r="628" spans="2:16" x14ac:dyDescent="0.25">
      <c r="B628" s="88" t="s">
        <v>21</v>
      </c>
      <c r="L628" s="88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5"/>
  <sheetViews>
    <sheetView workbookViewId="0">
      <selection activeCell="X8" sqref="X8"/>
    </sheetView>
  </sheetViews>
  <sheetFormatPr defaultRowHeight="15" x14ac:dyDescent="0.25"/>
  <cols>
    <col min="1" max="1" width="13.7109375" style="40" customWidth="1"/>
    <col min="2" max="2" width="11" style="25" bestFit="1" customWidth="1"/>
    <col min="3" max="3" width="2" style="26" customWidth="1"/>
    <col min="4" max="4" width="12.7109375" style="28" bestFit="1" customWidth="1"/>
    <col min="5" max="5" width="2" style="26" customWidth="1"/>
    <col min="6" max="6" width="8.28515625" style="25" bestFit="1" customWidth="1"/>
    <col min="7" max="7" width="2" style="26" customWidth="1"/>
    <col min="8" max="8" width="7.7109375" style="27" bestFit="1" customWidth="1"/>
    <col min="9" max="9" width="2" style="26" customWidth="1"/>
    <col min="10" max="10" width="7.5703125" style="25" bestFit="1" customWidth="1"/>
    <col min="11" max="11" width="13.7109375" style="40" customWidth="1"/>
    <col min="12" max="12" width="11" style="25" bestFit="1" customWidth="1"/>
    <col min="13" max="13" width="2" style="26" customWidth="1"/>
    <col min="14" max="14" width="7.28515625" style="25" bestFit="1" customWidth="1"/>
    <col min="15" max="15" width="2" style="26" customWidth="1"/>
    <col min="16" max="16" width="8.28515625" style="25" bestFit="1" customWidth="1"/>
    <col min="17" max="17" width="2" style="26" customWidth="1"/>
    <col min="18" max="18" width="7.5703125" style="27" bestFit="1" customWidth="1"/>
    <col min="19" max="19" width="2" style="26" customWidth="1"/>
    <col min="20" max="20" width="7.42578125" style="25" bestFit="1" customWidth="1"/>
    <col min="21" max="21" width="2" style="26" customWidth="1"/>
    <col min="23" max="16384" width="9.140625" style="3"/>
  </cols>
  <sheetData>
    <row r="1" spans="1:23" x14ac:dyDescent="0.25">
      <c r="B1" s="25" t="s">
        <v>0</v>
      </c>
      <c r="D1" s="42" t="str">
        <f>'CL &amp; Data'!C426</f>
        <v>LO Return Loss Log Mag(dB)</v>
      </c>
      <c r="E1" s="45"/>
      <c r="F1" s="42" t="str">
        <f>'CL &amp; Data'!D426</f>
        <v>LO-RF Isolation Log Mag(dB)</v>
      </c>
      <c r="G1" s="45"/>
      <c r="H1" s="42" t="str">
        <f>'CL &amp; Data'!E426</f>
        <v>LO-IF Isolation Log Mag(dB)</v>
      </c>
      <c r="I1" s="45"/>
      <c r="J1" s="42" t="str">
        <f>'CL &amp; Data'!F426</f>
        <v>RF-IF Isolation Log Mag(dB)</v>
      </c>
      <c r="L1" s="25" t="s">
        <v>0</v>
      </c>
      <c r="N1" s="44" t="str">
        <f>'CL &amp; Data'!M426</f>
        <v>LO Return Loss Log Mag(dB)</v>
      </c>
      <c r="O1" s="46"/>
      <c r="P1" s="44" t="str">
        <f>'CL &amp; Data'!N426</f>
        <v>LO-RF Isolation Log Mag(dB)</v>
      </c>
      <c r="Q1" s="46"/>
      <c r="R1" s="44" t="str">
        <f>'CL &amp; Data'!O426</f>
        <v>LO-IF Isolation Log Mag(dB)</v>
      </c>
      <c r="S1" s="46"/>
      <c r="T1" s="44" t="str">
        <f>'CL &amp; Data'!P426</f>
        <v>RF-IF Isolation Log Mag(dB)</v>
      </c>
    </row>
    <row r="2" spans="1:23" x14ac:dyDescent="0.25">
      <c r="A2" s="39" t="s">
        <v>106</v>
      </c>
      <c r="H2" s="25"/>
      <c r="K2" s="39" t="s">
        <v>107</v>
      </c>
      <c r="R2" s="25"/>
    </row>
    <row r="3" spans="1:23" s="22" customFormat="1" x14ac:dyDescent="0.25">
      <c r="A3" s="40"/>
      <c r="B3" s="29" t="s">
        <v>13</v>
      </c>
      <c r="C3" s="30"/>
      <c r="D3" s="29">
        <f>AVERAGE(D20:D199)</f>
        <v>-11.442773635</v>
      </c>
      <c r="E3" s="30"/>
      <c r="F3" s="29">
        <f>AVERAGE(F20:F199)</f>
        <v>-49.660043805555595</v>
      </c>
      <c r="G3" s="30"/>
      <c r="H3" s="29">
        <f>AVERAGE(H20:H199)</f>
        <v>-32.53174179444445</v>
      </c>
      <c r="I3" s="30"/>
      <c r="J3" s="29">
        <f>AVERAGE(J20:J199)</f>
        <v>-34.69463694444444</v>
      </c>
      <c r="K3" s="40"/>
      <c r="L3" s="29" t="s">
        <v>13</v>
      </c>
      <c r="M3" s="30"/>
      <c r="N3" s="29">
        <f>AVERAGE(N20:N199)</f>
        <v>-12.653181897222227</v>
      </c>
      <c r="O3" s="30"/>
      <c r="P3" s="29">
        <f>AVERAGE(P20:P199)</f>
        <v>-50.988378377777799</v>
      </c>
      <c r="Q3" s="30"/>
      <c r="R3" s="29">
        <f>AVERAGE(R20:R199)</f>
        <v>-34.779179505555597</v>
      </c>
      <c r="S3" s="30"/>
      <c r="T3" s="29">
        <f>AVERAGE(T20:T199)</f>
        <v>-33.225756955555553</v>
      </c>
      <c r="U3" s="30"/>
    </row>
    <row r="4" spans="1:23" x14ac:dyDescent="0.25">
      <c r="A4" s="51" t="s">
        <v>115</v>
      </c>
      <c r="H4" s="25"/>
      <c r="K4" s="51" t="s">
        <v>115</v>
      </c>
      <c r="R4" s="25"/>
    </row>
    <row r="5" spans="1:23" x14ac:dyDescent="0.25">
      <c r="A5" s="51" t="s">
        <v>202</v>
      </c>
      <c r="B5" s="6">
        <f>'CL &amp; Data'!B427/1000000000</f>
        <v>6</v>
      </c>
      <c r="D5" s="6">
        <f>'CL &amp; Data'!C427</f>
        <v>-0.89011960999999995</v>
      </c>
      <c r="F5" s="6">
        <f>'CL &amp; Data'!D427</f>
        <v>-59.927784000000003</v>
      </c>
      <c r="H5" s="6">
        <f>'CL &amp; Data'!E427</f>
        <v>-33.415714000000001</v>
      </c>
      <c r="J5" s="6">
        <f>'CL &amp; Data'!F427</f>
        <v>-52.439898999999997</v>
      </c>
      <c r="K5" s="51" t="s">
        <v>202</v>
      </c>
      <c r="L5" s="6">
        <f>'CL &amp; Data'!L427/1000000000</f>
        <v>6</v>
      </c>
      <c r="N5" s="6">
        <f>'CL &amp; Data'!M427</f>
        <v>-2.4082884999999998</v>
      </c>
      <c r="P5" s="6">
        <f>'CL &amp; Data'!N427</f>
        <v>-61.993439000000002</v>
      </c>
      <c r="R5" s="6">
        <f>'CL &amp; Data'!O427</f>
        <v>-55.152915999999998</v>
      </c>
      <c r="T5" s="6">
        <f>'CL &amp; Data'!P427</f>
        <v>-34.012810000000002</v>
      </c>
    </row>
    <row r="6" spans="1:23" x14ac:dyDescent="0.25">
      <c r="A6" s="51" t="s">
        <v>203</v>
      </c>
      <c r="B6" s="6">
        <f>'CL &amp; Data'!B428/1000000000</f>
        <v>6.1449999999999996</v>
      </c>
      <c r="D6" s="6">
        <f>'CL &amp; Data'!C428</f>
        <v>-0.93469047999999999</v>
      </c>
      <c r="F6" s="6">
        <f>'CL &amp; Data'!D428</f>
        <v>-59.993831999999998</v>
      </c>
      <c r="H6" s="6">
        <f>'CL &amp; Data'!E428</f>
        <v>-33.096760000000003</v>
      </c>
      <c r="J6" s="6">
        <f>'CL &amp; Data'!F428</f>
        <v>-53.792842999999998</v>
      </c>
      <c r="K6" s="51" t="s">
        <v>203</v>
      </c>
      <c r="L6" s="6">
        <f>'CL &amp; Data'!L428/1000000000</f>
        <v>6.1449999999999996</v>
      </c>
      <c r="N6" s="6">
        <f>'CL &amp; Data'!M428</f>
        <v>-2.6837270000000002</v>
      </c>
      <c r="P6" s="6">
        <f>'CL &amp; Data'!N428</f>
        <v>-61.295177000000002</v>
      </c>
      <c r="R6" s="6">
        <f>'CL &amp; Data'!O428</f>
        <v>-54.809787999999998</v>
      </c>
      <c r="T6" s="6">
        <f>'CL &amp; Data'!P428</f>
        <v>-33.658656999999998</v>
      </c>
    </row>
    <row r="7" spans="1:23" x14ac:dyDescent="0.25">
      <c r="B7" s="6">
        <f>'CL &amp; Data'!B429/1000000000</f>
        <v>6.29</v>
      </c>
      <c r="D7" s="6">
        <f>'CL &amp; Data'!C429</f>
        <v>-1.0043141</v>
      </c>
      <c r="F7" s="6">
        <f>'CL &amp; Data'!D429</f>
        <v>-59.804606999999997</v>
      </c>
      <c r="H7" s="6">
        <f>'CL &amp; Data'!E429</f>
        <v>-32.671546999999997</v>
      </c>
      <c r="J7" s="6">
        <f>'CL &amp; Data'!F429</f>
        <v>-55.631087999999998</v>
      </c>
      <c r="L7" s="6">
        <f>'CL &amp; Data'!L429/1000000000</f>
        <v>6.29</v>
      </c>
      <c r="N7" s="6">
        <f>'CL &amp; Data'!M429</f>
        <v>-3.0389029999999999</v>
      </c>
      <c r="P7" s="6">
        <f>'CL &amp; Data'!N429</f>
        <v>-60.392906000000004</v>
      </c>
      <c r="R7" s="6">
        <f>'CL &amp; Data'!O429</f>
        <v>-54.33173</v>
      </c>
      <c r="T7" s="6">
        <f>'CL &amp; Data'!P429</f>
        <v>-33.181908</v>
      </c>
    </row>
    <row r="8" spans="1:23" x14ac:dyDescent="0.25">
      <c r="B8" s="6">
        <f>'CL &amp; Data'!B430/1000000000</f>
        <v>6.4349999999999996</v>
      </c>
      <c r="D8" s="6">
        <f>'CL &amp; Data'!C430</f>
        <v>-1.1036952</v>
      </c>
      <c r="F8" s="6">
        <f>'CL &amp; Data'!D430</f>
        <v>-59.353496999999997</v>
      </c>
      <c r="H8" s="6">
        <f>'CL &amp; Data'!E430</f>
        <v>-32.149470999999998</v>
      </c>
      <c r="J8" s="6">
        <f>'CL &amp; Data'!F430</f>
        <v>-57.529259000000003</v>
      </c>
      <c r="L8" s="6">
        <f>'CL &amp; Data'!L430/1000000000</f>
        <v>6.4349999999999996</v>
      </c>
      <c r="N8" s="6">
        <f>'CL &amp; Data'!M430</f>
        <v>-3.4717023</v>
      </c>
      <c r="P8" s="6">
        <f>'CL &amp; Data'!N430</f>
        <v>-59.291423999999999</v>
      </c>
      <c r="R8" s="6">
        <f>'CL &amp; Data'!O430</f>
        <v>-54.022919000000002</v>
      </c>
      <c r="T8" s="6">
        <f>'CL &amp; Data'!P430</f>
        <v>-32.530472000000003</v>
      </c>
      <c r="W8" s="32"/>
    </row>
    <row r="9" spans="1:23" x14ac:dyDescent="0.25">
      <c r="B9" s="6">
        <f>'CL &amp; Data'!B431/1000000000</f>
        <v>6.58</v>
      </c>
      <c r="D9" s="6">
        <f>'CL &amp; Data'!C431</f>
        <v>-1.2301926999999999</v>
      </c>
      <c r="F9" s="6">
        <f>'CL &amp; Data'!D431</f>
        <v>-58.251430999999997</v>
      </c>
      <c r="H9" s="6">
        <f>'CL &amp; Data'!E431</f>
        <v>-31.846461999999999</v>
      </c>
      <c r="J9" s="6">
        <f>'CL &amp; Data'!F431</f>
        <v>-58.458354999999997</v>
      </c>
      <c r="L9" s="6">
        <f>'CL &amp; Data'!L431/1000000000</f>
        <v>6.58</v>
      </c>
      <c r="N9" s="6">
        <f>'CL &amp; Data'!M431</f>
        <v>-3.8498755</v>
      </c>
      <c r="P9" s="6">
        <f>'CL &amp; Data'!N431</f>
        <v>-58.093947999999997</v>
      </c>
      <c r="R9" s="6">
        <f>'CL &amp; Data'!O431</f>
        <v>-54.711987000000001</v>
      </c>
      <c r="T9" s="6">
        <f>'CL &amp; Data'!P431</f>
        <v>-31.913336000000001</v>
      </c>
    </row>
    <row r="10" spans="1:23" x14ac:dyDescent="0.25">
      <c r="B10" s="6">
        <f>'CL &amp; Data'!B432/1000000000</f>
        <v>6.7249999999999996</v>
      </c>
      <c r="D10" s="6">
        <f>'CL &amp; Data'!C432</f>
        <v>-1.3801112</v>
      </c>
      <c r="F10" s="6">
        <f>'CL &amp; Data'!D432</f>
        <v>-57.158096</v>
      </c>
      <c r="H10" s="6">
        <f>'CL &amp; Data'!E432</f>
        <v>-31.480528</v>
      </c>
      <c r="J10" s="6">
        <f>'CL &amp; Data'!F432</f>
        <v>-58.554592</v>
      </c>
      <c r="L10" s="6">
        <f>'CL &amp; Data'!L432/1000000000</f>
        <v>6.7249999999999996</v>
      </c>
      <c r="N10" s="6">
        <f>'CL &amp; Data'!M432</f>
        <v>-4.2217612000000004</v>
      </c>
      <c r="P10" s="6">
        <f>'CL &amp; Data'!N432</f>
        <v>-56.963078000000003</v>
      </c>
      <c r="R10" s="6">
        <f>'CL &amp; Data'!O432</f>
        <v>-55.284035000000003</v>
      </c>
      <c r="T10" s="6">
        <f>'CL &amp; Data'!P432</f>
        <v>-31.041847000000001</v>
      </c>
    </row>
    <row r="11" spans="1:23" x14ac:dyDescent="0.25">
      <c r="B11" s="6">
        <f>'CL &amp; Data'!B433/1000000000</f>
        <v>6.87</v>
      </c>
      <c r="D11" s="6">
        <f>'CL &amp; Data'!C433</f>
        <v>-1.549024</v>
      </c>
      <c r="F11" s="6">
        <f>'CL &amp; Data'!D433</f>
        <v>-55.770144999999999</v>
      </c>
      <c r="H11" s="6">
        <f>'CL &amp; Data'!E433</f>
        <v>-31.247831000000001</v>
      </c>
      <c r="J11" s="6">
        <f>'CL &amp; Data'!F433</f>
        <v>-57.333111000000002</v>
      </c>
      <c r="L11" s="6">
        <f>'CL &amp; Data'!L433/1000000000</f>
        <v>6.87</v>
      </c>
      <c r="N11" s="6">
        <f>'CL &amp; Data'!M433</f>
        <v>-4.5905809</v>
      </c>
      <c r="P11" s="6">
        <f>'CL &amp; Data'!N433</f>
        <v>-55.894992999999999</v>
      </c>
      <c r="R11" s="6">
        <f>'CL &amp; Data'!O433</f>
        <v>-55.257869999999997</v>
      </c>
      <c r="T11" s="6">
        <f>'CL &amp; Data'!P433</f>
        <v>-30.206223999999999</v>
      </c>
    </row>
    <row r="12" spans="1:23" x14ac:dyDescent="0.25">
      <c r="B12" s="6">
        <f>'CL &amp; Data'!B434/1000000000</f>
        <v>7.0149999999999997</v>
      </c>
      <c r="D12" s="6">
        <f>'CL &amp; Data'!C434</f>
        <v>-1.7354388999999999</v>
      </c>
      <c r="F12" s="6">
        <f>'CL &amp; Data'!D434</f>
        <v>-54.157412999999998</v>
      </c>
      <c r="H12" s="6">
        <f>'CL &amp; Data'!E434</f>
        <v>-31.054058000000001</v>
      </c>
      <c r="J12" s="6">
        <f>'CL &amp; Data'!F434</f>
        <v>-55.256413000000002</v>
      </c>
      <c r="L12" s="6">
        <f>'CL &amp; Data'!L434/1000000000</f>
        <v>7.0149999999999997</v>
      </c>
      <c r="N12" s="6">
        <f>'CL &amp; Data'!M434</f>
        <v>-4.9523071999999999</v>
      </c>
      <c r="P12" s="6">
        <f>'CL &amp; Data'!N434</f>
        <v>-54.770256000000003</v>
      </c>
      <c r="R12" s="6">
        <f>'CL &amp; Data'!O434</f>
        <v>-54.904823</v>
      </c>
      <c r="T12" s="6">
        <f>'CL &amp; Data'!P434</f>
        <v>-29.377414999999999</v>
      </c>
    </row>
    <row r="13" spans="1:23" x14ac:dyDescent="0.25">
      <c r="B13" s="6">
        <f>'CL &amp; Data'!B435/1000000000</f>
        <v>7.16</v>
      </c>
      <c r="D13" s="6">
        <f>'CL &amp; Data'!C435</f>
        <v>-1.9250984</v>
      </c>
      <c r="F13" s="6">
        <f>'CL &amp; Data'!D435</f>
        <v>-52.844574000000001</v>
      </c>
      <c r="H13" s="6">
        <f>'CL &amp; Data'!E435</f>
        <v>-31.324192</v>
      </c>
      <c r="J13" s="6">
        <f>'CL &amp; Data'!F435</f>
        <v>-52.697346000000003</v>
      </c>
      <c r="L13" s="6">
        <f>'CL &amp; Data'!L435/1000000000</f>
        <v>7.16</v>
      </c>
      <c r="N13" s="6">
        <f>'CL &amp; Data'!M435</f>
        <v>-5.2520204000000001</v>
      </c>
      <c r="P13" s="6">
        <f>'CL &amp; Data'!N435</f>
        <v>-53.594433000000002</v>
      </c>
      <c r="R13" s="6">
        <f>'CL &amp; Data'!O435</f>
        <v>-54.525433</v>
      </c>
      <c r="T13" s="6">
        <f>'CL &amp; Data'!P435</f>
        <v>-28.850929000000001</v>
      </c>
    </row>
    <row r="14" spans="1:23" x14ac:dyDescent="0.25">
      <c r="B14" s="6">
        <f>'CL &amp; Data'!B436/1000000000</f>
        <v>7.3049999999999997</v>
      </c>
      <c r="D14" s="6">
        <f>'CL &amp; Data'!C436</f>
        <v>-2.1153928999999998</v>
      </c>
      <c r="F14" s="6">
        <f>'CL &amp; Data'!D436</f>
        <v>-51.732300000000002</v>
      </c>
      <c r="H14" s="6">
        <f>'CL &amp; Data'!E436</f>
        <v>-31.583607000000001</v>
      </c>
      <c r="J14" s="6">
        <f>'CL &amp; Data'!F436</f>
        <v>-50.366909</v>
      </c>
      <c r="L14" s="6">
        <f>'CL &amp; Data'!L436/1000000000</f>
        <v>7.3049999999999997</v>
      </c>
      <c r="N14" s="6">
        <f>'CL &amp; Data'!M436</f>
        <v>-5.5395732000000004</v>
      </c>
      <c r="P14" s="6">
        <f>'CL &amp; Data'!N436</f>
        <v>-52.425018000000001</v>
      </c>
      <c r="R14" s="6">
        <f>'CL &amp; Data'!O436</f>
        <v>-53.022613999999997</v>
      </c>
      <c r="T14" s="6">
        <f>'CL &amp; Data'!P436</f>
        <v>-28.489307</v>
      </c>
    </row>
    <row r="15" spans="1:23" x14ac:dyDescent="0.25">
      <c r="B15" s="6">
        <f>'CL &amp; Data'!B437/1000000000</f>
        <v>7.45</v>
      </c>
      <c r="D15" s="6">
        <f>'CL &amp; Data'!C437</f>
        <v>-2.3273902</v>
      </c>
      <c r="F15" s="6">
        <f>'CL &amp; Data'!D437</f>
        <v>-50.651833000000003</v>
      </c>
      <c r="H15" s="6">
        <f>'CL &amp; Data'!E437</f>
        <v>-31.893318000000001</v>
      </c>
      <c r="J15" s="6">
        <f>'CL &amp; Data'!F437</f>
        <v>-48.007446000000002</v>
      </c>
      <c r="L15" s="6">
        <f>'CL &amp; Data'!L437/1000000000</f>
        <v>7.45</v>
      </c>
      <c r="N15" s="6">
        <f>'CL &amp; Data'!M437</f>
        <v>-5.8639121000000003</v>
      </c>
      <c r="P15" s="6">
        <f>'CL &amp; Data'!N437</f>
        <v>-51.340446</v>
      </c>
      <c r="R15" s="6">
        <f>'CL &amp; Data'!O437</f>
        <v>-50.738449000000003</v>
      </c>
      <c r="T15" s="6">
        <f>'CL &amp; Data'!P437</f>
        <v>-28.477644000000002</v>
      </c>
    </row>
    <row r="16" spans="1:23" x14ac:dyDescent="0.25">
      <c r="B16" s="6">
        <f>'CL &amp; Data'!B438/1000000000</f>
        <v>7.5949999999999998</v>
      </c>
      <c r="D16" s="6">
        <f>'CL &amp; Data'!C438</f>
        <v>-2.5539882</v>
      </c>
      <c r="F16" s="6">
        <f>'CL &amp; Data'!D438</f>
        <v>-49.615124000000002</v>
      </c>
      <c r="H16" s="6">
        <f>'CL &amp; Data'!E438</f>
        <v>-32.420746000000001</v>
      </c>
      <c r="J16" s="6">
        <f>'CL &amp; Data'!F438</f>
        <v>-46.138179999999998</v>
      </c>
      <c r="L16" s="6">
        <f>'CL &amp; Data'!L438/1000000000</f>
        <v>7.5949999999999998</v>
      </c>
      <c r="N16" s="6">
        <f>'CL &amp; Data'!M438</f>
        <v>-6.1651629999999997</v>
      </c>
      <c r="P16" s="6">
        <f>'CL &amp; Data'!N438</f>
        <v>-50.368133999999998</v>
      </c>
      <c r="R16" s="6">
        <f>'CL &amp; Data'!O438</f>
        <v>-48.772723999999997</v>
      </c>
      <c r="T16" s="6">
        <f>'CL &amp; Data'!P438</f>
        <v>-28.718927000000001</v>
      </c>
    </row>
    <row r="17" spans="2:20" x14ac:dyDescent="0.25">
      <c r="B17" s="6">
        <f>'CL &amp; Data'!B439/1000000000</f>
        <v>7.74</v>
      </c>
      <c r="D17" s="6">
        <f>'CL &amp; Data'!C439</f>
        <v>-2.7590528000000001</v>
      </c>
      <c r="F17" s="6">
        <f>'CL &amp; Data'!D439</f>
        <v>-49.479309000000001</v>
      </c>
      <c r="H17" s="6">
        <f>'CL &amp; Data'!E439</f>
        <v>-33.209392999999999</v>
      </c>
      <c r="J17" s="6">
        <f>'CL &amp; Data'!F439</f>
        <v>-44.368183000000002</v>
      </c>
      <c r="L17" s="6">
        <f>'CL &amp; Data'!L439/1000000000</f>
        <v>7.74</v>
      </c>
      <c r="N17" s="6">
        <f>'CL &amp; Data'!M439</f>
        <v>-6.4230498999999996</v>
      </c>
      <c r="P17" s="6">
        <f>'CL &amp; Data'!N439</f>
        <v>-49.626221000000001</v>
      </c>
      <c r="R17" s="6">
        <f>'CL &amp; Data'!O439</f>
        <v>-46.905276999999998</v>
      </c>
      <c r="T17" s="6">
        <f>'CL &amp; Data'!P439</f>
        <v>-29.299709</v>
      </c>
    </row>
    <row r="18" spans="2:20" x14ac:dyDescent="0.25">
      <c r="B18" s="6">
        <f>'CL &amp; Data'!B440/1000000000</f>
        <v>7.8849999999999998</v>
      </c>
      <c r="D18" s="6">
        <f>'CL &amp; Data'!C440</f>
        <v>-2.9849708000000001</v>
      </c>
      <c r="F18" s="6">
        <f>'CL &amp; Data'!D440</f>
        <v>-49.228672000000003</v>
      </c>
      <c r="H18" s="6">
        <f>'CL &amp; Data'!E440</f>
        <v>-33.655327</v>
      </c>
      <c r="J18" s="6">
        <f>'CL &amp; Data'!F440</f>
        <v>-42.713771999999999</v>
      </c>
      <c r="L18" s="6">
        <f>'CL &amp; Data'!L440/1000000000</f>
        <v>7.8849999999999998</v>
      </c>
      <c r="N18" s="6">
        <f>'CL &amp; Data'!M440</f>
        <v>-6.695055</v>
      </c>
      <c r="P18" s="6">
        <f>'CL &amp; Data'!N440</f>
        <v>-49.068573000000001</v>
      </c>
      <c r="R18" s="6">
        <f>'CL &amp; Data'!O440</f>
        <v>-44.479697999999999</v>
      </c>
      <c r="T18" s="6">
        <f>'CL &amp; Data'!P440</f>
        <v>-29.853650999999999</v>
      </c>
    </row>
    <row r="19" spans="2:20" x14ac:dyDescent="0.25">
      <c r="B19" s="6">
        <f>'CL &amp; Data'!B441/1000000000</f>
        <v>8.0299999999999994</v>
      </c>
      <c r="D19" s="6">
        <f>'CL &amp; Data'!C441</f>
        <v>-3.2038335999999998</v>
      </c>
      <c r="F19" s="6">
        <f>'CL &amp; Data'!D441</f>
        <v>-49.262267999999999</v>
      </c>
      <c r="H19" s="6">
        <f>'CL &amp; Data'!E441</f>
        <v>-34.097636999999999</v>
      </c>
      <c r="J19" s="6">
        <f>'CL &amp; Data'!F441</f>
        <v>-41.246391000000003</v>
      </c>
      <c r="L19" s="6">
        <f>'CL &amp; Data'!L441/1000000000</f>
        <v>8.0299999999999994</v>
      </c>
      <c r="N19" s="6">
        <f>'CL &amp; Data'!M441</f>
        <v>-6.9471493000000004</v>
      </c>
      <c r="P19" s="6">
        <f>'CL &amp; Data'!N441</f>
        <v>-48.65728</v>
      </c>
      <c r="R19" s="6">
        <f>'CL &amp; Data'!O441</f>
        <v>-42.119152</v>
      </c>
      <c r="T19" s="6">
        <f>'CL &amp; Data'!P441</f>
        <v>-30.432869</v>
      </c>
    </row>
    <row r="20" spans="2:20" x14ac:dyDescent="0.25">
      <c r="B20" s="6">
        <f>'CL &amp; Data'!B442/1000000000</f>
        <v>8.1750000000000007</v>
      </c>
      <c r="D20" s="6">
        <f>'CL &amp; Data'!C442</f>
        <v>-3.4081532999999999</v>
      </c>
      <c r="F20" s="6">
        <f>'CL &amp; Data'!D442</f>
        <v>-49.67342</v>
      </c>
      <c r="H20" s="6">
        <f>'CL &amp; Data'!E442</f>
        <v>-34.663455999999996</v>
      </c>
      <c r="J20" s="6">
        <f>'CL &amp; Data'!F442</f>
        <v>-39.906868000000003</v>
      </c>
      <c r="L20" s="6">
        <f>'CL &amp; Data'!L442/1000000000</f>
        <v>8.1750000000000007</v>
      </c>
      <c r="N20" s="6">
        <f>'CL &amp; Data'!M442</f>
        <v>-7.1548219</v>
      </c>
      <c r="P20" s="6">
        <f>'CL &amp; Data'!N442</f>
        <v>-48.367657000000001</v>
      </c>
      <c r="R20" s="6">
        <f>'CL &amp; Data'!O442</f>
        <v>-40.440413999999997</v>
      </c>
      <c r="T20" s="6">
        <f>'CL &amp; Data'!P442</f>
        <v>-31.026382000000002</v>
      </c>
    </row>
    <row r="21" spans="2:20" x14ac:dyDescent="0.25">
      <c r="B21" s="6">
        <f>'CL &amp; Data'!B443/1000000000</f>
        <v>8.32</v>
      </c>
      <c r="D21" s="6">
        <f>'CL &amp; Data'!C443</f>
        <v>-3.6229203000000001</v>
      </c>
      <c r="F21" s="6">
        <f>'CL &amp; Data'!D443</f>
        <v>-50.094475000000003</v>
      </c>
      <c r="H21" s="6">
        <f>'CL &amp; Data'!E443</f>
        <v>-35.041035000000001</v>
      </c>
      <c r="J21" s="6">
        <f>'CL &amp; Data'!F443</f>
        <v>-38.603374000000002</v>
      </c>
      <c r="L21" s="6">
        <f>'CL &amp; Data'!L443/1000000000</f>
        <v>8.32</v>
      </c>
      <c r="N21" s="6">
        <f>'CL &amp; Data'!M443</f>
        <v>-7.3719215</v>
      </c>
      <c r="P21" s="6">
        <f>'CL &amp; Data'!N443</f>
        <v>-48.222217999999998</v>
      </c>
      <c r="R21" s="6">
        <f>'CL &amp; Data'!O443</f>
        <v>-38.812176000000001</v>
      </c>
      <c r="T21" s="6">
        <f>'CL &amp; Data'!P443</f>
        <v>-31.576832</v>
      </c>
    </row>
    <row r="22" spans="2:20" x14ac:dyDescent="0.25">
      <c r="B22" s="6">
        <f>'CL &amp; Data'!B444/1000000000</f>
        <v>8.4649999999999999</v>
      </c>
      <c r="D22" s="6">
        <f>'CL &amp; Data'!C444</f>
        <v>-3.8637210999999998</v>
      </c>
      <c r="F22" s="6">
        <f>'CL &amp; Data'!D444</f>
        <v>-50.074061999999998</v>
      </c>
      <c r="H22" s="6">
        <f>'CL &amp; Data'!E444</f>
        <v>-35.299675000000001</v>
      </c>
      <c r="J22" s="6">
        <f>'CL &amp; Data'!F444</f>
        <v>-37.395161000000002</v>
      </c>
      <c r="L22" s="6">
        <f>'CL &amp; Data'!L444/1000000000</f>
        <v>8.4649999999999999</v>
      </c>
      <c r="N22" s="6">
        <f>'CL &amp; Data'!M444</f>
        <v>-7.5846219000000001</v>
      </c>
      <c r="P22" s="6">
        <f>'CL &amp; Data'!N444</f>
        <v>-48.033752</v>
      </c>
      <c r="R22" s="6">
        <f>'CL &amp; Data'!O444</f>
        <v>-37.333961000000002</v>
      </c>
      <c r="T22" s="6">
        <f>'CL &amp; Data'!P444</f>
        <v>-32.035575999999999</v>
      </c>
    </row>
    <row r="23" spans="2:20" x14ac:dyDescent="0.25">
      <c r="B23" s="6">
        <f>'CL &amp; Data'!B445/1000000000</f>
        <v>8.61</v>
      </c>
      <c r="D23" s="6">
        <f>'CL &amp; Data'!C445</f>
        <v>-4.1029400999999996</v>
      </c>
      <c r="F23" s="6">
        <f>'CL &amp; Data'!D445</f>
        <v>-50.13015</v>
      </c>
      <c r="H23" s="6">
        <f>'CL &amp; Data'!E445</f>
        <v>-35.502861000000003</v>
      </c>
      <c r="J23" s="6">
        <f>'CL &amp; Data'!F445</f>
        <v>-36.325912000000002</v>
      </c>
      <c r="L23" s="6">
        <f>'CL &amp; Data'!L445/1000000000</f>
        <v>8.61</v>
      </c>
      <c r="N23" s="6">
        <f>'CL &amp; Data'!M445</f>
        <v>-7.8140998000000002</v>
      </c>
      <c r="P23" s="6">
        <f>'CL &amp; Data'!N445</f>
        <v>-47.847152999999999</v>
      </c>
      <c r="R23" s="6">
        <f>'CL &amp; Data'!O445</f>
        <v>-36.063659999999999</v>
      </c>
      <c r="T23" s="6">
        <f>'CL &amp; Data'!P445</f>
        <v>-32.496955999999997</v>
      </c>
    </row>
    <row r="24" spans="2:20" x14ac:dyDescent="0.25">
      <c r="B24" s="6">
        <f>'CL &amp; Data'!B446/1000000000</f>
        <v>8.7550000000000008</v>
      </c>
      <c r="D24" s="6">
        <f>'CL &amp; Data'!C446</f>
        <v>-4.3749409000000004</v>
      </c>
      <c r="F24" s="6">
        <f>'CL &amp; Data'!D446</f>
        <v>-49.998778999999999</v>
      </c>
      <c r="H24" s="6">
        <f>'CL &amp; Data'!E446</f>
        <v>-35.542026999999997</v>
      </c>
      <c r="J24" s="6">
        <f>'CL &amp; Data'!F446</f>
        <v>-35.303429000000001</v>
      </c>
      <c r="L24" s="6">
        <f>'CL &amp; Data'!L446/1000000000</f>
        <v>8.7550000000000008</v>
      </c>
      <c r="N24" s="6">
        <f>'CL &amp; Data'!M446</f>
        <v>-8.0515842000000006</v>
      </c>
      <c r="P24" s="6">
        <f>'CL &amp; Data'!N446</f>
        <v>-47.574776</v>
      </c>
      <c r="R24" s="6">
        <f>'CL &amp; Data'!O446</f>
        <v>-34.946758000000003</v>
      </c>
      <c r="T24" s="6">
        <f>'CL &amp; Data'!P446</f>
        <v>-32.897872999999997</v>
      </c>
    </row>
    <row r="25" spans="2:20" x14ac:dyDescent="0.25">
      <c r="B25" s="6">
        <f>'CL &amp; Data'!B447/1000000000</f>
        <v>8.9</v>
      </c>
      <c r="D25" s="6">
        <f>'CL &amp; Data'!C447</f>
        <v>-4.679379</v>
      </c>
      <c r="F25" s="6">
        <f>'CL &amp; Data'!D447</f>
        <v>-49.603259999999999</v>
      </c>
      <c r="H25" s="6">
        <f>'CL &amp; Data'!E447</f>
        <v>-35.480018999999999</v>
      </c>
      <c r="J25" s="6">
        <f>'CL &amp; Data'!F447</f>
        <v>-34.287711999999999</v>
      </c>
      <c r="L25" s="6">
        <f>'CL &amp; Data'!L447/1000000000</f>
        <v>8.9</v>
      </c>
      <c r="N25" s="6">
        <f>'CL &amp; Data'!M447</f>
        <v>-8.2853832000000001</v>
      </c>
      <c r="P25" s="6">
        <f>'CL &amp; Data'!N447</f>
        <v>-47.243046</v>
      </c>
      <c r="R25" s="6">
        <f>'CL &amp; Data'!O447</f>
        <v>-33.899303000000003</v>
      </c>
      <c r="T25" s="6">
        <f>'CL &amp; Data'!P447</f>
        <v>-33.37236</v>
      </c>
    </row>
    <row r="26" spans="2:20" x14ac:dyDescent="0.25">
      <c r="B26" s="6">
        <f>'CL &amp; Data'!B448/1000000000</f>
        <v>9.0449999999999999</v>
      </c>
      <c r="D26" s="6">
        <f>'CL &amp; Data'!C448</f>
        <v>-4.9649223999999998</v>
      </c>
      <c r="F26" s="6">
        <f>'CL &amp; Data'!D448</f>
        <v>-49.350608999999999</v>
      </c>
      <c r="H26" s="6">
        <f>'CL &amp; Data'!E448</f>
        <v>-35.396202000000002</v>
      </c>
      <c r="J26" s="6">
        <f>'CL &amp; Data'!F448</f>
        <v>-33.380535000000002</v>
      </c>
      <c r="L26" s="6">
        <f>'CL &amp; Data'!L448/1000000000</f>
        <v>9.0449999999999999</v>
      </c>
      <c r="N26" s="6">
        <f>'CL &amp; Data'!M448</f>
        <v>-8.4419518</v>
      </c>
      <c r="P26" s="6">
        <f>'CL &amp; Data'!N448</f>
        <v>-46.792048999999999</v>
      </c>
      <c r="R26" s="6">
        <f>'CL &amp; Data'!O448</f>
        <v>-33.001099000000004</v>
      </c>
      <c r="T26" s="6">
        <f>'CL &amp; Data'!P448</f>
        <v>-33.875754999999998</v>
      </c>
    </row>
    <row r="27" spans="2:20" x14ac:dyDescent="0.25">
      <c r="B27" s="6">
        <f>'CL &amp; Data'!B449/1000000000</f>
        <v>9.19</v>
      </c>
      <c r="D27" s="6">
        <f>'CL &amp; Data'!C449</f>
        <v>-5.2764753999999998</v>
      </c>
      <c r="F27" s="6">
        <f>'CL &amp; Data'!D449</f>
        <v>-49.081223000000001</v>
      </c>
      <c r="H27" s="6">
        <f>'CL &amp; Data'!E449</f>
        <v>-35.260952000000003</v>
      </c>
      <c r="J27" s="6">
        <f>'CL &amp; Data'!F449</f>
        <v>-32.636875000000003</v>
      </c>
      <c r="L27" s="6">
        <f>'CL &amp; Data'!L449/1000000000</f>
        <v>9.19</v>
      </c>
      <c r="N27" s="6">
        <f>'CL &amp; Data'!M449</f>
        <v>-8.6413670000000007</v>
      </c>
      <c r="P27" s="6">
        <f>'CL &amp; Data'!N449</f>
        <v>-46.621937000000003</v>
      </c>
      <c r="R27" s="6">
        <f>'CL &amp; Data'!O449</f>
        <v>-32.374023000000001</v>
      </c>
      <c r="T27" s="6">
        <f>'CL &amp; Data'!P449</f>
        <v>-34.298473000000001</v>
      </c>
    </row>
    <row r="28" spans="2:20" x14ac:dyDescent="0.25">
      <c r="B28" s="6">
        <f>'CL &amp; Data'!B450/1000000000</f>
        <v>9.3350000000000009</v>
      </c>
      <c r="D28" s="6">
        <f>'CL &amp; Data'!C450</f>
        <v>-5.5862864999999999</v>
      </c>
      <c r="F28" s="6">
        <f>'CL &amp; Data'!D450</f>
        <v>-48.956139</v>
      </c>
      <c r="H28" s="6">
        <f>'CL &amp; Data'!E450</f>
        <v>-35.041843</v>
      </c>
      <c r="J28" s="6">
        <f>'CL &amp; Data'!F450</f>
        <v>-32.218139999999998</v>
      </c>
      <c r="L28" s="6">
        <f>'CL &amp; Data'!L450/1000000000</f>
        <v>9.3350000000000009</v>
      </c>
      <c r="N28" s="6">
        <f>'CL &amp; Data'!M450</f>
        <v>-8.7842979000000003</v>
      </c>
      <c r="P28" s="6">
        <f>'CL &amp; Data'!N450</f>
        <v>-46.730750999999998</v>
      </c>
      <c r="R28" s="6">
        <f>'CL &amp; Data'!O450</f>
        <v>-32.126742999999998</v>
      </c>
      <c r="T28" s="6">
        <f>'CL &amp; Data'!P450</f>
        <v>-34.577995000000001</v>
      </c>
    </row>
    <row r="29" spans="2:20" x14ac:dyDescent="0.25">
      <c r="B29" s="6">
        <f>'CL &amp; Data'!B451/1000000000</f>
        <v>9.48</v>
      </c>
      <c r="D29" s="6">
        <f>'CL &amp; Data'!C451</f>
        <v>-5.9249543999999998</v>
      </c>
      <c r="F29" s="6">
        <f>'CL &amp; Data'!D451</f>
        <v>-48.852271999999999</v>
      </c>
      <c r="H29" s="6">
        <f>'CL &amp; Data'!E451</f>
        <v>-34.998809999999999</v>
      </c>
      <c r="J29" s="6">
        <f>'CL &amp; Data'!F451</f>
        <v>-32.039192</v>
      </c>
      <c r="L29" s="6">
        <f>'CL &amp; Data'!L451/1000000000</f>
        <v>9.48</v>
      </c>
      <c r="N29" s="6">
        <f>'CL &amp; Data'!M451</f>
        <v>-8.9149493999999994</v>
      </c>
      <c r="P29" s="6">
        <f>'CL &amp; Data'!N451</f>
        <v>-47.155299999999997</v>
      </c>
      <c r="R29" s="6">
        <f>'CL &amp; Data'!O451</f>
        <v>-32.277855000000002</v>
      </c>
      <c r="T29" s="6">
        <f>'CL &amp; Data'!P451</f>
        <v>-34.882613999999997</v>
      </c>
    </row>
    <row r="30" spans="2:20" x14ac:dyDescent="0.25">
      <c r="B30" s="6">
        <f>'CL &amp; Data'!B452/1000000000</f>
        <v>9.625</v>
      </c>
      <c r="D30" s="6">
        <f>'CL &amp; Data'!C452</f>
        <v>-6.2595634000000002</v>
      </c>
      <c r="F30" s="6">
        <f>'CL &amp; Data'!D452</f>
        <v>-49.113773000000002</v>
      </c>
      <c r="H30" s="6">
        <f>'CL &amp; Data'!E452</f>
        <v>-34.797935000000003</v>
      </c>
      <c r="J30" s="6">
        <f>'CL &amp; Data'!F452</f>
        <v>-32.091450000000002</v>
      </c>
      <c r="L30" s="6">
        <f>'CL &amp; Data'!L452/1000000000</f>
        <v>9.625</v>
      </c>
      <c r="N30" s="6">
        <f>'CL &amp; Data'!M452</f>
        <v>-9.0259619000000004</v>
      </c>
      <c r="P30" s="6">
        <f>'CL &amp; Data'!N452</f>
        <v>-47.612473000000001</v>
      </c>
      <c r="R30" s="6">
        <f>'CL &amp; Data'!O452</f>
        <v>-32.626728</v>
      </c>
      <c r="T30" s="6">
        <f>'CL &amp; Data'!P452</f>
        <v>-35.089100000000002</v>
      </c>
    </row>
    <row r="31" spans="2:20" x14ac:dyDescent="0.25">
      <c r="B31" s="6">
        <f>'CL &amp; Data'!B453/1000000000</f>
        <v>9.77</v>
      </c>
      <c r="D31" s="6">
        <f>'CL &amp; Data'!C453</f>
        <v>-6.6620683999999999</v>
      </c>
      <c r="F31" s="6">
        <f>'CL &amp; Data'!D453</f>
        <v>-49.214835999999998</v>
      </c>
      <c r="H31" s="6">
        <f>'CL &amp; Data'!E453</f>
        <v>-34.618426999999997</v>
      </c>
      <c r="J31" s="6">
        <f>'CL &amp; Data'!F453</f>
        <v>-32.222664000000002</v>
      </c>
      <c r="L31" s="6">
        <f>'CL &amp; Data'!L453/1000000000</f>
        <v>9.77</v>
      </c>
      <c r="N31" s="6">
        <f>'CL &amp; Data'!M453</f>
        <v>-9.1238212999999995</v>
      </c>
      <c r="P31" s="6">
        <f>'CL &amp; Data'!N453</f>
        <v>-48.148494999999997</v>
      </c>
      <c r="R31" s="6">
        <f>'CL &amp; Data'!O453</f>
        <v>-32.924709</v>
      </c>
      <c r="T31" s="6">
        <f>'CL &amp; Data'!P453</f>
        <v>-35.281303000000001</v>
      </c>
    </row>
    <row r="32" spans="2:20" x14ac:dyDescent="0.25">
      <c r="B32" s="6">
        <f>'CL &amp; Data'!B454/1000000000</f>
        <v>9.9149999999999991</v>
      </c>
      <c r="D32" s="6">
        <f>'CL &amp; Data'!C454</f>
        <v>-7.0440091999999996</v>
      </c>
      <c r="F32" s="6">
        <f>'CL &amp; Data'!D454</f>
        <v>-49.313408000000003</v>
      </c>
      <c r="H32" s="6">
        <f>'CL &amp; Data'!E454</f>
        <v>-34.178927999999999</v>
      </c>
      <c r="J32" s="6">
        <f>'CL &amp; Data'!F454</f>
        <v>-32.285248000000003</v>
      </c>
      <c r="L32" s="6">
        <f>'CL &amp; Data'!L454/1000000000</f>
        <v>9.9149999999999991</v>
      </c>
      <c r="N32" s="6">
        <f>'CL &amp; Data'!M454</f>
        <v>-9.1604241999999996</v>
      </c>
      <c r="P32" s="6">
        <f>'CL &amp; Data'!N454</f>
        <v>-48.446869</v>
      </c>
      <c r="R32" s="6">
        <f>'CL &amp; Data'!O454</f>
        <v>-33.080359999999999</v>
      </c>
      <c r="T32" s="6">
        <f>'CL &amp; Data'!P454</f>
        <v>-35.330993999999997</v>
      </c>
    </row>
    <row r="33" spans="2:20" x14ac:dyDescent="0.25">
      <c r="B33" s="6">
        <f>'CL &amp; Data'!B455/1000000000</f>
        <v>10.06</v>
      </c>
      <c r="D33" s="6">
        <f>'CL &amp; Data'!C455</f>
        <v>-7.5245103999999996</v>
      </c>
      <c r="F33" s="6">
        <f>'CL &amp; Data'!D455</f>
        <v>-49.175514</v>
      </c>
      <c r="H33" s="6">
        <f>'CL &amp; Data'!E455</f>
        <v>-33.856495000000002</v>
      </c>
      <c r="J33" s="6">
        <f>'CL &amp; Data'!F455</f>
        <v>-32.039546999999999</v>
      </c>
      <c r="L33" s="6">
        <f>'CL &amp; Data'!L455/1000000000</f>
        <v>10.06</v>
      </c>
      <c r="N33" s="6">
        <f>'CL &amp; Data'!M455</f>
        <v>-9.1854543999999994</v>
      </c>
      <c r="P33" s="6">
        <f>'CL &amp; Data'!N455</f>
        <v>-48.528534000000001</v>
      </c>
      <c r="R33" s="6">
        <f>'CL &amp; Data'!O455</f>
        <v>-32.923034999999999</v>
      </c>
      <c r="T33" s="6">
        <f>'CL &amp; Data'!P455</f>
        <v>-35.326279</v>
      </c>
    </row>
    <row r="34" spans="2:20" x14ac:dyDescent="0.25">
      <c r="B34" s="6">
        <f>'CL &amp; Data'!B456/1000000000</f>
        <v>10.205</v>
      </c>
      <c r="D34" s="6">
        <f>'CL &amp; Data'!C456</f>
        <v>-8.0257033999999994</v>
      </c>
      <c r="F34" s="6">
        <f>'CL &amp; Data'!D456</f>
        <v>-49.144511999999999</v>
      </c>
      <c r="H34" s="6">
        <f>'CL &amp; Data'!E456</f>
        <v>-33.345516000000003</v>
      </c>
      <c r="J34" s="6">
        <f>'CL &amp; Data'!F456</f>
        <v>-31.644635999999998</v>
      </c>
      <c r="L34" s="6">
        <f>'CL &amp; Data'!L456/1000000000</f>
        <v>10.205</v>
      </c>
      <c r="N34" s="6">
        <f>'CL &amp; Data'!M456</f>
        <v>-9.1929207000000002</v>
      </c>
      <c r="P34" s="6">
        <f>'CL &amp; Data'!N456</f>
        <v>-48.535099000000002</v>
      </c>
      <c r="R34" s="6">
        <f>'CL &amp; Data'!O456</f>
        <v>-32.577156000000002</v>
      </c>
      <c r="T34" s="6">
        <f>'CL &amp; Data'!P456</f>
        <v>-35.218491</v>
      </c>
    </row>
    <row r="35" spans="2:20" x14ac:dyDescent="0.25">
      <c r="B35" s="6">
        <f>'CL &amp; Data'!B457/1000000000</f>
        <v>10.35</v>
      </c>
      <c r="D35" s="6">
        <f>'CL &amp; Data'!C457</f>
        <v>-8.5545606999999997</v>
      </c>
      <c r="F35" s="6">
        <f>'CL &amp; Data'!D457</f>
        <v>-48.862071999999998</v>
      </c>
      <c r="H35" s="6">
        <f>'CL &amp; Data'!E457</f>
        <v>-32.850594000000001</v>
      </c>
      <c r="J35" s="6">
        <f>'CL &amp; Data'!F457</f>
        <v>-31.186358999999999</v>
      </c>
      <c r="L35" s="6">
        <f>'CL &amp; Data'!L457/1000000000</f>
        <v>10.35</v>
      </c>
      <c r="N35" s="6">
        <f>'CL &amp; Data'!M457</f>
        <v>-9.1600512999999992</v>
      </c>
      <c r="P35" s="6">
        <f>'CL &amp; Data'!N457</f>
        <v>-48.546391</v>
      </c>
      <c r="R35" s="6">
        <f>'CL &amp; Data'!O457</f>
        <v>-32.043396000000001</v>
      </c>
      <c r="T35" s="6">
        <f>'CL &amp; Data'!P457</f>
        <v>-35.009853</v>
      </c>
    </row>
    <row r="36" spans="2:20" x14ac:dyDescent="0.25">
      <c r="B36" s="6">
        <f>'CL &amp; Data'!B458/1000000000</f>
        <v>10.494999999999999</v>
      </c>
      <c r="D36" s="6">
        <f>'CL &amp; Data'!C458</f>
        <v>-9.0515871000000008</v>
      </c>
      <c r="F36" s="6">
        <f>'CL &amp; Data'!D458</f>
        <v>-48.664397999999998</v>
      </c>
      <c r="H36" s="6">
        <f>'CL &amp; Data'!E458</f>
        <v>-32.242511999999998</v>
      </c>
      <c r="J36" s="6">
        <f>'CL &amp; Data'!F458</f>
        <v>-30.700196999999999</v>
      </c>
      <c r="L36" s="6">
        <f>'CL &amp; Data'!L458/1000000000</f>
        <v>10.494999999999999</v>
      </c>
      <c r="N36" s="6">
        <f>'CL &amp; Data'!M458</f>
        <v>-9.1139355000000002</v>
      </c>
      <c r="P36" s="6">
        <f>'CL &amp; Data'!N458</f>
        <v>-48.504962999999996</v>
      </c>
      <c r="R36" s="6">
        <f>'CL &amp; Data'!O458</f>
        <v>-31.475103000000001</v>
      </c>
      <c r="T36" s="6">
        <f>'CL &amp; Data'!P458</f>
        <v>-34.615982000000002</v>
      </c>
    </row>
    <row r="37" spans="2:20" x14ac:dyDescent="0.25">
      <c r="B37" s="6">
        <f>'CL &amp; Data'!B459/1000000000</f>
        <v>10.64</v>
      </c>
      <c r="D37" s="6">
        <f>'CL &amp; Data'!C459</f>
        <v>-9.6408234000000004</v>
      </c>
      <c r="F37" s="6">
        <f>'CL &amp; Data'!D459</f>
        <v>-48.480258999999997</v>
      </c>
      <c r="H37" s="6">
        <f>'CL &amp; Data'!E459</f>
        <v>-31.806507</v>
      </c>
      <c r="J37" s="6">
        <f>'CL &amp; Data'!F459</f>
        <v>-30.236998</v>
      </c>
      <c r="L37" s="6">
        <f>'CL &amp; Data'!L459/1000000000</f>
        <v>10.64</v>
      </c>
      <c r="N37" s="6">
        <f>'CL &amp; Data'!M459</f>
        <v>-9.0653714999999995</v>
      </c>
      <c r="P37" s="6">
        <f>'CL &amp; Data'!N459</f>
        <v>-48.403430999999998</v>
      </c>
      <c r="R37" s="6">
        <f>'CL &amp; Data'!O459</f>
        <v>-30.936609000000001</v>
      </c>
      <c r="T37" s="6">
        <f>'CL &amp; Data'!P459</f>
        <v>-34.177836999999997</v>
      </c>
    </row>
    <row r="38" spans="2:20" x14ac:dyDescent="0.25">
      <c r="B38" s="6">
        <f>'CL &amp; Data'!B460/1000000000</f>
        <v>10.785</v>
      </c>
      <c r="D38" s="6">
        <f>'CL &amp; Data'!C460</f>
        <v>-10.200346</v>
      </c>
      <c r="F38" s="6">
        <f>'CL &amp; Data'!D460</f>
        <v>-48.439148000000003</v>
      </c>
      <c r="H38" s="6">
        <f>'CL &amp; Data'!E460</f>
        <v>-31.265041</v>
      </c>
      <c r="J38" s="6">
        <f>'CL &amp; Data'!F460</f>
        <v>-29.86824</v>
      </c>
      <c r="L38" s="6">
        <f>'CL &amp; Data'!L460/1000000000</f>
        <v>10.785</v>
      </c>
      <c r="N38" s="6">
        <f>'CL &amp; Data'!M460</f>
        <v>-8.9881276999999997</v>
      </c>
      <c r="P38" s="6">
        <f>'CL &amp; Data'!N460</f>
        <v>-48.245688999999999</v>
      </c>
      <c r="R38" s="6">
        <f>'CL &amp; Data'!O460</f>
        <v>-30.466104999999999</v>
      </c>
      <c r="T38" s="6">
        <f>'CL &amp; Data'!P460</f>
        <v>-33.614536000000001</v>
      </c>
    </row>
    <row r="39" spans="2:20" x14ac:dyDescent="0.25">
      <c r="B39" s="6">
        <f>'CL &amp; Data'!B461/1000000000</f>
        <v>10.93</v>
      </c>
      <c r="D39" s="6">
        <f>'CL &amp; Data'!C461</f>
        <v>-10.778886999999999</v>
      </c>
      <c r="F39" s="6">
        <f>'CL &amp; Data'!D461</f>
        <v>-48.344875000000002</v>
      </c>
      <c r="H39" s="6">
        <f>'CL &amp; Data'!E461</f>
        <v>-30.729441000000001</v>
      </c>
      <c r="J39" s="6">
        <f>'CL &amp; Data'!F461</f>
        <v>-29.578938000000001</v>
      </c>
      <c r="L39" s="6">
        <f>'CL &amp; Data'!L461/1000000000</f>
        <v>10.93</v>
      </c>
      <c r="N39" s="6">
        <f>'CL &amp; Data'!M461</f>
        <v>-8.9223336999999994</v>
      </c>
      <c r="P39" s="6">
        <f>'CL &amp; Data'!N461</f>
        <v>-47.998699000000002</v>
      </c>
      <c r="R39" s="6">
        <f>'CL &amp; Data'!O461</f>
        <v>-30.028352999999999</v>
      </c>
      <c r="T39" s="6">
        <f>'CL &amp; Data'!P461</f>
        <v>-32.90889</v>
      </c>
    </row>
    <row r="40" spans="2:20" x14ac:dyDescent="0.25">
      <c r="B40" s="6">
        <f>'CL &amp; Data'!B462/1000000000</f>
        <v>11.074999999999999</v>
      </c>
      <c r="D40" s="6">
        <f>'CL &amp; Data'!C462</f>
        <v>-11.410076</v>
      </c>
      <c r="F40" s="6">
        <f>'CL &amp; Data'!D462</f>
        <v>-48.376083000000001</v>
      </c>
      <c r="H40" s="6">
        <f>'CL &amp; Data'!E462</f>
        <v>-30.297388000000002</v>
      </c>
      <c r="J40" s="6">
        <f>'CL &amp; Data'!F462</f>
        <v>-29.287430000000001</v>
      </c>
      <c r="L40" s="6">
        <f>'CL &amp; Data'!L462/1000000000</f>
        <v>11.074999999999999</v>
      </c>
      <c r="N40" s="6">
        <f>'CL &amp; Data'!M462</f>
        <v>-8.8599958000000001</v>
      </c>
      <c r="P40" s="6">
        <f>'CL &amp; Data'!N462</f>
        <v>-47.717323</v>
      </c>
      <c r="R40" s="6">
        <f>'CL &amp; Data'!O462</f>
        <v>-29.605139000000001</v>
      </c>
      <c r="T40" s="6">
        <f>'CL &amp; Data'!P462</f>
        <v>-32.210296999999997</v>
      </c>
    </row>
    <row r="41" spans="2:20" x14ac:dyDescent="0.25">
      <c r="B41" s="6">
        <f>'CL &amp; Data'!B463/1000000000</f>
        <v>11.22</v>
      </c>
      <c r="D41" s="6">
        <f>'CL &amp; Data'!C463</f>
        <v>-12.120265</v>
      </c>
      <c r="F41" s="6">
        <f>'CL &amp; Data'!D463</f>
        <v>-48.399566999999998</v>
      </c>
      <c r="H41" s="6">
        <f>'CL &amp; Data'!E463</f>
        <v>-29.907779999999999</v>
      </c>
      <c r="J41" s="6">
        <f>'CL &amp; Data'!F463</f>
        <v>-29.039456999999999</v>
      </c>
      <c r="L41" s="6">
        <f>'CL &amp; Data'!L463/1000000000</f>
        <v>11.22</v>
      </c>
      <c r="N41" s="6">
        <f>'CL &amp; Data'!M463</f>
        <v>-8.8471174000000001</v>
      </c>
      <c r="P41" s="6">
        <f>'CL &amp; Data'!N463</f>
        <v>-47.495055999999998</v>
      </c>
      <c r="R41" s="6">
        <f>'CL &amp; Data'!O463</f>
        <v>-29.294771000000001</v>
      </c>
      <c r="T41" s="6">
        <f>'CL &amp; Data'!P463</f>
        <v>-31.494816</v>
      </c>
    </row>
    <row r="42" spans="2:20" x14ac:dyDescent="0.25">
      <c r="B42" s="6">
        <f>'CL &amp; Data'!B464/1000000000</f>
        <v>11.365</v>
      </c>
      <c r="D42" s="6">
        <f>'CL &amp; Data'!C464</f>
        <v>-12.851868</v>
      </c>
      <c r="F42" s="6">
        <f>'CL &amp; Data'!D464</f>
        <v>-48.499885999999996</v>
      </c>
      <c r="H42" s="6">
        <f>'CL &amp; Data'!E464</f>
        <v>-29.519590000000001</v>
      </c>
      <c r="J42" s="6">
        <f>'CL &amp; Data'!F464</f>
        <v>-28.853546000000001</v>
      </c>
      <c r="L42" s="6">
        <f>'CL &amp; Data'!L464/1000000000</f>
        <v>11.365</v>
      </c>
      <c r="N42" s="6">
        <f>'CL &amp; Data'!M464</f>
        <v>-8.8187455999999997</v>
      </c>
      <c r="P42" s="6">
        <f>'CL &amp; Data'!N464</f>
        <v>-47.442901999999997</v>
      </c>
      <c r="R42" s="6">
        <f>'CL &amp; Data'!O464</f>
        <v>-29.04748</v>
      </c>
      <c r="T42" s="6">
        <f>'CL &amp; Data'!P464</f>
        <v>-30.917363999999999</v>
      </c>
    </row>
    <row r="43" spans="2:20" x14ac:dyDescent="0.25">
      <c r="B43" s="6">
        <f>'CL &amp; Data'!B465/1000000000</f>
        <v>11.51</v>
      </c>
      <c r="D43" s="6">
        <f>'CL &amp; Data'!C465</f>
        <v>-13.659238</v>
      </c>
      <c r="F43" s="6">
        <f>'CL &amp; Data'!D465</f>
        <v>-48.529975999999998</v>
      </c>
      <c r="H43" s="6">
        <f>'CL &amp; Data'!E465</f>
        <v>-29.178221000000001</v>
      </c>
      <c r="J43" s="6">
        <f>'CL &amp; Data'!F465</f>
        <v>-28.682380999999999</v>
      </c>
      <c r="L43" s="6">
        <f>'CL &amp; Data'!L465/1000000000</f>
        <v>11.51</v>
      </c>
      <c r="N43" s="6">
        <f>'CL &amp; Data'!M465</f>
        <v>-8.8317385000000002</v>
      </c>
      <c r="P43" s="6">
        <f>'CL &amp; Data'!N465</f>
        <v>-47.458137999999998</v>
      </c>
      <c r="R43" s="6">
        <f>'CL &amp; Data'!O465</f>
        <v>-28.886692</v>
      </c>
      <c r="T43" s="6">
        <f>'CL &amp; Data'!P465</f>
        <v>-30.549173</v>
      </c>
    </row>
    <row r="44" spans="2:20" x14ac:dyDescent="0.25">
      <c r="B44" s="6">
        <f>'CL &amp; Data'!B466/1000000000</f>
        <v>11.654999999999999</v>
      </c>
      <c r="D44" s="6">
        <f>'CL &amp; Data'!C466</f>
        <v>-14.524476</v>
      </c>
      <c r="F44" s="6">
        <f>'CL &amp; Data'!D466</f>
        <v>-48.715651999999999</v>
      </c>
      <c r="H44" s="6">
        <f>'CL &amp; Data'!E466</f>
        <v>-28.902616999999999</v>
      </c>
      <c r="J44" s="6">
        <f>'CL &amp; Data'!F466</f>
        <v>-28.538564999999998</v>
      </c>
      <c r="L44" s="6">
        <f>'CL &amp; Data'!L466/1000000000</f>
        <v>11.654999999999999</v>
      </c>
      <c r="N44" s="6">
        <f>'CL &amp; Data'!M466</f>
        <v>-8.7893486000000003</v>
      </c>
      <c r="P44" s="6">
        <f>'CL &amp; Data'!N466</f>
        <v>-47.517319000000001</v>
      </c>
      <c r="R44" s="6">
        <f>'CL &amp; Data'!O466</f>
        <v>-28.772877000000001</v>
      </c>
      <c r="T44" s="6">
        <f>'CL &amp; Data'!P466</f>
        <v>-30.346326999999999</v>
      </c>
    </row>
    <row r="45" spans="2:20" x14ac:dyDescent="0.25">
      <c r="B45" s="6">
        <f>'CL &amp; Data'!B467/1000000000</f>
        <v>11.8</v>
      </c>
      <c r="D45" s="6">
        <f>'CL &amp; Data'!C467</f>
        <v>-15.428107000000001</v>
      </c>
      <c r="F45" s="6">
        <f>'CL &amp; Data'!D467</f>
        <v>-49.061798000000003</v>
      </c>
      <c r="H45" s="6">
        <f>'CL &amp; Data'!E467</f>
        <v>-28.583649000000001</v>
      </c>
      <c r="J45" s="6">
        <f>'CL &amp; Data'!F467</f>
        <v>-28.420984000000001</v>
      </c>
      <c r="L45" s="6">
        <f>'CL &amp; Data'!L467/1000000000</f>
        <v>11.8</v>
      </c>
      <c r="N45" s="6">
        <f>'CL &amp; Data'!M467</f>
        <v>-8.7828312000000004</v>
      </c>
      <c r="P45" s="6">
        <f>'CL &amp; Data'!N467</f>
        <v>-47.613033000000001</v>
      </c>
      <c r="R45" s="6">
        <f>'CL &amp; Data'!O467</f>
        <v>-28.724229999999999</v>
      </c>
      <c r="T45" s="6">
        <f>'CL &amp; Data'!P467</f>
        <v>-30.058216000000002</v>
      </c>
    </row>
    <row r="46" spans="2:20" x14ac:dyDescent="0.25">
      <c r="B46" s="6">
        <f>'CL &amp; Data'!B468/1000000000</f>
        <v>11.945</v>
      </c>
      <c r="D46" s="6">
        <f>'CL &amp; Data'!C468</f>
        <v>-16.302195000000001</v>
      </c>
      <c r="F46" s="6">
        <f>'CL &amp; Data'!D468</f>
        <v>-49.481327</v>
      </c>
      <c r="H46" s="6">
        <f>'CL &amp; Data'!E468</f>
        <v>-28.389099000000002</v>
      </c>
      <c r="J46" s="6">
        <f>'CL &amp; Data'!F468</f>
        <v>-28.389734000000001</v>
      </c>
      <c r="L46" s="6">
        <f>'CL &amp; Data'!L468/1000000000</f>
        <v>11.945</v>
      </c>
      <c r="N46" s="6">
        <f>'CL &amp; Data'!M468</f>
        <v>-8.7923679000000003</v>
      </c>
      <c r="P46" s="6">
        <f>'CL &amp; Data'!N468</f>
        <v>-47.823231</v>
      </c>
      <c r="R46" s="6">
        <f>'CL &amp; Data'!O468</f>
        <v>-28.736177000000001</v>
      </c>
      <c r="T46" s="6">
        <f>'CL &amp; Data'!P468</f>
        <v>-29.812740000000002</v>
      </c>
    </row>
    <row r="47" spans="2:20" x14ac:dyDescent="0.25">
      <c r="B47" s="6">
        <f>'CL &amp; Data'!B469/1000000000</f>
        <v>12.09</v>
      </c>
      <c r="D47" s="6">
        <f>'CL &amp; Data'!C469</f>
        <v>-17.106434</v>
      </c>
      <c r="F47" s="6">
        <f>'CL &amp; Data'!D469</f>
        <v>-50.024475000000002</v>
      </c>
      <c r="H47" s="6">
        <f>'CL &amp; Data'!E469</f>
        <v>-28.215450000000001</v>
      </c>
      <c r="J47" s="6">
        <f>'CL &amp; Data'!F469</f>
        <v>-28.408774999999999</v>
      </c>
      <c r="L47" s="6">
        <f>'CL &amp; Data'!L469/1000000000</f>
        <v>12.09</v>
      </c>
      <c r="N47" s="6">
        <f>'CL &amp; Data'!M469</f>
        <v>-8.8523426000000001</v>
      </c>
      <c r="P47" s="6">
        <f>'CL &amp; Data'!N469</f>
        <v>-48.103301999999999</v>
      </c>
      <c r="R47" s="6">
        <f>'CL &amp; Data'!O469</f>
        <v>-28.708093999999999</v>
      </c>
      <c r="T47" s="6">
        <f>'CL &amp; Data'!P469</f>
        <v>-29.538902</v>
      </c>
    </row>
    <row r="48" spans="2:20" x14ac:dyDescent="0.25">
      <c r="B48" s="6">
        <f>'CL &amp; Data'!B470/1000000000</f>
        <v>12.234999999999999</v>
      </c>
      <c r="D48" s="6">
        <f>'CL &amp; Data'!C470</f>
        <v>-17.775597000000001</v>
      </c>
      <c r="F48" s="6">
        <f>'CL &amp; Data'!D470</f>
        <v>-50.807659000000001</v>
      </c>
      <c r="H48" s="6">
        <f>'CL &amp; Data'!E470</f>
        <v>-28.165286999999999</v>
      </c>
      <c r="J48" s="6">
        <f>'CL &amp; Data'!F470</f>
        <v>-28.528257</v>
      </c>
      <c r="L48" s="6">
        <f>'CL &amp; Data'!L470/1000000000</f>
        <v>12.234999999999999</v>
      </c>
      <c r="N48" s="6">
        <f>'CL &amp; Data'!M470</f>
        <v>-8.7640829</v>
      </c>
      <c r="P48" s="6">
        <f>'CL &amp; Data'!N470</f>
        <v>-48.487727999999997</v>
      </c>
      <c r="R48" s="6">
        <f>'CL &amp; Data'!O470</f>
        <v>-28.609348000000001</v>
      </c>
      <c r="T48" s="6">
        <f>'CL &amp; Data'!P470</f>
        <v>-29.292545</v>
      </c>
    </row>
    <row r="49" spans="2:20" x14ac:dyDescent="0.25">
      <c r="B49" s="6">
        <f>'CL &amp; Data'!B471/1000000000</f>
        <v>12.38</v>
      </c>
      <c r="D49" s="6">
        <f>'CL &amp; Data'!C471</f>
        <v>-18.204654999999999</v>
      </c>
      <c r="F49" s="6">
        <f>'CL &amp; Data'!D471</f>
        <v>-51.542534000000003</v>
      </c>
      <c r="H49" s="6">
        <f>'CL &amp; Data'!E471</f>
        <v>-28.105751000000001</v>
      </c>
      <c r="J49" s="6">
        <f>'CL &amp; Data'!F471</f>
        <v>-28.690564999999999</v>
      </c>
      <c r="L49" s="6">
        <f>'CL &amp; Data'!L471/1000000000</f>
        <v>12.38</v>
      </c>
      <c r="N49" s="6">
        <f>'CL &amp; Data'!M471</f>
        <v>-8.9036427000000007</v>
      </c>
      <c r="P49" s="6">
        <f>'CL &amp; Data'!N471</f>
        <v>-49.104691000000003</v>
      </c>
      <c r="R49" s="6">
        <f>'CL &amp; Data'!O471</f>
        <v>-28.597297999999999</v>
      </c>
      <c r="T49" s="6">
        <f>'CL &amp; Data'!P471</f>
        <v>-29.139296000000002</v>
      </c>
    </row>
    <row r="50" spans="2:20" x14ac:dyDescent="0.25">
      <c r="B50" s="6">
        <f>'CL &amp; Data'!B472/1000000000</f>
        <v>12.525</v>
      </c>
      <c r="D50" s="6">
        <f>'CL &amp; Data'!C472</f>
        <v>-18.388726999999999</v>
      </c>
      <c r="F50" s="6">
        <f>'CL &amp; Data'!D472</f>
        <v>-52.185524000000001</v>
      </c>
      <c r="H50" s="6">
        <f>'CL &amp; Data'!E472</f>
        <v>-28.257764999999999</v>
      </c>
      <c r="J50" s="6">
        <f>'CL &amp; Data'!F472</f>
        <v>-28.926964000000002</v>
      </c>
      <c r="L50" s="6">
        <f>'CL &amp; Data'!L472/1000000000</f>
        <v>12.525</v>
      </c>
      <c r="N50" s="6">
        <f>'CL &amp; Data'!M472</f>
        <v>-8.9645986999999998</v>
      </c>
      <c r="P50" s="6">
        <f>'CL &amp; Data'!N472</f>
        <v>-49.750777999999997</v>
      </c>
      <c r="R50" s="6">
        <f>'CL &amp; Data'!O472</f>
        <v>-28.662987000000001</v>
      </c>
      <c r="T50" s="6">
        <f>'CL &amp; Data'!P472</f>
        <v>-29.148211</v>
      </c>
    </row>
    <row r="51" spans="2:20" x14ac:dyDescent="0.25">
      <c r="B51" s="6">
        <f>'CL &amp; Data'!B473/1000000000</f>
        <v>12.67</v>
      </c>
      <c r="D51" s="6">
        <f>'CL &amp; Data'!C473</f>
        <v>-18.333608999999999</v>
      </c>
      <c r="F51" s="6">
        <f>'CL &amp; Data'!D473</f>
        <v>-53.036555999999997</v>
      </c>
      <c r="H51" s="6">
        <f>'CL &amp; Data'!E473</f>
        <v>-28.358689999999999</v>
      </c>
      <c r="J51" s="6">
        <f>'CL &amp; Data'!F473</f>
        <v>-29.209726</v>
      </c>
      <c r="L51" s="6">
        <f>'CL &amp; Data'!L473/1000000000</f>
        <v>12.67</v>
      </c>
      <c r="N51" s="6">
        <f>'CL &amp; Data'!M473</f>
        <v>-9.1529064000000009</v>
      </c>
      <c r="P51" s="6">
        <f>'CL &amp; Data'!N473</f>
        <v>-50.647320000000001</v>
      </c>
      <c r="R51" s="6">
        <f>'CL &amp; Data'!O473</f>
        <v>-28.787987000000001</v>
      </c>
      <c r="T51" s="6">
        <f>'CL &amp; Data'!P473</f>
        <v>-29.248176999999998</v>
      </c>
    </row>
    <row r="52" spans="2:20" x14ac:dyDescent="0.25">
      <c r="B52" s="6">
        <f>'CL &amp; Data'!B474/1000000000</f>
        <v>12.815</v>
      </c>
      <c r="D52" s="6">
        <f>'CL &amp; Data'!C474</f>
        <v>-17.997875000000001</v>
      </c>
      <c r="F52" s="6">
        <f>'CL &amp; Data'!D474</f>
        <v>-53.88776</v>
      </c>
      <c r="H52" s="6">
        <f>'CL &amp; Data'!E474</f>
        <v>-28.653362000000001</v>
      </c>
      <c r="J52" s="6">
        <f>'CL &amp; Data'!F474</f>
        <v>-29.524927000000002</v>
      </c>
      <c r="L52" s="6">
        <f>'CL &amp; Data'!L474/1000000000</f>
        <v>12.815</v>
      </c>
      <c r="N52" s="6">
        <f>'CL &amp; Data'!M474</f>
        <v>-9.1308822999999997</v>
      </c>
      <c r="P52" s="6">
        <f>'CL &amp; Data'!N474</f>
        <v>-51.588940000000001</v>
      </c>
      <c r="R52" s="6">
        <f>'CL &amp; Data'!O474</f>
        <v>-29.034683000000001</v>
      </c>
      <c r="T52" s="6">
        <f>'CL &amp; Data'!P474</f>
        <v>-29.401475999999999</v>
      </c>
    </row>
    <row r="53" spans="2:20" x14ac:dyDescent="0.25">
      <c r="B53" s="6">
        <f>'CL &amp; Data'!B475/1000000000</f>
        <v>12.96</v>
      </c>
      <c r="D53" s="6">
        <f>'CL &amp; Data'!C475</f>
        <v>-17.458290000000002</v>
      </c>
      <c r="F53" s="6">
        <f>'CL &amp; Data'!D475</f>
        <v>-55.030518000000001</v>
      </c>
      <c r="H53" s="6">
        <f>'CL &amp; Data'!E475</f>
        <v>-28.830186999999999</v>
      </c>
      <c r="J53" s="6">
        <f>'CL &amp; Data'!F475</f>
        <v>-29.811292999999999</v>
      </c>
      <c r="L53" s="6">
        <f>'CL &amp; Data'!L475/1000000000</f>
        <v>12.96</v>
      </c>
      <c r="N53" s="6">
        <f>'CL &amp; Data'!M475</f>
        <v>-9.3848114000000002</v>
      </c>
      <c r="P53" s="6">
        <f>'CL &amp; Data'!N475</f>
        <v>-52.670546999999999</v>
      </c>
      <c r="R53" s="6">
        <f>'CL &amp; Data'!O475</f>
        <v>-29.431678999999999</v>
      </c>
      <c r="T53" s="6">
        <f>'CL &amp; Data'!P475</f>
        <v>-29.564350000000001</v>
      </c>
    </row>
    <row r="54" spans="2:20" x14ac:dyDescent="0.25">
      <c r="B54" s="6">
        <f>'CL &amp; Data'!B476/1000000000</f>
        <v>13.105</v>
      </c>
      <c r="D54" s="6">
        <f>'CL &amp; Data'!C476</f>
        <v>-16.739315000000001</v>
      </c>
      <c r="F54" s="6">
        <f>'CL &amp; Data'!D476</f>
        <v>-55.866900999999999</v>
      </c>
      <c r="H54" s="6">
        <f>'CL &amp; Data'!E476</f>
        <v>-29.189209000000002</v>
      </c>
      <c r="J54" s="6">
        <f>'CL &amp; Data'!F476</f>
        <v>-30.094324</v>
      </c>
      <c r="L54" s="6">
        <f>'CL &amp; Data'!L476/1000000000</f>
        <v>13.105</v>
      </c>
      <c r="N54" s="6">
        <f>'CL &amp; Data'!M476</f>
        <v>-9.1226807000000001</v>
      </c>
      <c r="P54" s="6">
        <f>'CL &amp; Data'!N476</f>
        <v>-53.468871999999998</v>
      </c>
      <c r="R54" s="6">
        <f>'CL &amp; Data'!O476</f>
        <v>-29.765511</v>
      </c>
      <c r="T54" s="6">
        <f>'CL &amp; Data'!P476</f>
        <v>-29.692481999999998</v>
      </c>
    </row>
    <row r="55" spans="2:20" x14ac:dyDescent="0.25">
      <c r="B55" s="6">
        <f>'CL &amp; Data'!B477/1000000000</f>
        <v>13.25</v>
      </c>
      <c r="D55" s="6">
        <f>'CL &amp; Data'!C477</f>
        <v>-15.288500000000001</v>
      </c>
      <c r="F55" s="6">
        <f>'CL &amp; Data'!D477</f>
        <v>-59.208613999999997</v>
      </c>
      <c r="H55" s="6">
        <f>'CL &amp; Data'!E477</f>
        <v>-29.196424</v>
      </c>
      <c r="J55" s="6">
        <f>'CL &amp; Data'!F477</f>
        <v>-30.426383999999999</v>
      </c>
      <c r="L55" s="6">
        <f>'CL &amp; Data'!L477/1000000000</f>
        <v>13.25</v>
      </c>
      <c r="N55" s="6">
        <f>'CL &amp; Data'!M477</f>
        <v>-9.3767052</v>
      </c>
      <c r="P55" s="6">
        <f>'CL &amp; Data'!N477</f>
        <v>-54.801380000000002</v>
      </c>
      <c r="R55" s="6">
        <f>'CL &amp; Data'!O477</f>
        <v>-30.194786000000001</v>
      </c>
      <c r="T55" s="6">
        <f>'CL &amp; Data'!P477</f>
        <v>-29.831437999999999</v>
      </c>
    </row>
    <row r="56" spans="2:20" x14ac:dyDescent="0.25">
      <c r="B56" s="6">
        <f>'CL &amp; Data'!B478/1000000000</f>
        <v>13.395</v>
      </c>
      <c r="D56" s="6">
        <f>'CL &amp; Data'!C478</f>
        <v>-13.920095999999999</v>
      </c>
      <c r="F56" s="6">
        <f>'CL &amp; Data'!D478</f>
        <v>-63.110008000000001</v>
      </c>
      <c r="H56" s="6">
        <f>'CL &amp; Data'!E478</f>
        <v>-29.331133000000001</v>
      </c>
      <c r="J56" s="6">
        <f>'CL &amp; Data'!F478</f>
        <v>-30.747463</v>
      </c>
      <c r="L56" s="6">
        <f>'CL &amp; Data'!L478/1000000000</f>
        <v>13.395</v>
      </c>
      <c r="N56" s="6">
        <f>'CL &amp; Data'!M478</f>
        <v>-9.5223455000000001</v>
      </c>
      <c r="P56" s="6">
        <f>'CL &amp; Data'!N478</f>
        <v>-56.20158</v>
      </c>
      <c r="R56" s="6">
        <f>'CL &amp; Data'!O478</f>
        <v>-30.577864000000002</v>
      </c>
      <c r="T56" s="6">
        <f>'CL &amp; Data'!P478</f>
        <v>-29.990438000000001</v>
      </c>
    </row>
    <row r="57" spans="2:20" x14ac:dyDescent="0.25">
      <c r="B57" s="6">
        <f>'CL &amp; Data'!B479/1000000000</f>
        <v>13.54</v>
      </c>
      <c r="D57" s="6">
        <f>'CL &amp; Data'!C479</f>
        <v>-12.637426</v>
      </c>
      <c r="F57" s="6">
        <f>'CL &amp; Data'!D479</f>
        <v>-64.945587000000003</v>
      </c>
      <c r="H57" s="6">
        <f>'CL &amp; Data'!E479</f>
        <v>-29.384577</v>
      </c>
      <c r="J57" s="6">
        <f>'CL &amp; Data'!F479</f>
        <v>-31.046379000000002</v>
      </c>
      <c r="L57" s="6">
        <f>'CL &amp; Data'!L479/1000000000</f>
        <v>13.54</v>
      </c>
      <c r="N57" s="6">
        <f>'CL &amp; Data'!M479</f>
        <v>-9.9104051999999996</v>
      </c>
      <c r="P57" s="6">
        <f>'CL &amp; Data'!N479</f>
        <v>-58.116225999999997</v>
      </c>
      <c r="R57" s="6">
        <f>'CL &amp; Data'!O479</f>
        <v>-30.886990000000001</v>
      </c>
      <c r="T57" s="6">
        <f>'CL &amp; Data'!P479</f>
        <v>-30.133972</v>
      </c>
    </row>
    <row r="58" spans="2:20" x14ac:dyDescent="0.25">
      <c r="B58" s="6">
        <f>'CL &amp; Data'!B480/1000000000</f>
        <v>13.685</v>
      </c>
      <c r="D58" s="6">
        <f>'CL &amp; Data'!C480</f>
        <v>-11.378723000000001</v>
      </c>
      <c r="F58" s="6">
        <f>'CL &amp; Data'!D480</f>
        <v>-65.708984000000001</v>
      </c>
      <c r="H58" s="6">
        <f>'CL &amp; Data'!E480</f>
        <v>-29.562992000000001</v>
      </c>
      <c r="J58" s="6">
        <f>'CL &amp; Data'!F480</f>
        <v>-31.427962999999998</v>
      </c>
      <c r="L58" s="6">
        <f>'CL &amp; Data'!L480/1000000000</f>
        <v>13.685</v>
      </c>
      <c r="N58" s="6">
        <f>'CL &amp; Data'!M480</f>
        <v>-10.179881</v>
      </c>
      <c r="P58" s="6">
        <f>'CL &amp; Data'!N480</f>
        <v>-59.210579000000003</v>
      </c>
      <c r="R58" s="6">
        <f>'CL &amp; Data'!O480</f>
        <v>-31.108177000000001</v>
      </c>
      <c r="T58" s="6">
        <f>'CL &amp; Data'!P480</f>
        <v>-30.280874000000001</v>
      </c>
    </row>
    <row r="59" spans="2:20" x14ac:dyDescent="0.25">
      <c r="B59" s="6">
        <f>'CL &amp; Data'!B481/1000000000</f>
        <v>13.83</v>
      </c>
      <c r="D59" s="6">
        <f>'CL &amp; Data'!C481</f>
        <v>-10.204666</v>
      </c>
      <c r="F59" s="6">
        <f>'CL &amp; Data'!D481</f>
        <v>-66.169762000000006</v>
      </c>
      <c r="H59" s="6">
        <f>'CL &amp; Data'!E481</f>
        <v>-29.624186999999999</v>
      </c>
      <c r="J59" s="6">
        <f>'CL &amp; Data'!F481</f>
        <v>-31.881529</v>
      </c>
      <c r="L59" s="6">
        <f>'CL &amp; Data'!L481/1000000000</f>
        <v>13.83</v>
      </c>
      <c r="N59" s="6">
        <f>'CL &amp; Data'!M481</f>
        <v>-10.893466</v>
      </c>
      <c r="P59" s="6">
        <f>'CL &amp; Data'!N481</f>
        <v>-59.546570000000003</v>
      </c>
      <c r="R59" s="6">
        <f>'CL &amp; Data'!O481</f>
        <v>-31.393765999999999</v>
      </c>
      <c r="T59" s="6">
        <f>'CL &amp; Data'!P481</f>
        <v>-30.436520000000002</v>
      </c>
    </row>
    <row r="60" spans="2:20" x14ac:dyDescent="0.25">
      <c r="B60" s="6">
        <f>'CL &amp; Data'!B482/1000000000</f>
        <v>13.975</v>
      </c>
      <c r="D60" s="6">
        <f>'CL &amp; Data'!C482</f>
        <v>-9.7780112999999993</v>
      </c>
      <c r="F60" s="6">
        <f>'CL &amp; Data'!D482</f>
        <v>-63.812077000000002</v>
      </c>
      <c r="H60" s="6">
        <f>'CL &amp; Data'!E482</f>
        <v>-30.009437999999999</v>
      </c>
      <c r="J60" s="6">
        <f>'CL &amp; Data'!F482</f>
        <v>-32.350056000000002</v>
      </c>
      <c r="L60" s="6">
        <f>'CL &amp; Data'!L482/1000000000</f>
        <v>13.975</v>
      </c>
      <c r="N60" s="6">
        <f>'CL &amp; Data'!M482</f>
        <v>-11.227757</v>
      </c>
      <c r="P60" s="6">
        <f>'CL &amp; Data'!N482</f>
        <v>-58.965057000000002</v>
      </c>
      <c r="R60" s="6">
        <f>'CL &amp; Data'!O482</f>
        <v>-31.665379000000001</v>
      </c>
      <c r="T60" s="6">
        <f>'CL &amp; Data'!P482</f>
        <v>-30.611391000000001</v>
      </c>
    </row>
    <row r="61" spans="2:20" x14ac:dyDescent="0.25">
      <c r="B61" s="6">
        <f>'CL &amp; Data'!B483/1000000000</f>
        <v>14.12</v>
      </c>
      <c r="D61" s="6">
        <f>'CL &amp; Data'!C483</f>
        <v>-9.3755894000000009</v>
      </c>
      <c r="F61" s="6">
        <f>'CL &amp; Data'!D483</f>
        <v>-60.376465000000003</v>
      </c>
      <c r="H61" s="6">
        <f>'CL &amp; Data'!E483</f>
        <v>-30.375446</v>
      </c>
      <c r="J61" s="6">
        <f>'CL &amp; Data'!F483</f>
        <v>-32.824863000000001</v>
      </c>
      <c r="L61" s="6">
        <f>'CL &amp; Data'!L483/1000000000</f>
        <v>14.12</v>
      </c>
      <c r="N61" s="6">
        <f>'CL &amp; Data'!M483</f>
        <v>-11.652569</v>
      </c>
      <c r="P61" s="6">
        <f>'CL &amp; Data'!N483</f>
        <v>-57.844593000000003</v>
      </c>
      <c r="R61" s="6">
        <f>'CL &amp; Data'!O483</f>
        <v>-32.039650000000002</v>
      </c>
      <c r="T61" s="6">
        <f>'CL &amp; Data'!P483</f>
        <v>-30.825721999999999</v>
      </c>
    </row>
    <row r="62" spans="2:20" x14ac:dyDescent="0.25">
      <c r="B62" s="6">
        <f>'CL &amp; Data'!B484/1000000000</f>
        <v>14.265000000000001</v>
      </c>
      <c r="D62" s="6">
        <f>'CL &amp; Data'!C484</f>
        <v>-9.1561784999999993</v>
      </c>
      <c r="F62" s="6">
        <f>'CL &amp; Data'!D484</f>
        <v>-58.714599999999997</v>
      </c>
      <c r="H62" s="6">
        <f>'CL &amp; Data'!E484</f>
        <v>-30.803024000000001</v>
      </c>
      <c r="J62" s="6">
        <f>'CL &amp; Data'!F484</f>
        <v>-33.362617</v>
      </c>
      <c r="L62" s="6">
        <f>'CL &amp; Data'!L484/1000000000</f>
        <v>14.265000000000001</v>
      </c>
      <c r="N62" s="6">
        <f>'CL &amp; Data'!M484</f>
        <v>-12.162656999999999</v>
      </c>
      <c r="P62" s="6">
        <f>'CL &amp; Data'!N484</f>
        <v>-56.046031999999997</v>
      </c>
      <c r="R62" s="6">
        <f>'CL &amp; Data'!O484</f>
        <v>-32.52861</v>
      </c>
      <c r="T62" s="6">
        <f>'CL &amp; Data'!P484</f>
        <v>-31.09713</v>
      </c>
    </row>
    <row r="63" spans="2:20" x14ac:dyDescent="0.25">
      <c r="B63" s="6">
        <f>'CL &amp; Data'!B485/1000000000</f>
        <v>14.41</v>
      </c>
      <c r="D63" s="6">
        <f>'CL &amp; Data'!C485</f>
        <v>-8.9994344999999996</v>
      </c>
      <c r="F63" s="6">
        <f>'CL &amp; Data'!D485</f>
        <v>-57.496043999999998</v>
      </c>
      <c r="H63" s="6">
        <f>'CL &amp; Data'!E485</f>
        <v>-31.236066999999998</v>
      </c>
      <c r="J63" s="6">
        <f>'CL &amp; Data'!F485</f>
        <v>-33.922153000000002</v>
      </c>
      <c r="L63" s="6">
        <f>'CL &amp; Data'!L485/1000000000</f>
        <v>14.41</v>
      </c>
      <c r="N63" s="6">
        <f>'CL &amp; Data'!M485</f>
        <v>-12.690082</v>
      </c>
      <c r="P63" s="6">
        <f>'CL &amp; Data'!N485</f>
        <v>-54.863708000000003</v>
      </c>
      <c r="R63" s="6">
        <f>'CL &amp; Data'!O485</f>
        <v>-33.105651999999999</v>
      </c>
      <c r="T63" s="6">
        <f>'CL &amp; Data'!P485</f>
        <v>-31.430429</v>
      </c>
    </row>
    <row r="64" spans="2:20" x14ac:dyDescent="0.25">
      <c r="B64" s="6">
        <f>'CL &amp; Data'!B486/1000000000</f>
        <v>14.555</v>
      </c>
      <c r="D64" s="6">
        <f>'CL &amp; Data'!C486</f>
        <v>-8.9121074999999994</v>
      </c>
      <c r="F64" s="6">
        <f>'CL &amp; Data'!D486</f>
        <v>-56.558619999999998</v>
      </c>
      <c r="H64" s="6">
        <f>'CL &amp; Data'!E486</f>
        <v>-31.715813000000001</v>
      </c>
      <c r="J64" s="6">
        <f>'CL &amp; Data'!F486</f>
        <v>-34.507838999999997</v>
      </c>
      <c r="L64" s="6">
        <f>'CL &amp; Data'!L486/1000000000</f>
        <v>14.555</v>
      </c>
      <c r="N64" s="6">
        <f>'CL &amp; Data'!M486</f>
        <v>-13.193331000000001</v>
      </c>
      <c r="P64" s="6">
        <f>'CL &amp; Data'!N486</f>
        <v>-54.666840000000001</v>
      </c>
      <c r="R64" s="6">
        <f>'CL &amp; Data'!O486</f>
        <v>-33.701233000000002</v>
      </c>
      <c r="T64" s="6">
        <f>'CL &amp; Data'!P486</f>
        <v>-31.823087999999998</v>
      </c>
    </row>
    <row r="65" spans="2:20" x14ac:dyDescent="0.25">
      <c r="B65" s="6">
        <f>'CL &amp; Data'!B487/1000000000</f>
        <v>14.7</v>
      </c>
      <c r="D65" s="6">
        <f>'CL &amp; Data'!C487</f>
        <v>-8.7942170999999991</v>
      </c>
      <c r="F65" s="6">
        <f>'CL &amp; Data'!D487</f>
        <v>-55.658141999999998</v>
      </c>
      <c r="H65" s="6">
        <f>'CL &amp; Data'!E487</f>
        <v>-32.152672000000003</v>
      </c>
      <c r="J65" s="6">
        <f>'CL &amp; Data'!F487</f>
        <v>-35.082690999999997</v>
      </c>
      <c r="L65" s="6">
        <f>'CL &amp; Data'!L487/1000000000</f>
        <v>14.7</v>
      </c>
      <c r="N65" s="6">
        <f>'CL &amp; Data'!M487</f>
        <v>-13.746936</v>
      </c>
      <c r="P65" s="6">
        <f>'CL &amp; Data'!N487</f>
        <v>-54.960608999999998</v>
      </c>
      <c r="R65" s="6">
        <f>'CL &amp; Data'!O487</f>
        <v>-34.291378000000002</v>
      </c>
      <c r="T65" s="6">
        <f>'CL &amp; Data'!P487</f>
        <v>-32.249664000000003</v>
      </c>
    </row>
    <row r="66" spans="2:20" x14ac:dyDescent="0.25">
      <c r="B66" s="6">
        <f>'CL &amp; Data'!B488/1000000000</f>
        <v>14.845000000000001</v>
      </c>
      <c r="D66" s="6">
        <f>'CL &amp; Data'!C488</f>
        <v>-8.6129254999999993</v>
      </c>
      <c r="F66" s="6">
        <f>'CL &amp; Data'!D488</f>
        <v>-54.964011999999997</v>
      </c>
      <c r="H66" s="6">
        <f>'CL &amp; Data'!E488</f>
        <v>-32.564129000000001</v>
      </c>
      <c r="J66" s="6">
        <f>'CL &amp; Data'!F488</f>
        <v>-35.678283999999998</v>
      </c>
      <c r="L66" s="6">
        <f>'CL &amp; Data'!L488/1000000000</f>
        <v>14.845000000000001</v>
      </c>
      <c r="N66" s="6">
        <f>'CL &amp; Data'!M488</f>
        <v>-14.327809999999999</v>
      </c>
      <c r="P66" s="6">
        <f>'CL &amp; Data'!N488</f>
        <v>-55.618476999999999</v>
      </c>
      <c r="R66" s="6">
        <f>'CL &amp; Data'!O488</f>
        <v>-34.850451999999997</v>
      </c>
      <c r="T66" s="6">
        <f>'CL &amp; Data'!P488</f>
        <v>-32.721660999999997</v>
      </c>
    </row>
    <row r="67" spans="2:20" x14ac:dyDescent="0.25">
      <c r="B67" s="6">
        <f>'CL &amp; Data'!B489/1000000000</f>
        <v>14.99</v>
      </c>
      <c r="D67" s="6">
        <f>'CL &amp; Data'!C489</f>
        <v>-8.3366860999999997</v>
      </c>
      <c r="F67" s="6">
        <f>'CL &amp; Data'!D489</f>
        <v>-54.346919999999997</v>
      </c>
      <c r="H67" s="6">
        <f>'CL &amp; Data'!E489</f>
        <v>-32.937064999999997</v>
      </c>
      <c r="J67" s="6">
        <f>'CL &amp; Data'!F489</f>
        <v>-36.215178999999999</v>
      </c>
      <c r="L67" s="6">
        <f>'CL &amp; Data'!L489/1000000000</f>
        <v>14.99</v>
      </c>
      <c r="N67" s="6">
        <f>'CL &amp; Data'!M489</f>
        <v>-14.831198000000001</v>
      </c>
      <c r="P67" s="6">
        <f>'CL &amp; Data'!N489</f>
        <v>-56.322032999999998</v>
      </c>
      <c r="R67" s="6">
        <f>'CL &amp; Data'!O489</f>
        <v>-35.361556999999998</v>
      </c>
      <c r="T67" s="6">
        <f>'CL &amp; Data'!P489</f>
        <v>-33.229568</v>
      </c>
    </row>
    <row r="68" spans="2:20" x14ac:dyDescent="0.25">
      <c r="B68" s="6">
        <f>'CL &amp; Data'!B490/1000000000</f>
        <v>15.135</v>
      </c>
      <c r="D68" s="6">
        <f>'CL &amp; Data'!C490</f>
        <v>-8.0871695999999993</v>
      </c>
      <c r="F68" s="6">
        <f>'CL &amp; Data'!D490</f>
        <v>-53.629620000000003</v>
      </c>
      <c r="H68" s="6">
        <f>'CL &amp; Data'!E490</f>
        <v>-33.317421000000003</v>
      </c>
      <c r="J68" s="6">
        <f>'CL &amp; Data'!F490</f>
        <v>-36.589827999999997</v>
      </c>
      <c r="L68" s="6">
        <f>'CL &amp; Data'!L490/1000000000</f>
        <v>15.135</v>
      </c>
      <c r="N68" s="6">
        <f>'CL &amp; Data'!M490</f>
        <v>-15.344101</v>
      </c>
      <c r="P68" s="6">
        <f>'CL &amp; Data'!N490</f>
        <v>-57.069107000000002</v>
      </c>
      <c r="R68" s="6">
        <f>'CL &amp; Data'!O490</f>
        <v>-35.836311000000002</v>
      </c>
      <c r="T68" s="6">
        <f>'CL &amp; Data'!P490</f>
        <v>-33.762459</v>
      </c>
    </row>
    <row r="69" spans="2:20" x14ac:dyDescent="0.25">
      <c r="B69" s="6">
        <f>'CL &amp; Data'!B491/1000000000</f>
        <v>15.28</v>
      </c>
      <c r="D69" s="6">
        <f>'CL &amp; Data'!C491</f>
        <v>-7.9004463999999999</v>
      </c>
      <c r="F69" s="6">
        <f>'CL &amp; Data'!D491</f>
        <v>-52.980018999999999</v>
      </c>
      <c r="H69" s="6">
        <f>'CL &amp; Data'!E491</f>
        <v>-33.705039999999997</v>
      </c>
      <c r="J69" s="6">
        <f>'CL &amp; Data'!F491</f>
        <v>-36.915210999999999</v>
      </c>
      <c r="L69" s="6">
        <f>'CL &amp; Data'!L491/1000000000</f>
        <v>15.28</v>
      </c>
      <c r="N69" s="6">
        <f>'CL &amp; Data'!M491</f>
        <v>-15.897097</v>
      </c>
      <c r="P69" s="6">
        <f>'CL &amp; Data'!N491</f>
        <v>-57.790264000000001</v>
      </c>
      <c r="R69" s="6">
        <f>'CL &amp; Data'!O491</f>
        <v>-36.302902000000003</v>
      </c>
      <c r="T69" s="6">
        <f>'CL &amp; Data'!P491</f>
        <v>-34.288077999999999</v>
      </c>
    </row>
    <row r="70" spans="2:20" x14ac:dyDescent="0.25">
      <c r="B70" s="6">
        <f>'CL &amp; Data'!B492/1000000000</f>
        <v>15.425000000000001</v>
      </c>
      <c r="D70" s="6">
        <f>'CL &amp; Data'!C492</f>
        <v>-7.7950410999999997</v>
      </c>
      <c r="F70" s="6">
        <f>'CL &amp; Data'!D492</f>
        <v>-52.512810000000002</v>
      </c>
      <c r="H70" s="6">
        <f>'CL &amp; Data'!E492</f>
        <v>-34.141517999999998</v>
      </c>
      <c r="J70" s="6">
        <f>'CL &amp; Data'!F492</f>
        <v>-37.242362999999997</v>
      </c>
      <c r="L70" s="6">
        <f>'CL &amp; Data'!L492/1000000000</f>
        <v>15.425000000000001</v>
      </c>
      <c r="N70" s="6">
        <f>'CL &amp; Data'!M492</f>
        <v>-16.457687</v>
      </c>
      <c r="P70" s="6">
        <f>'CL &amp; Data'!N492</f>
        <v>-58.455139000000003</v>
      </c>
      <c r="R70" s="6">
        <f>'CL &amp; Data'!O492</f>
        <v>-36.747463000000003</v>
      </c>
      <c r="T70" s="6">
        <f>'CL &amp; Data'!P492</f>
        <v>-34.816372000000001</v>
      </c>
    </row>
    <row r="71" spans="2:20" x14ac:dyDescent="0.25">
      <c r="B71" s="6">
        <f>'CL &amp; Data'!B493/1000000000</f>
        <v>15.57</v>
      </c>
      <c r="D71" s="6">
        <f>'CL &amp; Data'!C493</f>
        <v>-7.7424159000000001</v>
      </c>
      <c r="F71" s="6">
        <f>'CL &amp; Data'!D493</f>
        <v>-52.117634000000002</v>
      </c>
      <c r="H71" s="6">
        <f>'CL &amp; Data'!E493</f>
        <v>-34.582839999999997</v>
      </c>
      <c r="J71" s="6">
        <f>'CL &amp; Data'!F493</f>
        <v>-37.545864000000002</v>
      </c>
      <c r="L71" s="6">
        <f>'CL &amp; Data'!L493/1000000000</f>
        <v>15.57</v>
      </c>
      <c r="N71" s="6">
        <f>'CL &amp; Data'!M493</f>
        <v>-16.931149999999999</v>
      </c>
      <c r="P71" s="6">
        <f>'CL &amp; Data'!N493</f>
        <v>-59.109802000000002</v>
      </c>
      <c r="R71" s="6">
        <f>'CL &amp; Data'!O493</f>
        <v>-37.170257999999997</v>
      </c>
      <c r="T71" s="6">
        <f>'CL &amp; Data'!P493</f>
        <v>-35.320255000000003</v>
      </c>
    </row>
    <row r="72" spans="2:20" x14ac:dyDescent="0.25">
      <c r="B72" s="6">
        <f>'CL &amp; Data'!B494/1000000000</f>
        <v>15.715</v>
      </c>
      <c r="D72" s="6">
        <f>'CL &amp; Data'!C494</f>
        <v>-7.5591172999999996</v>
      </c>
      <c r="F72" s="6">
        <f>'CL &amp; Data'!D494</f>
        <v>-51.413527999999999</v>
      </c>
      <c r="H72" s="6">
        <f>'CL &amp; Data'!E494</f>
        <v>-34.808292000000002</v>
      </c>
      <c r="J72" s="6">
        <f>'CL &amp; Data'!F494</f>
        <v>-37.867579999999997</v>
      </c>
      <c r="L72" s="6">
        <f>'CL &amp; Data'!L494/1000000000</f>
        <v>15.715</v>
      </c>
      <c r="N72" s="6">
        <f>'CL &amp; Data'!M494</f>
        <v>-17.421396000000001</v>
      </c>
      <c r="P72" s="6">
        <f>'CL &amp; Data'!N494</f>
        <v>-59.845905000000002</v>
      </c>
      <c r="R72" s="6">
        <f>'CL &amp; Data'!O494</f>
        <v>-37.630589000000001</v>
      </c>
      <c r="T72" s="6">
        <f>'CL &amp; Data'!P494</f>
        <v>-35.810749000000001</v>
      </c>
    </row>
    <row r="73" spans="2:20" x14ac:dyDescent="0.25">
      <c r="B73" s="6">
        <f>'CL &amp; Data'!B495/1000000000</f>
        <v>15.86</v>
      </c>
      <c r="D73" s="6">
        <f>'CL &amp; Data'!C495</f>
        <v>-7.3591290000000003</v>
      </c>
      <c r="F73" s="6">
        <f>'CL &amp; Data'!D495</f>
        <v>-50.799084000000001</v>
      </c>
      <c r="H73" s="6">
        <f>'CL &amp; Data'!E495</f>
        <v>-34.974617000000002</v>
      </c>
      <c r="J73" s="6">
        <f>'CL &amp; Data'!F495</f>
        <v>-38.259121</v>
      </c>
      <c r="L73" s="6">
        <f>'CL &amp; Data'!L495/1000000000</f>
        <v>15.86</v>
      </c>
      <c r="N73" s="6">
        <f>'CL &amp; Data'!M495</f>
        <v>-17.918427000000001</v>
      </c>
      <c r="P73" s="6">
        <f>'CL &amp; Data'!N495</f>
        <v>-60.657432999999997</v>
      </c>
      <c r="R73" s="6">
        <f>'CL &amp; Data'!O495</f>
        <v>-38.172783000000003</v>
      </c>
      <c r="T73" s="6">
        <f>'CL &amp; Data'!P495</f>
        <v>-36.261383000000002</v>
      </c>
    </row>
    <row r="74" spans="2:20" x14ac:dyDescent="0.25">
      <c r="B74" s="6">
        <f>'CL &amp; Data'!B496/1000000000</f>
        <v>16.004999999999999</v>
      </c>
      <c r="D74" s="6">
        <f>'CL &amp; Data'!C496</f>
        <v>-7.0664844999999996</v>
      </c>
      <c r="F74" s="6">
        <f>'CL &amp; Data'!D496</f>
        <v>-50.194598999999997</v>
      </c>
      <c r="H74" s="6">
        <f>'CL &amp; Data'!E496</f>
        <v>-35.072955999999998</v>
      </c>
      <c r="J74" s="6">
        <f>'CL &amp; Data'!F496</f>
        <v>-38.607368000000001</v>
      </c>
      <c r="L74" s="6">
        <f>'CL &amp; Data'!L496/1000000000</f>
        <v>16.004999999999999</v>
      </c>
      <c r="N74" s="6">
        <f>'CL &amp; Data'!M496</f>
        <v>-18.450562000000001</v>
      </c>
      <c r="P74" s="6">
        <f>'CL &amp; Data'!N496</f>
        <v>-61.365501000000002</v>
      </c>
      <c r="R74" s="6">
        <f>'CL &amp; Data'!O496</f>
        <v>-38.767077999999998</v>
      </c>
      <c r="T74" s="6">
        <f>'CL &amp; Data'!P496</f>
        <v>-36.682163000000003</v>
      </c>
    </row>
    <row r="75" spans="2:20" x14ac:dyDescent="0.25">
      <c r="B75" s="6">
        <f>'CL &amp; Data'!B497/1000000000</f>
        <v>16.149999999999999</v>
      </c>
      <c r="D75" s="6">
        <f>'CL &amp; Data'!C497</f>
        <v>-6.6948151999999999</v>
      </c>
      <c r="F75" s="6">
        <f>'CL &amp; Data'!D497</f>
        <v>-49.541386000000003</v>
      </c>
      <c r="H75" s="6">
        <f>'CL &amp; Data'!E497</f>
        <v>-35.124813000000003</v>
      </c>
      <c r="J75" s="6">
        <f>'CL &amp; Data'!F497</f>
        <v>-38.880527000000001</v>
      </c>
      <c r="L75" s="6">
        <f>'CL &amp; Data'!L497/1000000000</f>
        <v>16.149999999999999</v>
      </c>
      <c r="N75" s="6">
        <f>'CL &amp; Data'!M497</f>
        <v>-18.941202000000001</v>
      </c>
      <c r="P75" s="6">
        <f>'CL &amp; Data'!N497</f>
        <v>-62.103366999999999</v>
      </c>
      <c r="R75" s="6">
        <f>'CL &amp; Data'!O497</f>
        <v>-39.378971</v>
      </c>
      <c r="T75" s="6">
        <f>'CL &amp; Data'!P497</f>
        <v>-37.065837999999999</v>
      </c>
    </row>
    <row r="76" spans="2:20" x14ac:dyDescent="0.25">
      <c r="B76" s="6">
        <f>'CL &amp; Data'!B498/1000000000</f>
        <v>16.295000000000002</v>
      </c>
      <c r="D76" s="6">
        <f>'CL &amp; Data'!C498</f>
        <v>-6.3778682</v>
      </c>
      <c r="F76" s="6">
        <f>'CL &amp; Data'!D498</f>
        <v>-48.827922999999998</v>
      </c>
      <c r="H76" s="6">
        <f>'CL &amp; Data'!E498</f>
        <v>-35.207230000000003</v>
      </c>
      <c r="J76" s="6">
        <f>'CL &amp; Data'!F498</f>
        <v>-39.106563999999999</v>
      </c>
      <c r="L76" s="6">
        <f>'CL &amp; Data'!L498/1000000000</f>
        <v>16.295000000000002</v>
      </c>
      <c r="N76" s="6">
        <f>'CL &amp; Data'!M498</f>
        <v>-19.421317999999999</v>
      </c>
      <c r="P76" s="6">
        <f>'CL &amp; Data'!N498</f>
        <v>-62.595886</v>
      </c>
      <c r="R76" s="6">
        <f>'CL &amp; Data'!O498</f>
        <v>-39.966003000000001</v>
      </c>
      <c r="T76" s="6">
        <f>'CL &amp; Data'!P498</f>
        <v>-37.411160000000002</v>
      </c>
    </row>
    <row r="77" spans="2:20" x14ac:dyDescent="0.25">
      <c r="B77" s="6">
        <f>'CL &amp; Data'!B499/1000000000</f>
        <v>16.440000000000001</v>
      </c>
      <c r="D77" s="6">
        <f>'CL &amp; Data'!C499</f>
        <v>-6.2690863999999999</v>
      </c>
      <c r="F77" s="6">
        <f>'CL &amp; Data'!D499</f>
        <v>-48.719337000000003</v>
      </c>
      <c r="H77" s="6">
        <f>'CL &amp; Data'!E499</f>
        <v>-35.533439999999999</v>
      </c>
      <c r="J77" s="6">
        <f>'CL &amp; Data'!F499</f>
        <v>-39.297446999999998</v>
      </c>
      <c r="L77" s="6">
        <f>'CL &amp; Data'!L499/1000000000</f>
        <v>16.440000000000001</v>
      </c>
      <c r="N77" s="6">
        <f>'CL &amp; Data'!M499</f>
        <v>-19.773861</v>
      </c>
      <c r="P77" s="6">
        <f>'CL &amp; Data'!N499</f>
        <v>-62.854011999999997</v>
      </c>
      <c r="R77" s="6">
        <f>'CL &amp; Data'!O499</f>
        <v>-40.483269</v>
      </c>
      <c r="T77" s="6">
        <f>'CL &amp; Data'!P499</f>
        <v>-37.706359999999997</v>
      </c>
    </row>
    <row r="78" spans="2:20" x14ac:dyDescent="0.25">
      <c r="B78" s="6">
        <f>'CL &amp; Data'!B500/1000000000</f>
        <v>16.585000000000001</v>
      </c>
      <c r="D78" s="6">
        <f>'CL &amp; Data'!C500</f>
        <v>-6.2799354000000003</v>
      </c>
      <c r="F78" s="6">
        <f>'CL &amp; Data'!D500</f>
        <v>-48.743369999999999</v>
      </c>
      <c r="H78" s="6">
        <f>'CL &amp; Data'!E500</f>
        <v>-35.932583000000001</v>
      </c>
      <c r="J78" s="6">
        <f>'CL &amp; Data'!F500</f>
        <v>-39.617297999999998</v>
      </c>
      <c r="L78" s="6">
        <f>'CL &amp; Data'!L500/1000000000</f>
        <v>16.585000000000001</v>
      </c>
      <c r="N78" s="6">
        <f>'CL &amp; Data'!M500</f>
        <v>-20.044962000000002</v>
      </c>
      <c r="P78" s="6">
        <f>'CL &amp; Data'!N500</f>
        <v>-62.934443999999999</v>
      </c>
      <c r="R78" s="6">
        <f>'CL &amp; Data'!O500</f>
        <v>-40.883999000000003</v>
      </c>
      <c r="T78" s="6">
        <f>'CL &amp; Data'!P500</f>
        <v>-37.956543000000003</v>
      </c>
    </row>
    <row r="79" spans="2:20" x14ac:dyDescent="0.25">
      <c r="B79" s="6">
        <f>'CL &amp; Data'!B501/1000000000</f>
        <v>16.73</v>
      </c>
      <c r="D79" s="6">
        <f>'CL &amp; Data'!C501</f>
        <v>-6.4124761000000001</v>
      </c>
      <c r="F79" s="6">
        <f>'CL &amp; Data'!D501</f>
        <v>-49.064407000000003</v>
      </c>
      <c r="H79" s="6">
        <f>'CL &amp; Data'!E501</f>
        <v>-36.411785000000002</v>
      </c>
      <c r="J79" s="6">
        <f>'CL &amp; Data'!F501</f>
        <v>-39.981762000000003</v>
      </c>
      <c r="L79" s="6">
        <f>'CL &amp; Data'!L501/1000000000</f>
        <v>16.73</v>
      </c>
      <c r="N79" s="6">
        <f>'CL &amp; Data'!M501</f>
        <v>-20.097258</v>
      </c>
      <c r="P79" s="6">
        <f>'CL &amp; Data'!N501</f>
        <v>-62.79607</v>
      </c>
      <c r="R79" s="6">
        <f>'CL &amp; Data'!O501</f>
        <v>-41.164603999999997</v>
      </c>
      <c r="T79" s="6">
        <f>'CL &amp; Data'!P501</f>
        <v>-38.165019999999998</v>
      </c>
    </row>
    <row r="80" spans="2:20" x14ac:dyDescent="0.25">
      <c r="B80" s="6">
        <f>'CL &amp; Data'!B502/1000000000</f>
        <v>16.875</v>
      </c>
      <c r="D80" s="6">
        <f>'CL &amp; Data'!C502</f>
        <v>-6.683497</v>
      </c>
      <c r="F80" s="6">
        <f>'CL &amp; Data'!D502</f>
        <v>-49.429828999999998</v>
      </c>
      <c r="H80" s="6">
        <f>'CL &amp; Data'!E502</f>
        <v>-36.957107999999998</v>
      </c>
      <c r="J80" s="6">
        <f>'CL &amp; Data'!F502</f>
        <v>-40.348640000000003</v>
      </c>
      <c r="L80" s="6">
        <f>'CL &amp; Data'!L502/1000000000</f>
        <v>16.875</v>
      </c>
      <c r="N80" s="6">
        <f>'CL &amp; Data'!M502</f>
        <v>-19.977761999999998</v>
      </c>
      <c r="P80" s="6">
        <f>'CL &amp; Data'!N502</f>
        <v>-62.425251000000003</v>
      </c>
      <c r="R80" s="6">
        <f>'CL &amp; Data'!O502</f>
        <v>-41.366112000000001</v>
      </c>
      <c r="T80" s="6">
        <f>'CL &amp; Data'!P502</f>
        <v>-38.343589999999999</v>
      </c>
    </row>
    <row r="81" spans="2:20" x14ac:dyDescent="0.25">
      <c r="B81" s="6">
        <f>'CL &amp; Data'!B503/1000000000</f>
        <v>17.02</v>
      </c>
      <c r="D81" s="6">
        <f>'CL &amp; Data'!C503</f>
        <v>-6.9148630999999998</v>
      </c>
      <c r="F81" s="6">
        <f>'CL &amp; Data'!D503</f>
        <v>-50.011158000000002</v>
      </c>
      <c r="H81" s="6">
        <f>'CL &amp; Data'!E503</f>
        <v>-37.519782999999997</v>
      </c>
      <c r="J81" s="6">
        <f>'CL &amp; Data'!F503</f>
        <v>-40.715302000000001</v>
      </c>
      <c r="L81" s="6">
        <f>'CL &amp; Data'!L503/1000000000</f>
        <v>17.02</v>
      </c>
      <c r="N81" s="6">
        <f>'CL &amp; Data'!M503</f>
        <v>-19.736885000000001</v>
      </c>
      <c r="P81" s="6">
        <f>'CL &amp; Data'!N503</f>
        <v>-61.999603</v>
      </c>
      <c r="R81" s="6">
        <f>'CL &amp; Data'!O503</f>
        <v>-41.502972</v>
      </c>
      <c r="T81" s="6">
        <f>'CL &amp; Data'!P503</f>
        <v>-38.503650999999998</v>
      </c>
    </row>
    <row r="82" spans="2:20" x14ac:dyDescent="0.25">
      <c r="B82" s="6">
        <f>'CL &amp; Data'!B504/1000000000</f>
        <v>17.164999999999999</v>
      </c>
      <c r="D82" s="6">
        <f>'CL &amp; Data'!C504</f>
        <v>-7.1075987999999999</v>
      </c>
      <c r="F82" s="6">
        <f>'CL &amp; Data'!D504</f>
        <v>-50.388354999999997</v>
      </c>
      <c r="H82" s="6">
        <f>'CL &amp; Data'!E504</f>
        <v>-38.049202000000001</v>
      </c>
      <c r="J82" s="6">
        <f>'CL &amp; Data'!F504</f>
        <v>-41.037678</v>
      </c>
      <c r="L82" s="6">
        <f>'CL &amp; Data'!L504/1000000000</f>
        <v>17.164999999999999</v>
      </c>
      <c r="N82" s="6">
        <f>'CL &amp; Data'!M504</f>
        <v>-19.445732</v>
      </c>
      <c r="P82" s="6">
        <f>'CL &amp; Data'!N504</f>
        <v>-61.773623999999998</v>
      </c>
      <c r="R82" s="6">
        <f>'CL &amp; Data'!O504</f>
        <v>-41.581496999999999</v>
      </c>
      <c r="T82" s="6">
        <f>'CL &amp; Data'!P504</f>
        <v>-38.660797000000002</v>
      </c>
    </row>
    <row r="83" spans="2:20" x14ac:dyDescent="0.25">
      <c r="B83" s="6">
        <f>'CL &amp; Data'!B505/1000000000</f>
        <v>17.309999999999999</v>
      </c>
      <c r="D83" s="6">
        <f>'CL &amp; Data'!C505</f>
        <v>-7.2860670000000001</v>
      </c>
      <c r="F83" s="6">
        <f>'CL &amp; Data'!D505</f>
        <v>-50.722641000000003</v>
      </c>
      <c r="H83" s="6">
        <f>'CL &amp; Data'!E505</f>
        <v>-38.574787000000001</v>
      </c>
      <c r="J83" s="6">
        <f>'CL &amp; Data'!F505</f>
        <v>-41.160102999999999</v>
      </c>
      <c r="L83" s="6">
        <f>'CL &amp; Data'!L505/1000000000</f>
        <v>17.309999999999999</v>
      </c>
      <c r="N83" s="6">
        <f>'CL &amp; Data'!M505</f>
        <v>-19.108779999999999</v>
      </c>
      <c r="P83" s="6">
        <f>'CL &amp; Data'!N505</f>
        <v>-62.072895000000003</v>
      </c>
      <c r="R83" s="6">
        <f>'CL &amp; Data'!O505</f>
        <v>-41.611721000000003</v>
      </c>
      <c r="T83" s="6">
        <f>'CL &amp; Data'!P505</f>
        <v>-38.820442</v>
      </c>
    </row>
    <row r="84" spans="2:20" x14ac:dyDescent="0.25">
      <c r="B84" s="6">
        <f>'CL &amp; Data'!B506/1000000000</f>
        <v>17.454999999999998</v>
      </c>
      <c r="D84" s="6">
        <f>'CL &amp; Data'!C506</f>
        <v>-7.5324464000000004</v>
      </c>
      <c r="F84" s="6">
        <f>'CL &amp; Data'!D506</f>
        <v>-50.852679999999999</v>
      </c>
      <c r="H84" s="6">
        <f>'CL &amp; Data'!E506</f>
        <v>-39.065845000000003</v>
      </c>
      <c r="J84" s="6">
        <f>'CL &amp; Data'!F506</f>
        <v>-41.17989</v>
      </c>
      <c r="L84" s="6">
        <f>'CL &amp; Data'!L506/1000000000</f>
        <v>17.454999999999998</v>
      </c>
      <c r="N84" s="6">
        <f>'CL &amp; Data'!M506</f>
        <v>-18.795203999999998</v>
      </c>
      <c r="P84" s="6">
        <f>'CL &amp; Data'!N506</f>
        <v>-62.915165000000002</v>
      </c>
      <c r="R84" s="6">
        <f>'CL &amp; Data'!O506</f>
        <v>-41.585098000000002</v>
      </c>
      <c r="T84" s="6">
        <f>'CL &amp; Data'!P506</f>
        <v>-39.006374000000001</v>
      </c>
    </row>
    <row r="85" spans="2:20" x14ac:dyDescent="0.25">
      <c r="B85" s="6">
        <f>'CL &amp; Data'!B507/1000000000</f>
        <v>17.600000000000001</v>
      </c>
      <c r="D85" s="6">
        <f>'CL &amp; Data'!C507</f>
        <v>-7.7672739000000002</v>
      </c>
      <c r="F85" s="6">
        <f>'CL &amp; Data'!D507</f>
        <v>-51.016128999999999</v>
      </c>
      <c r="H85" s="6">
        <f>'CL &amp; Data'!E507</f>
        <v>-39.502411000000002</v>
      </c>
      <c r="J85" s="6">
        <f>'CL &amp; Data'!F507</f>
        <v>-41.074291000000002</v>
      </c>
      <c r="L85" s="6">
        <f>'CL &amp; Data'!L507/1000000000</f>
        <v>17.600000000000001</v>
      </c>
      <c r="N85" s="6">
        <f>'CL &amp; Data'!M507</f>
        <v>-18.449926000000001</v>
      </c>
      <c r="P85" s="6">
        <f>'CL &amp; Data'!N507</f>
        <v>-64.922584999999998</v>
      </c>
      <c r="R85" s="6">
        <f>'CL &amp; Data'!O507</f>
        <v>-41.491325000000003</v>
      </c>
      <c r="T85" s="6">
        <f>'CL &amp; Data'!P507</f>
        <v>-39.217480000000002</v>
      </c>
    </row>
    <row r="86" spans="2:20" x14ac:dyDescent="0.25">
      <c r="B86" s="6">
        <f>'CL &amp; Data'!B508/1000000000</f>
        <v>17.745000000000001</v>
      </c>
      <c r="D86" s="6">
        <f>'CL &amp; Data'!C508</f>
        <v>-8.0314703000000005</v>
      </c>
      <c r="F86" s="6">
        <f>'CL &amp; Data'!D508</f>
        <v>-51.008732000000002</v>
      </c>
      <c r="H86" s="6">
        <f>'CL &amp; Data'!E508</f>
        <v>-39.858955000000002</v>
      </c>
      <c r="J86" s="6">
        <f>'CL &amp; Data'!F508</f>
        <v>-40.950665000000001</v>
      </c>
      <c r="L86" s="6">
        <f>'CL &amp; Data'!L508/1000000000</f>
        <v>17.745000000000001</v>
      </c>
      <c r="N86" s="6">
        <f>'CL &amp; Data'!M508</f>
        <v>-18.129148000000001</v>
      </c>
      <c r="P86" s="6">
        <f>'CL &amp; Data'!N508</f>
        <v>-66.663719</v>
      </c>
      <c r="R86" s="6">
        <f>'CL &amp; Data'!O508</f>
        <v>-41.311481000000001</v>
      </c>
      <c r="T86" s="6">
        <f>'CL &amp; Data'!P508</f>
        <v>-39.459274000000001</v>
      </c>
    </row>
    <row r="87" spans="2:20" x14ac:dyDescent="0.25">
      <c r="B87" s="6">
        <f>'CL &amp; Data'!B509/1000000000</f>
        <v>17.89</v>
      </c>
      <c r="D87" s="6">
        <f>'CL &amp; Data'!C509</f>
        <v>-8.2587872000000004</v>
      </c>
      <c r="F87" s="6">
        <f>'CL &amp; Data'!D509</f>
        <v>-50.987343000000003</v>
      </c>
      <c r="H87" s="6">
        <f>'CL &amp; Data'!E509</f>
        <v>-40.169215999999999</v>
      </c>
      <c r="J87" s="6">
        <f>'CL &amp; Data'!F509</f>
        <v>-40.756129999999999</v>
      </c>
      <c r="L87" s="6">
        <f>'CL &amp; Data'!L509/1000000000</f>
        <v>17.89</v>
      </c>
      <c r="N87" s="6">
        <f>'CL &amp; Data'!M509</f>
        <v>-17.865023000000001</v>
      </c>
      <c r="P87" s="6">
        <f>'CL &amp; Data'!N509</f>
        <v>-67.598076000000006</v>
      </c>
      <c r="R87" s="6">
        <f>'CL &amp; Data'!O509</f>
        <v>-41.080306999999998</v>
      </c>
      <c r="T87" s="6">
        <f>'CL &amp; Data'!P509</f>
        <v>-39.725116999999997</v>
      </c>
    </row>
    <row r="88" spans="2:20" x14ac:dyDescent="0.25">
      <c r="B88" s="6">
        <f>'CL &amp; Data'!B510/1000000000</f>
        <v>18.035</v>
      </c>
      <c r="D88" s="6">
        <f>'CL &amp; Data'!C510</f>
        <v>-8.3864049999999999</v>
      </c>
      <c r="F88" s="6">
        <f>'CL &amp; Data'!D510</f>
        <v>-51.001697999999998</v>
      </c>
      <c r="H88" s="6">
        <f>'CL &amp; Data'!E510</f>
        <v>-40.424590999999999</v>
      </c>
      <c r="J88" s="6">
        <f>'CL &amp; Data'!F510</f>
        <v>-40.538837000000001</v>
      </c>
      <c r="L88" s="6">
        <f>'CL &amp; Data'!L510/1000000000</f>
        <v>18.035</v>
      </c>
      <c r="N88" s="6">
        <f>'CL &amp; Data'!M510</f>
        <v>-17.680966999999999</v>
      </c>
      <c r="P88" s="6">
        <f>'CL &amp; Data'!N510</f>
        <v>-67.371025000000003</v>
      </c>
      <c r="R88" s="6">
        <f>'CL &amp; Data'!O510</f>
        <v>-40.806496000000003</v>
      </c>
      <c r="T88" s="6">
        <f>'CL &amp; Data'!P510</f>
        <v>-40.018833000000001</v>
      </c>
    </row>
    <row r="89" spans="2:20" x14ac:dyDescent="0.25">
      <c r="B89" s="6">
        <f>'CL &amp; Data'!B511/1000000000</f>
        <v>18.18</v>
      </c>
      <c r="D89" s="6">
        <f>'CL &amp; Data'!C511</f>
        <v>-8.4512128999999998</v>
      </c>
      <c r="F89" s="6">
        <f>'CL &amp; Data'!D511</f>
        <v>-51.061892999999998</v>
      </c>
      <c r="H89" s="6">
        <f>'CL &amp; Data'!E511</f>
        <v>-40.640712999999998</v>
      </c>
      <c r="J89" s="6">
        <f>'CL &amp; Data'!F511</f>
        <v>-40.298442999999999</v>
      </c>
      <c r="L89" s="6">
        <f>'CL &amp; Data'!L511/1000000000</f>
        <v>18.18</v>
      </c>
      <c r="N89" s="6">
        <f>'CL &amp; Data'!M511</f>
        <v>-17.487946999999998</v>
      </c>
      <c r="P89" s="6">
        <f>'CL &amp; Data'!N511</f>
        <v>-66.598502999999994</v>
      </c>
      <c r="R89" s="6">
        <f>'CL &amp; Data'!O511</f>
        <v>-40.541964999999998</v>
      </c>
      <c r="T89" s="6">
        <f>'CL &amp; Data'!P511</f>
        <v>-40.336497999999999</v>
      </c>
    </row>
    <row r="90" spans="2:20" x14ac:dyDescent="0.25">
      <c r="B90" s="6">
        <f>'CL &amp; Data'!B512/1000000000</f>
        <v>18.324999999999999</v>
      </c>
      <c r="D90" s="6">
        <f>'CL &amp; Data'!C512</f>
        <v>-8.5085219999999993</v>
      </c>
      <c r="F90" s="6">
        <f>'CL &amp; Data'!D512</f>
        <v>-51.129756999999998</v>
      </c>
      <c r="H90" s="6">
        <f>'CL &amp; Data'!E512</f>
        <v>-40.796836999999996</v>
      </c>
      <c r="J90" s="6">
        <f>'CL &amp; Data'!F512</f>
        <v>-40.096294</v>
      </c>
      <c r="L90" s="6">
        <f>'CL &amp; Data'!L512/1000000000</f>
        <v>18.324999999999999</v>
      </c>
      <c r="N90" s="6">
        <f>'CL &amp; Data'!M512</f>
        <v>-17.347828</v>
      </c>
      <c r="P90" s="6">
        <f>'CL &amp; Data'!N512</f>
        <v>-64.934501999999995</v>
      </c>
      <c r="R90" s="6">
        <f>'CL &amp; Data'!O512</f>
        <v>-40.270637999999998</v>
      </c>
      <c r="T90" s="6">
        <f>'CL &amp; Data'!P512</f>
        <v>-40.662056</v>
      </c>
    </row>
    <row r="91" spans="2:20" x14ac:dyDescent="0.25">
      <c r="B91" s="6">
        <f>'CL &amp; Data'!B513/1000000000</f>
        <v>18.47</v>
      </c>
      <c r="D91" s="6">
        <f>'CL &amp; Data'!C513</f>
        <v>-8.4921112000000001</v>
      </c>
      <c r="F91" s="6">
        <f>'CL &amp; Data'!D513</f>
        <v>-51.288936999999997</v>
      </c>
      <c r="H91" s="6">
        <f>'CL &amp; Data'!E513</f>
        <v>-40.920940000000002</v>
      </c>
      <c r="J91" s="6">
        <f>'CL &amp; Data'!F513</f>
        <v>-39.847149000000002</v>
      </c>
      <c r="L91" s="6">
        <f>'CL &amp; Data'!L513/1000000000</f>
        <v>18.47</v>
      </c>
      <c r="N91" s="6">
        <f>'CL &amp; Data'!M513</f>
        <v>-17.215612</v>
      </c>
      <c r="P91" s="6">
        <f>'CL &amp; Data'!N513</f>
        <v>-64.021293999999997</v>
      </c>
      <c r="R91" s="6">
        <f>'CL &amp; Data'!O513</f>
        <v>-40.047877999999997</v>
      </c>
      <c r="T91" s="6">
        <f>'CL &amp; Data'!P513</f>
        <v>-41.002724000000001</v>
      </c>
    </row>
    <row r="92" spans="2:20" x14ac:dyDescent="0.25">
      <c r="B92" s="6">
        <f>'CL &amp; Data'!B514/1000000000</f>
        <v>18.614999999999998</v>
      </c>
      <c r="D92" s="6">
        <f>'CL &amp; Data'!C514</f>
        <v>-8.4303322000000005</v>
      </c>
      <c r="F92" s="6">
        <f>'CL &amp; Data'!D514</f>
        <v>-51.485461999999998</v>
      </c>
      <c r="H92" s="6">
        <f>'CL &amp; Data'!E514</f>
        <v>-41.026093000000003</v>
      </c>
      <c r="J92" s="6">
        <f>'CL &amp; Data'!F514</f>
        <v>-39.643219000000002</v>
      </c>
      <c r="L92" s="6">
        <f>'CL &amp; Data'!L514/1000000000</f>
        <v>18.614999999999998</v>
      </c>
      <c r="N92" s="6">
        <f>'CL &amp; Data'!M514</f>
        <v>-17.038305000000001</v>
      </c>
      <c r="P92" s="6">
        <f>'CL &amp; Data'!N514</f>
        <v>-63.403412000000003</v>
      </c>
      <c r="R92" s="6">
        <f>'CL &amp; Data'!O514</f>
        <v>-39.828625000000002</v>
      </c>
      <c r="T92" s="6">
        <f>'CL &amp; Data'!P514</f>
        <v>-41.313259000000002</v>
      </c>
    </row>
    <row r="93" spans="2:20" x14ac:dyDescent="0.25">
      <c r="B93" s="6">
        <f>'CL &amp; Data'!B515/1000000000</f>
        <v>18.760000000000002</v>
      </c>
      <c r="D93" s="6">
        <f>'CL &amp; Data'!C515</f>
        <v>-8.8951550000000008</v>
      </c>
      <c r="F93" s="6">
        <f>'CL &amp; Data'!D515</f>
        <v>-51.600475000000003</v>
      </c>
      <c r="H93" s="6">
        <f>'CL &amp; Data'!E515</f>
        <v>-40.734566000000001</v>
      </c>
      <c r="J93" s="6">
        <f>'CL &amp; Data'!F515</f>
        <v>-39.326194999999998</v>
      </c>
      <c r="L93" s="6">
        <f>'CL &amp; Data'!L515/1000000000</f>
        <v>18.760000000000002</v>
      </c>
      <c r="N93" s="6">
        <f>'CL &amp; Data'!M515</f>
        <v>-16.822123000000001</v>
      </c>
      <c r="P93" s="6">
        <f>'CL &amp; Data'!N515</f>
        <v>-62.944763000000002</v>
      </c>
      <c r="R93" s="6">
        <f>'CL &amp; Data'!O515</f>
        <v>-39.605473000000003</v>
      </c>
      <c r="T93" s="6">
        <f>'CL &amp; Data'!P515</f>
        <v>-41.577067999999997</v>
      </c>
    </row>
    <row r="94" spans="2:20" x14ac:dyDescent="0.25">
      <c r="B94" s="6">
        <f>'CL &amp; Data'!B516/1000000000</f>
        <v>18.905000000000001</v>
      </c>
      <c r="D94" s="6">
        <f>'CL &amp; Data'!C516</f>
        <v>-9.4293423000000001</v>
      </c>
      <c r="F94" s="6">
        <f>'CL &amp; Data'!D516</f>
        <v>-51.927635000000002</v>
      </c>
      <c r="H94" s="6">
        <f>'CL &amp; Data'!E516</f>
        <v>-40.333351</v>
      </c>
      <c r="J94" s="6">
        <f>'CL &amp; Data'!F516</f>
        <v>-39.008834999999998</v>
      </c>
      <c r="L94" s="6">
        <f>'CL &amp; Data'!L516/1000000000</f>
        <v>18.905000000000001</v>
      </c>
      <c r="N94" s="6">
        <f>'CL &amp; Data'!M516</f>
        <v>-16.586621999999998</v>
      </c>
      <c r="P94" s="6">
        <f>'CL &amp; Data'!N516</f>
        <v>-62.258243999999998</v>
      </c>
      <c r="R94" s="6">
        <f>'CL &amp; Data'!O516</f>
        <v>-39.327559999999998</v>
      </c>
      <c r="T94" s="6">
        <f>'CL &amp; Data'!P516</f>
        <v>-41.751880999999997</v>
      </c>
    </row>
    <row r="95" spans="2:20" x14ac:dyDescent="0.25">
      <c r="B95" s="6">
        <f>'CL &amp; Data'!B517/1000000000</f>
        <v>19.05</v>
      </c>
      <c r="D95" s="6">
        <f>'CL &amp; Data'!C517</f>
        <v>-10.015719000000001</v>
      </c>
      <c r="F95" s="6">
        <f>'CL &amp; Data'!D517</f>
        <v>-52.297764000000001</v>
      </c>
      <c r="H95" s="6">
        <f>'CL &amp; Data'!E517</f>
        <v>-39.823864</v>
      </c>
      <c r="J95" s="6">
        <f>'CL &amp; Data'!F517</f>
        <v>-38.685760000000002</v>
      </c>
      <c r="L95" s="6">
        <f>'CL &amp; Data'!L517/1000000000</f>
        <v>19.05</v>
      </c>
      <c r="N95" s="6">
        <f>'CL &amp; Data'!M517</f>
        <v>-16.374438999999999</v>
      </c>
      <c r="P95" s="6">
        <f>'CL &amp; Data'!N517</f>
        <v>-61.001736000000001</v>
      </c>
      <c r="R95" s="6">
        <f>'CL &amp; Data'!O517</f>
        <v>-39.011218999999997</v>
      </c>
      <c r="T95" s="6">
        <f>'CL &amp; Data'!P517</f>
        <v>-41.931995000000001</v>
      </c>
    </row>
    <row r="96" spans="2:20" x14ac:dyDescent="0.25">
      <c r="B96" s="6">
        <f>'CL &amp; Data'!B518/1000000000</f>
        <v>19.195</v>
      </c>
      <c r="D96" s="6">
        <f>'CL &amp; Data'!C518</f>
        <v>-10.697236</v>
      </c>
      <c r="F96" s="6">
        <f>'CL &amp; Data'!D518</f>
        <v>-52.742404999999998</v>
      </c>
      <c r="H96" s="6">
        <f>'CL &amp; Data'!E518</f>
        <v>-39.213146000000002</v>
      </c>
      <c r="J96" s="6">
        <f>'CL &amp; Data'!F518</f>
        <v>-38.359543000000002</v>
      </c>
      <c r="L96" s="6">
        <f>'CL &amp; Data'!L518/1000000000</f>
        <v>19.195</v>
      </c>
      <c r="N96" s="6">
        <f>'CL &amp; Data'!M518</f>
        <v>-16.119961</v>
      </c>
      <c r="P96" s="6">
        <f>'CL &amp; Data'!N518</f>
        <v>-59.544601</v>
      </c>
      <c r="R96" s="6">
        <f>'CL &amp; Data'!O518</f>
        <v>-38.698737999999999</v>
      </c>
      <c r="T96" s="6">
        <f>'CL &amp; Data'!P518</f>
        <v>-41.990569999999998</v>
      </c>
    </row>
    <row r="97" spans="2:20" x14ac:dyDescent="0.25">
      <c r="B97" s="6">
        <f>'CL &amp; Data'!B519/1000000000</f>
        <v>19.34</v>
      </c>
      <c r="D97" s="6">
        <f>'CL &amp; Data'!C519</f>
        <v>-11.448067</v>
      </c>
      <c r="F97" s="6">
        <f>'CL &amp; Data'!D519</f>
        <v>-53.296241999999999</v>
      </c>
      <c r="H97" s="6">
        <f>'CL &amp; Data'!E519</f>
        <v>-38.486815999999997</v>
      </c>
      <c r="J97" s="6">
        <f>'CL &amp; Data'!F519</f>
        <v>-38.005378999999998</v>
      </c>
      <c r="L97" s="6">
        <f>'CL &amp; Data'!L519/1000000000</f>
        <v>19.34</v>
      </c>
      <c r="N97" s="6">
        <f>'CL &amp; Data'!M519</f>
        <v>-15.876754</v>
      </c>
      <c r="P97" s="6">
        <f>'CL &amp; Data'!N519</f>
        <v>-59.345118999999997</v>
      </c>
      <c r="R97" s="6">
        <f>'CL &amp; Data'!O519</f>
        <v>-38.435569999999998</v>
      </c>
      <c r="T97" s="6">
        <f>'CL &amp; Data'!P519</f>
        <v>-41.949863000000001</v>
      </c>
    </row>
    <row r="98" spans="2:20" x14ac:dyDescent="0.25">
      <c r="B98" s="6">
        <f>'CL &amp; Data'!B520/1000000000</f>
        <v>19.484999999999999</v>
      </c>
      <c r="D98" s="6">
        <f>'CL &amp; Data'!C520</f>
        <v>-11.737238</v>
      </c>
      <c r="F98" s="6">
        <f>'CL &amp; Data'!D520</f>
        <v>-54.016621000000001</v>
      </c>
      <c r="H98" s="6">
        <f>'CL &amp; Data'!E520</f>
        <v>-38.007565</v>
      </c>
      <c r="J98" s="6">
        <f>'CL &amp; Data'!F520</f>
        <v>-37.788780000000003</v>
      </c>
      <c r="L98" s="6">
        <f>'CL &amp; Data'!L520/1000000000</f>
        <v>19.484999999999999</v>
      </c>
      <c r="N98" s="6">
        <f>'CL &amp; Data'!M520</f>
        <v>-15.627386</v>
      </c>
      <c r="P98" s="6">
        <f>'CL &amp; Data'!N520</f>
        <v>-59.917923000000002</v>
      </c>
      <c r="R98" s="6">
        <f>'CL &amp; Data'!O520</f>
        <v>-38.233226999999999</v>
      </c>
      <c r="T98" s="6">
        <f>'CL &amp; Data'!P520</f>
        <v>-41.651676000000002</v>
      </c>
    </row>
    <row r="99" spans="2:20" x14ac:dyDescent="0.25">
      <c r="B99" s="6">
        <f>'CL &amp; Data'!B521/1000000000</f>
        <v>19.63</v>
      </c>
      <c r="D99" s="6">
        <f>'CL &amp; Data'!C521</f>
        <v>-11.972951</v>
      </c>
      <c r="F99" s="6">
        <f>'CL &amp; Data'!D521</f>
        <v>-54.445663000000003</v>
      </c>
      <c r="H99" s="6">
        <f>'CL &amp; Data'!E521</f>
        <v>-37.492576999999997</v>
      </c>
      <c r="J99" s="6">
        <f>'CL &amp; Data'!F521</f>
        <v>-37.584904000000002</v>
      </c>
      <c r="L99" s="6">
        <f>'CL &amp; Data'!L521/1000000000</f>
        <v>19.63</v>
      </c>
      <c r="N99" s="6">
        <f>'CL &amp; Data'!M521</f>
        <v>-15.380841</v>
      </c>
      <c r="P99" s="6">
        <f>'CL &amp; Data'!N521</f>
        <v>-60.661181999999997</v>
      </c>
      <c r="R99" s="6">
        <f>'CL &amp; Data'!O521</f>
        <v>-38.095936000000002</v>
      </c>
      <c r="T99" s="6">
        <f>'CL &amp; Data'!P521</f>
        <v>-41.257914999999997</v>
      </c>
    </row>
    <row r="100" spans="2:20" x14ac:dyDescent="0.25">
      <c r="B100" s="6">
        <f>'CL &amp; Data'!B522/1000000000</f>
        <v>19.774999999999999</v>
      </c>
      <c r="D100" s="6">
        <f>'CL &amp; Data'!C522</f>
        <v>-12.046969000000001</v>
      </c>
      <c r="F100" s="6">
        <f>'CL &amp; Data'!D522</f>
        <v>-54.789864000000001</v>
      </c>
      <c r="H100" s="6">
        <f>'CL &amp; Data'!E522</f>
        <v>-36.993729000000002</v>
      </c>
      <c r="J100" s="6">
        <f>'CL &amp; Data'!F522</f>
        <v>-37.325718000000002</v>
      </c>
      <c r="L100" s="6">
        <f>'CL &amp; Data'!L522/1000000000</f>
        <v>19.774999999999999</v>
      </c>
      <c r="N100" s="6">
        <f>'CL &amp; Data'!M522</f>
        <v>-15.108328</v>
      </c>
      <c r="P100" s="6">
        <f>'CL &amp; Data'!N522</f>
        <v>-61.401417000000002</v>
      </c>
      <c r="R100" s="6">
        <f>'CL &amp; Data'!O522</f>
        <v>-37.998382999999997</v>
      </c>
      <c r="T100" s="6">
        <f>'CL &amp; Data'!P522</f>
        <v>-40.643574000000001</v>
      </c>
    </row>
    <row r="101" spans="2:20" x14ac:dyDescent="0.25">
      <c r="B101" s="6">
        <f>'CL &amp; Data'!B523/1000000000</f>
        <v>19.920000000000002</v>
      </c>
      <c r="D101" s="6">
        <f>'CL &amp; Data'!C523</f>
        <v>-12.086498000000001</v>
      </c>
      <c r="F101" s="6">
        <f>'CL &amp; Data'!D523</f>
        <v>-54.856189999999998</v>
      </c>
      <c r="H101" s="6">
        <f>'CL &amp; Data'!E523</f>
        <v>-36.437603000000003</v>
      </c>
      <c r="J101" s="6">
        <f>'CL &amp; Data'!F523</f>
        <v>-37.059432999999999</v>
      </c>
      <c r="L101" s="6">
        <f>'CL &amp; Data'!L523/1000000000</f>
        <v>19.920000000000002</v>
      </c>
      <c r="N101" s="6">
        <f>'CL &amp; Data'!M523</f>
        <v>-14.867011</v>
      </c>
      <c r="P101" s="6">
        <f>'CL &amp; Data'!N523</f>
        <v>-61.543461000000001</v>
      </c>
      <c r="R101" s="6">
        <f>'CL &amp; Data'!O523</f>
        <v>-37.893447999999999</v>
      </c>
      <c r="T101" s="6">
        <f>'CL &amp; Data'!P523</f>
        <v>-39.841034000000001</v>
      </c>
    </row>
    <row r="102" spans="2:20" x14ac:dyDescent="0.25">
      <c r="B102" s="6">
        <f>'CL &amp; Data'!B524/1000000000</f>
        <v>20.065000000000001</v>
      </c>
      <c r="D102" s="6">
        <f>'CL &amp; Data'!C524</f>
        <v>-12.067266</v>
      </c>
      <c r="F102" s="6">
        <f>'CL &amp; Data'!D524</f>
        <v>-54.641795999999999</v>
      </c>
      <c r="H102" s="6">
        <f>'CL &amp; Data'!E524</f>
        <v>-35.86018</v>
      </c>
      <c r="J102" s="6">
        <f>'CL &amp; Data'!F524</f>
        <v>-36.780830000000002</v>
      </c>
      <c r="L102" s="6">
        <f>'CL &amp; Data'!L524/1000000000</f>
        <v>20.065000000000001</v>
      </c>
      <c r="N102" s="6">
        <f>'CL &amp; Data'!M524</f>
        <v>-14.680882</v>
      </c>
      <c r="P102" s="6">
        <f>'CL &amp; Data'!N524</f>
        <v>-60.563930999999997</v>
      </c>
      <c r="R102" s="6">
        <f>'CL &amp; Data'!O524</f>
        <v>-37.741501</v>
      </c>
      <c r="T102" s="6">
        <f>'CL &amp; Data'!P524</f>
        <v>-38.870865000000002</v>
      </c>
    </row>
    <row r="103" spans="2:20" x14ac:dyDescent="0.25">
      <c r="B103" s="6">
        <f>'CL &amp; Data'!B525/1000000000</f>
        <v>20.21</v>
      </c>
      <c r="D103" s="6">
        <f>'CL &amp; Data'!C525</f>
        <v>-11.992307</v>
      </c>
      <c r="F103" s="6">
        <f>'CL &amp; Data'!D525</f>
        <v>-54.148674</v>
      </c>
      <c r="H103" s="6">
        <f>'CL &amp; Data'!E525</f>
        <v>-35.255833000000003</v>
      </c>
      <c r="J103" s="6">
        <f>'CL &amp; Data'!F525</f>
        <v>-36.465218</v>
      </c>
      <c r="L103" s="6">
        <f>'CL &amp; Data'!L525/1000000000</f>
        <v>20.21</v>
      </c>
      <c r="N103" s="6">
        <f>'CL &amp; Data'!M525</f>
        <v>-14.555021</v>
      </c>
      <c r="P103" s="6">
        <f>'CL &amp; Data'!N525</f>
        <v>-58.920479</v>
      </c>
      <c r="R103" s="6">
        <f>'CL &amp; Data'!O525</f>
        <v>-37.558619999999998</v>
      </c>
      <c r="T103" s="6">
        <f>'CL &amp; Data'!P525</f>
        <v>-37.931904000000003</v>
      </c>
    </row>
    <row r="104" spans="2:20" x14ac:dyDescent="0.25">
      <c r="B104" s="6">
        <f>'CL &amp; Data'!B526/1000000000</f>
        <v>20.355</v>
      </c>
      <c r="D104" s="6">
        <f>'CL &amp; Data'!C526</f>
        <v>-11.747455</v>
      </c>
      <c r="F104" s="6">
        <f>'CL &amp; Data'!D526</f>
        <v>-53.553066000000001</v>
      </c>
      <c r="H104" s="6">
        <f>'CL &amp; Data'!E526</f>
        <v>-34.732554999999998</v>
      </c>
      <c r="J104" s="6">
        <f>'CL &amp; Data'!F526</f>
        <v>-36.142451999999999</v>
      </c>
      <c r="L104" s="6">
        <f>'CL &amp; Data'!L526/1000000000</f>
        <v>20.355</v>
      </c>
      <c r="N104" s="6">
        <f>'CL &amp; Data'!M526</f>
        <v>-14.515853999999999</v>
      </c>
      <c r="P104" s="6">
        <f>'CL &amp; Data'!N526</f>
        <v>-56.857449000000003</v>
      </c>
      <c r="R104" s="6">
        <f>'CL &amp; Data'!O526</f>
        <v>-37.330081999999997</v>
      </c>
      <c r="T104" s="6">
        <f>'CL &amp; Data'!P526</f>
        <v>-36.965591000000003</v>
      </c>
    </row>
    <row r="105" spans="2:20" x14ac:dyDescent="0.25">
      <c r="B105" s="6">
        <f>'CL &amp; Data'!B527/1000000000</f>
        <v>20.5</v>
      </c>
      <c r="D105" s="6">
        <f>'CL &amp; Data'!C527</f>
        <v>-11.488944999999999</v>
      </c>
      <c r="F105" s="6">
        <f>'CL &amp; Data'!D527</f>
        <v>-53.784011999999997</v>
      </c>
      <c r="H105" s="6">
        <f>'CL &amp; Data'!E527</f>
        <v>-34.28434</v>
      </c>
      <c r="J105" s="6">
        <f>'CL &amp; Data'!F527</f>
        <v>-35.900767999999999</v>
      </c>
      <c r="L105" s="6">
        <f>'CL &amp; Data'!L527/1000000000</f>
        <v>20.5</v>
      </c>
      <c r="N105" s="6">
        <f>'CL &amp; Data'!M527</f>
        <v>-14.542687000000001</v>
      </c>
      <c r="P105" s="6">
        <f>'CL &amp; Data'!N527</f>
        <v>-54.679760000000002</v>
      </c>
      <c r="R105" s="6">
        <f>'CL &amp; Data'!O527</f>
        <v>-37.066814000000001</v>
      </c>
      <c r="T105" s="6">
        <f>'CL &amp; Data'!P527</f>
        <v>-35.935786999999998</v>
      </c>
    </row>
    <row r="106" spans="2:20" x14ac:dyDescent="0.25">
      <c r="B106" s="6">
        <f>'CL &amp; Data'!B528/1000000000</f>
        <v>20.645</v>
      </c>
      <c r="D106" s="6">
        <f>'CL &amp; Data'!C528</f>
        <v>-11.061957</v>
      </c>
      <c r="F106" s="6">
        <f>'CL &amp; Data'!D528</f>
        <v>-53.633246999999997</v>
      </c>
      <c r="H106" s="6">
        <f>'CL &amp; Data'!E528</f>
        <v>-33.692946999999997</v>
      </c>
      <c r="J106" s="6">
        <f>'CL &amp; Data'!F528</f>
        <v>-35.736671000000001</v>
      </c>
      <c r="L106" s="6">
        <f>'CL &amp; Data'!L528/1000000000</f>
        <v>20.645</v>
      </c>
      <c r="N106" s="6">
        <f>'CL &amp; Data'!M528</f>
        <v>-14.634118000000001</v>
      </c>
      <c r="P106" s="6">
        <f>'CL &amp; Data'!N528</f>
        <v>-53.754767999999999</v>
      </c>
      <c r="R106" s="6">
        <f>'CL &amp; Data'!O528</f>
        <v>-36.782817999999999</v>
      </c>
      <c r="T106" s="6">
        <f>'CL &amp; Data'!P528</f>
        <v>-34.765841999999999</v>
      </c>
    </row>
    <row r="107" spans="2:20" x14ac:dyDescent="0.25">
      <c r="B107" s="6">
        <f>'CL &amp; Data'!B529/1000000000</f>
        <v>20.79</v>
      </c>
      <c r="D107" s="6">
        <f>'CL &amp; Data'!C529</f>
        <v>-10.499216000000001</v>
      </c>
      <c r="F107" s="6">
        <f>'CL &amp; Data'!D529</f>
        <v>-52.632995999999999</v>
      </c>
      <c r="H107" s="6">
        <f>'CL &amp; Data'!E529</f>
        <v>-33.237636999999999</v>
      </c>
      <c r="J107" s="6">
        <f>'CL &amp; Data'!F529</f>
        <v>-35.522590999999998</v>
      </c>
      <c r="L107" s="6">
        <f>'CL &amp; Data'!L529/1000000000</f>
        <v>20.79</v>
      </c>
      <c r="N107" s="6">
        <f>'CL &amp; Data'!M529</f>
        <v>-14.801083</v>
      </c>
      <c r="P107" s="6">
        <f>'CL &amp; Data'!N529</f>
        <v>-51.735176000000003</v>
      </c>
      <c r="R107" s="6">
        <f>'CL &amp; Data'!O529</f>
        <v>-36.408566</v>
      </c>
      <c r="T107" s="6">
        <f>'CL &amp; Data'!P529</f>
        <v>-33.763629999999999</v>
      </c>
    </row>
    <row r="108" spans="2:20" x14ac:dyDescent="0.25">
      <c r="B108" s="6">
        <f>'CL &amp; Data'!B530/1000000000</f>
        <v>20.934999999999999</v>
      </c>
      <c r="D108" s="6">
        <f>'CL &amp; Data'!C530</f>
        <v>-10.210697</v>
      </c>
      <c r="F108" s="6">
        <f>'CL &amp; Data'!D530</f>
        <v>-53.213093000000001</v>
      </c>
      <c r="H108" s="6">
        <f>'CL &amp; Data'!E530</f>
        <v>-32.576511000000004</v>
      </c>
      <c r="J108" s="6">
        <f>'CL &amp; Data'!F530</f>
        <v>-35.432200999999999</v>
      </c>
      <c r="L108" s="6">
        <f>'CL &amp; Data'!L530/1000000000</f>
        <v>20.934999999999999</v>
      </c>
      <c r="N108" s="6">
        <f>'CL &amp; Data'!M530</f>
        <v>-14.926693999999999</v>
      </c>
      <c r="P108" s="6">
        <f>'CL &amp; Data'!N530</f>
        <v>-50.215282000000002</v>
      </c>
      <c r="R108" s="6">
        <f>'CL &amp; Data'!O530</f>
        <v>-36.124786</v>
      </c>
      <c r="T108" s="6">
        <f>'CL &amp; Data'!P530</f>
        <v>-32.681629000000001</v>
      </c>
    </row>
    <row r="109" spans="2:20" x14ac:dyDescent="0.25">
      <c r="B109" s="6">
        <f>'CL &amp; Data'!B531/1000000000</f>
        <v>21.08</v>
      </c>
      <c r="D109" s="6">
        <f>'CL &amp; Data'!C531</f>
        <v>-9.9226302999999998</v>
      </c>
      <c r="F109" s="6">
        <f>'CL &amp; Data'!D531</f>
        <v>-52.768616000000002</v>
      </c>
      <c r="H109" s="6">
        <f>'CL &amp; Data'!E531</f>
        <v>-31.600660000000001</v>
      </c>
      <c r="J109" s="6">
        <f>'CL &amp; Data'!F531</f>
        <v>-35.415874000000002</v>
      </c>
      <c r="L109" s="6">
        <f>'CL &amp; Data'!L531/1000000000</f>
        <v>21.08</v>
      </c>
      <c r="N109" s="6">
        <f>'CL &amp; Data'!M531</f>
        <v>-15.013813000000001</v>
      </c>
      <c r="P109" s="6">
        <f>'CL &amp; Data'!N531</f>
        <v>-48.667973000000003</v>
      </c>
      <c r="R109" s="6">
        <f>'CL &amp; Data'!O531</f>
        <v>-35.888496000000004</v>
      </c>
      <c r="T109" s="6">
        <f>'CL &amp; Data'!P531</f>
        <v>-31.465399000000001</v>
      </c>
    </row>
    <row r="110" spans="2:20" x14ac:dyDescent="0.25">
      <c r="B110" s="6">
        <f>'CL &amp; Data'!B532/1000000000</f>
        <v>21.225000000000001</v>
      </c>
      <c r="D110" s="6">
        <f>'CL &amp; Data'!C532</f>
        <v>-9.7727795000000004</v>
      </c>
      <c r="F110" s="6">
        <f>'CL &amp; Data'!D532</f>
        <v>-52.276676000000002</v>
      </c>
      <c r="H110" s="6">
        <f>'CL &amp; Data'!E532</f>
        <v>-30.46283</v>
      </c>
      <c r="J110" s="6">
        <f>'CL &amp; Data'!F532</f>
        <v>-35.799830999999998</v>
      </c>
      <c r="L110" s="6">
        <f>'CL &amp; Data'!L532/1000000000</f>
        <v>21.225000000000001</v>
      </c>
      <c r="N110" s="6">
        <f>'CL &amp; Data'!M532</f>
        <v>-14.938634</v>
      </c>
      <c r="P110" s="6">
        <f>'CL &amp; Data'!N532</f>
        <v>-47.808632000000003</v>
      </c>
      <c r="R110" s="6">
        <f>'CL &amp; Data'!O532</f>
        <v>-36.143337000000002</v>
      </c>
      <c r="T110" s="6">
        <f>'CL &amp; Data'!P532</f>
        <v>-30.294159000000001</v>
      </c>
    </row>
    <row r="111" spans="2:20" x14ac:dyDescent="0.25">
      <c r="B111" s="6">
        <f>'CL &amp; Data'!B533/1000000000</f>
        <v>21.37</v>
      </c>
      <c r="D111" s="6">
        <f>'CL &amp; Data'!C533</f>
        <v>-9.7069711999999999</v>
      </c>
      <c r="F111" s="6">
        <f>'CL &amp; Data'!D533</f>
        <v>-52.602871</v>
      </c>
      <c r="H111" s="6">
        <f>'CL &amp; Data'!E533</f>
        <v>-29.447520999999998</v>
      </c>
      <c r="J111" s="6">
        <f>'CL &amp; Data'!F533</f>
        <v>-36.099086999999997</v>
      </c>
      <c r="L111" s="6">
        <f>'CL &amp; Data'!L533/1000000000</f>
        <v>21.37</v>
      </c>
      <c r="N111" s="6">
        <f>'CL &amp; Data'!M533</f>
        <v>-14.853446</v>
      </c>
      <c r="P111" s="6">
        <f>'CL &amp; Data'!N533</f>
        <v>-46.118262999999999</v>
      </c>
      <c r="R111" s="6">
        <f>'CL &amp; Data'!O533</f>
        <v>-36.407474999999998</v>
      </c>
      <c r="T111" s="6">
        <f>'CL &amp; Data'!P533</f>
        <v>-29.343661999999998</v>
      </c>
    </row>
    <row r="112" spans="2:20" x14ac:dyDescent="0.25">
      <c r="B112" s="6">
        <f>'CL &amp; Data'!B534/1000000000</f>
        <v>21.515000000000001</v>
      </c>
      <c r="D112" s="6">
        <f>'CL &amp; Data'!C534</f>
        <v>-9.9797449</v>
      </c>
      <c r="F112" s="6">
        <f>'CL &amp; Data'!D534</f>
        <v>-53.026508</v>
      </c>
      <c r="H112" s="6">
        <f>'CL &amp; Data'!E534</f>
        <v>-28.221364999999999</v>
      </c>
      <c r="J112" s="6">
        <f>'CL &amp; Data'!F534</f>
        <v>-36.459243999999998</v>
      </c>
      <c r="L112" s="6">
        <f>'CL &amp; Data'!L534/1000000000</f>
        <v>21.515000000000001</v>
      </c>
      <c r="N112" s="6">
        <f>'CL &amp; Data'!M534</f>
        <v>-14.632987999999999</v>
      </c>
      <c r="P112" s="6">
        <f>'CL &amp; Data'!N534</f>
        <v>-45.520878000000003</v>
      </c>
      <c r="R112" s="6">
        <f>'CL &amp; Data'!O534</f>
        <v>-36.821902999999999</v>
      </c>
      <c r="T112" s="6">
        <f>'CL &amp; Data'!P534</f>
        <v>-28.308533000000001</v>
      </c>
    </row>
    <row r="113" spans="2:20" x14ac:dyDescent="0.25">
      <c r="B113" s="6">
        <f>'CL &amp; Data'!B535/1000000000</f>
        <v>21.66</v>
      </c>
      <c r="D113" s="6">
        <f>'CL &amp; Data'!C535</f>
        <v>-10.028600000000001</v>
      </c>
      <c r="F113" s="6">
        <f>'CL &amp; Data'!D535</f>
        <v>-51.601481999999997</v>
      </c>
      <c r="H113" s="6">
        <f>'CL &amp; Data'!E535</f>
        <v>-27.168112000000001</v>
      </c>
      <c r="J113" s="6">
        <f>'CL &amp; Data'!F535</f>
        <v>-36.768580999999998</v>
      </c>
      <c r="L113" s="6">
        <f>'CL &amp; Data'!L535/1000000000</f>
        <v>21.66</v>
      </c>
      <c r="N113" s="6">
        <f>'CL &amp; Data'!M535</f>
        <v>-14.443949</v>
      </c>
      <c r="P113" s="6">
        <f>'CL &amp; Data'!N535</f>
        <v>-44.645336</v>
      </c>
      <c r="R113" s="6">
        <f>'CL &amp; Data'!O535</f>
        <v>-37.191043999999998</v>
      </c>
      <c r="T113" s="6">
        <f>'CL &amp; Data'!P535</f>
        <v>-27.416357000000001</v>
      </c>
    </row>
    <row r="114" spans="2:20" x14ac:dyDescent="0.25">
      <c r="B114" s="6">
        <f>'CL &amp; Data'!B536/1000000000</f>
        <v>21.805</v>
      </c>
      <c r="D114" s="6">
        <f>'CL &amp; Data'!C536</f>
        <v>-10.333937000000001</v>
      </c>
      <c r="F114" s="6">
        <f>'CL &amp; Data'!D536</f>
        <v>-51.115535999999999</v>
      </c>
      <c r="H114" s="6">
        <f>'CL &amp; Data'!E536</f>
        <v>-26.257985999999999</v>
      </c>
      <c r="J114" s="6">
        <f>'CL &amp; Data'!F536</f>
        <v>-37.096867000000003</v>
      </c>
      <c r="L114" s="6">
        <f>'CL &amp; Data'!L536/1000000000</f>
        <v>21.805</v>
      </c>
      <c r="N114" s="6">
        <f>'CL &amp; Data'!M536</f>
        <v>-14.164906999999999</v>
      </c>
      <c r="P114" s="6">
        <f>'CL &amp; Data'!N536</f>
        <v>-44.418861</v>
      </c>
      <c r="R114" s="6">
        <f>'CL &amp; Data'!O536</f>
        <v>-37.648147999999999</v>
      </c>
      <c r="T114" s="6">
        <f>'CL &amp; Data'!P536</f>
        <v>-26.654540999999998</v>
      </c>
    </row>
    <row r="115" spans="2:20" x14ac:dyDescent="0.25">
      <c r="B115" s="6">
        <f>'CL &amp; Data'!B537/1000000000</f>
        <v>21.95</v>
      </c>
      <c r="D115" s="6">
        <f>'CL &amp; Data'!C537</f>
        <v>-10.526043</v>
      </c>
      <c r="F115" s="6">
        <f>'CL &amp; Data'!D537</f>
        <v>-49.851996999999997</v>
      </c>
      <c r="H115" s="6">
        <f>'CL &amp; Data'!E537</f>
        <v>-25.346003</v>
      </c>
      <c r="J115" s="6">
        <f>'CL &amp; Data'!F537</f>
        <v>-37.174492000000001</v>
      </c>
      <c r="L115" s="6">
        <f>'CL &amp; Data'!L537/1000000000</f>
        <v>21.95</v>
      </c>
      <c r="N115" s="6">
        <f>'CL &amp; Data'!M537</f>
        <v>-13.983815999999999</v>
      </c>
      <c r="P115" s="6">
        <f>'CL &amp; Data'!N537</f>
        <v>-43.975982999999999</v>
      </c>
      <c r="R115" s="6">
        <f>'CL &amp; Data'!O537</f>
        <v>-37.772784999999999</v>
      </c>
      <c r="T115" s="6">
        <f>'CL &amp; Data'!P537</f>
        <v>-25.920940000000002</v>
      </c>
    </row>
    <row r="116" spans="2:20" x14ac:dyDescent="0.25">
      <c r="B116" s="6">
        <f>'CL &amp; Data'!B538/1000000000</f>
        <v>22.094999999999999</v>
      </c>
      <c r="D116" s="6">
        <f>'CL &amp; Data'!C538</f>
        <v>-10.697467</v>
      </c>
      <c r="F116" s="6">
        <f>'CL &amp; Data'!D538</f>
        <v>-48.385311000000002</v>
      </c>
      <c r="H116" s="6">
        <f>'CL &amp; Data'!E538</f>
        <v>-24.436005000000002</v>
      </c>
      <c r="J116" s="6">
        <f>'CL &amp; Data'!F538</f>
        <v>-37.526637999999998</v>
      </c>
      <c r="L116" s="6">
        <f>'CL &amp; Data'!L538/1000000000</f>
        <v>22.094999999999999</v>
      </c>
      <c r="N116" s="6">
        <f>'CL &amp; Data'!M538</f>
        <v>-13.683702</v>
      </c>
      <c r="P116" s="6">
        <f>'CL &amp; Data'!N538</f>
        <v>-43.489693000000003</v>
      </c>
      <c r="R116" s="6">
        <f>'CL &amp; Data'!O538</f>
        <v>-38.100436999999999</v>
      </c>
      <c r="T116" s="6">
        <f>'CL &amp; Data'!P538</f>
        <v>-25.200531000000002</v>
      </c>
    </row>
    <row r="117" spans="2:20" x14ac:dyDescent="0.25">
      <c r="B117" s="6">
        <f>'CL &amp; Data'!B539/1000000000</f>
        <v>22.24</v>
      </c>
      <c r="D117" s="6">
        <f>'CL &amp; Data'!C539</f>
        <v>-10.627084999999999</v>
      </c>
      <c r="F117" s="6">
        <f>'CL &amp; Data'!D539</f>
        <v>-47.834564</v>
      </c>
      <c r="H117" s="6">
        <f>'CL &amp; Data'!E539</f>
        <v>-23.584500999999999</v>
      </c>
      <c r="J117" s="6">
        <f>'CL &amp; Data'!F539</f>
        <v>-38.279651999999999</v>
      </c>
      <c r="L117" s="6">
        <f>'CL &amp; Data'!L539/1000000000</f>
        <v>22.24</v>
      </c>
      <c r="N117" s="6">
        <f>'CL &amp; Data'!M539</f>
        <v>-13.360828</v>
      </c>
      <c r="P117" s="6">
        <f>'CL &amp; Data'!N539</f>
        <v>-43.262515999999998</v>
      </c>
      <c r="R117" s="6">
        <f>'CL &amp; Data'!O539</f>
        <v>-38.687981000000001</v>
      </c>
      <c r="T117" s="6">
        <f>'CL &amp; Data'!P539</f>
        <v>-24.507446000000002</v>
      </c>
    </row>
    <row r="118" spans="2:20" x14ac:dyDescent="0.25">
      <c r="B118" s="6">
        <f>'CL &amp; Data'!B540/1000000000</f>
        <v>22.385000000000002</v>
      </c>
      <c r="D118" s="6">
        <f>'CL &amp; Data'!C540</f>
        <v>-10.408804999999999</v>
      </c>
      <c r="F118" s="6">
        <f>'CL &amp; Data'!D540</f>
        <v>-47.741504999999997</v>
      </c>
      <c r="H118" s="6">
        <f>'CL &amp; Data'!E540</f>
        <v>-22.786856</v>
      </c>
      <c r="J118" s="6">
        <f>'CL &amp; Data'!F540</f>
        <v>-39.523890999999999</v>
      </c>
      <c r="L118" s="6">
        <f>'CL &amp; Data'!L540/1000000000</f>
        <v>22.385000000000002</v>
      </c>
      <c r="N118" s="6">
        <f>'CL &amp; Data'!M540</f>
        <v>-12.963387000000001</v>
      </c>
      <c r="P118" s="6">
        <f>'CL &amp; Data'!N540</f>
        <v>-43.288947999999998</v>
      </c>
      <c r="R118" s="6">
        <f>'CL &amp; Data'!O540</f>
        <v>-39.749054000000001</v>
      </c>
      <c r="T118" s="6">
        <f>'CL &amp; Data'!P540</f>
        <v>-23.850971000000001</v>
      </c>
    </row>
    <row r="119" spans="2:20" x14ac:dyDescent="0.25">
      <c r="B119" s="6">
        <f>'CL &amp; Data'!B541/1000000000</f>
        <v>22.53</v>
      </c>
      <c r="D119" s="6">
        <f>'CL &amp; Data'!C541</f>
        <v>-10.136407999999999</v>
      </c>
      <c r="F119" s="6">
        <f>'CL &amp; Data'!D541</f>
        <v>-48.001418999999999</v>
      </c>
      <c r="H119" s="6">
        <f>'CL &amp; Data'!E541</f>
        <v>-22.105277999999998</v>
      </c>
      <c r="J119" s="6">
        <f>'CL &amp; Data'!F541</f>
        <v>-41.455089999999998</v>
      </c>
      <c r="L119" s="6">
        <f>'CL &amp; Data'!L541/1000000000</f>
        <v>22.53</v>
      </c>
      <c r="N119" s="6">
        <f>'CL &amp; Data'!M541</f>
        <v>-12.591953999999999</v>
      </c>
      <c r="P119" s="6">
        <f>'CL &amp; Data'!N541</f>
        <v>-43.360573000000002</v>
      </c>
      <c r="R119" s="6">
        <f>'CL &amp; Data'!O541</f>
        <v>-41.366619</v>
      </c>
      <c r="T119" s="6">
        <f>'CL &amp; Data'!P541</f>
        <v>-23.250071999999999</v>
      </c>
    </row>
    <row r="120" spans="2:20" x14ac:dyDescent="0.25">
      <c r="B120" s="6">
        <f>'CL &amp; Data'!B542/1000000000</f>
        <v>22.675000000000001</v>
      </c>
      <c r="D120" s="6">
        <f>'CL &amp; Data'!C542</f>
        <v>-9.8059130000000003</v>
      </c>
      <c r="F120" s="6">
        <f>'CL &amp; Data'!D542</f>
        <v>-48.408526999999999</v>
      </c>
      <c r="H120" s="6">
        <f>'CL &amp; Data'!E542</f>
        <v>-21.557148000000002</v>
      </c>
      <c r="J120" s="6">
        <f>'CL &amp; Data'!F542</f>
        <v>-43.672924000000002</v>
      </c>
      <c r="L120" s="6">
        <f>'CL &amp; Data'!L542/1000000000</f>
        <v>22.675000000000001</v>
      </c>
      <c r="N120" s="6">
        <f>'CL &amp; Data'!M542</f>
        <v>-12.138641</v>
      </c>
      <c r="P120" s="6">
        <f>'CL &amp; Data'!N542</f>
        <v>-43.624290000000002</v>
      </c>
      <c r="R120" s="6">
        <f>'CL &amp; Data'!O542</f>
        <v>-43.382992000000002</v>
      </c>
      <c r="T120" s="6">
        <f>'CL &amp; Data'!P542</f>
        <v>-22.742138000000001</v>
      </c>
    </row>
    <row r="121" spans="2:20" x14ac:dyDescent="0.25">
      <c r="B121" s="6">
        <f>'CL &amp; Data'!B543/1000000000</f>
        <v>22.82</v>
      </c>
      <c r="D121" s="6">
        <f>'CL &amp; Data'!C543</f>
        <v>-9.7329483000000003</v>
      </c>
      <c r="F121" s="6">
        <f>'CL &amp; Data'!D543</f>
        <v>-49.04298</v>
      </c>
      <c r="H121" s="6">
        <f>'CL &amp; Data'!E543</f>
        <v>-21.185172999999999</v>
      </c>
      <c r="J121" s="6">
        <f>'CL &amp; Data'!F543</f>
        <v>-45.074492999999997</v>
      </c>
      <c r="L121" s="6">
        <f>'CL &amp; Data'!L543/1000000000</f>
        <v>22.82</v>
      </c>
      <c r="N121" s="6">
        <f>'CL &amp; Data'!M543</f>
        <v>-11.759829999999999</v>
      </c>
      <c r="P121" s="6">
        <f>'CL &amp; Data'!N543</f>
        <v>-43.920422000000002</v>
      </c>
      <c r="R121" s="6">
        <f>'CL &amp; Data'!O543</f>
        <v>-44.770564999999998</v>
      </c>
      <c r="T121" s="6">
        <f>'CL &amp; Data'!P543</f>
        <v>-22.36664</v>
      </c>
    </row>
    <row r="122" spans="2:20" x14ac:dyDescent="0.25">
      <c r="B122" s="6">
        <f>'CL &amp; Data'!B544/1000000000</f>
        <v>22.965</v>
      </c>
      <c r="D122" s="6">
        <f>'CL &amp; Data'!C544</f>
        <v>-9.6988745000000005</v>
      </c>
      <c r="F122" s="6">
        <f>'CL &amp; Data'!D544</f>
        <v>-49.893154000000003</v>
      </c>
      <c r="H122" s="6">
        <f>'CL &amp; Data'!E544</f>
        <v>-21.004335000000001</v>
      </c>
      <c r="J122" s="6">
        <f>'CL &amp; Data'!F544</f>
        <v>-45.427841000000001</v>
      </c>
      <c r="L122" s="6">
        <f>'CL &amp; Data'!L544/1000000000</f>
        <v>22.965</v>
      </c>
      <c r="N122" s="6">
        <f>'CL &amp; Data'!M544</f>
        <v>-11.41352</v>
      </c>
      <c r="P122" s="6">
        <f>'CL &amp; Data'!N544</f>
        <v>-44.320723999999998</v>
      </c>
      <c r="R122" s="6">
        <f>'CL &amp; Data'!O544</f>
        <v>-45.128802999999998</v>
      </c>
      <c r="T122" s="6">
        <f>'CL &amp; Data'!P544</f>
        <v>-22.138380000000002</v>
      </c>
    </row>
    <row r="123" spans="2:20" x14ac:dyDescent="0.25">
      <c r="B123" s="6">
        <f>'CL &amp; Data'!B545/1000000000</f>
        <v>23.11</v>
      </c>
      <c r="D123" s="6">
        <f>'CL &amp; Data'!C545</f>
        <v>-9.8499279000000008</v>
      </c>
      <c r="F123" s="6">
        <f>'CL &amp; Data'!D545</f>
        <v>-51.166431000000003</v>
      </c>
      <c r="H123" s="6">
        <f>'CL &amp; Data'!E545</f>
        <v>-21.032881</v>
      </c>
      <c r="J123" s="6">
        <f>'CL &amp; Data'!F545</f>
        <v>-44.778061000000001</v>
      </c>
      <c r="L123" s="6">
        <f>'CL &amp; Data'!L545/1000000000</f>
        <v>23.11</v>
      </c>
      <c r="N123" s="6">
        <f>'CL &amp; Data'!M545</f>
        <v>-11.186814</v>
      </c>
      <c r="P123" s="6">
        <f>'CL &amp; Data'!N545</f>
        <v>-44.619098999999999</v>
      </c>
      <c r="R123" s="6">
        <f>'CL &amp; Data'!O545</f>
        <v>-44.595768</v>
      </c>
      <c r="T123" s="6">
        <f>'CL &amp; Data'!P545</f>
        <v>-22.083335999999999</v>
      </c>
    </row>
    <row r="124" spans="2:20" x14ac:dyDescent="0.25">
      <c r="B124" s="6">
        <f>'CL &amp; Data'!B546/1000000000</f>
        <v>23.254999999999999</v>
      </c>
      <c r="D124" s="6">
        <f>'CL &amp; Data'!C546</f>
        <v>-9.9561309999999992</v>
      </c>
      <c r="F124" s="6">
        <f>'CL &amp; Data'!D546</f>
        <v>-52.645927</v>
      </c>
      <c r="H124" s="6">
        <f>'CL &amp; Data'!E546</f>
        <v>-21.276432</v>
      </c>
      <c r="J124" s="6">
        <f>'CL &amp; Data'!F546</f>
        <v>-43.112048999999999</v>
      </c>
      <c r="L124" s="6">
        <f>'CL &amp; Data'!L546/1000000000</f>
        <v>23.254999999999999</v>
      </c>
      <c r="N124" s="6">
        <f>'CL &amp; Data'!M546</f>
        <v>-11.074472</v>
      </c>
      <c r="P124" s="6">
        <f>'CL &amp; Data'!N546</f>
        <v>-44.897064</v>
      </c>
      <c r="R124" s="6">
        <f>'CL &amp; Data'!O546</f>
        <v>-43.122871000000004</v>
      </c>
      <c r="T124" s="6">
        <f>'CL &amp; Data'!P546</f>
        <v>-22.190995999999998</v>
      </c>
    </row>
    <row r="125" spans="2:20" x14ac:dyDescent="0.25">
      <c r="B125" s="6">
        <f>'CL &amp; Data'!B547/1000000000</f>
        <v>23.4</v>
      </c>
      <c r="D125" s="6">
        <f>'CL &amp; Data'!C547</f>
        <v>-10.245964000000001</v>
      </c>
      <c r="F125" s="6">
        <f>'CL &amp; Data'!D547</f>
        <v>-53.997658000000001</v>
      </c>
      <c r="H125" s="6">
        <f>'CL &amp; Data'!E547</f>
        <v>-21.708062999999999</v>
      </c>
      <c r="J125" s="6">
        <f>'CL &amp; Data'!F547</f>
        <v>-40.758128999999997</v>
      </c>
      <c r="L125" s="6">
        <f>'CL &amp; Data'!L547/1000000000</f>
        <v>23.4</v>
      </c>
      <c r="N125" s="6">
        <f>'CL &amp; Data'!M547</f>
        <v>-11.069118</v>
      </c>
      <c r="P125" s="6">
        <f>'CL &amp; Data'!N547</f>
        <v>-44.980742999999997</v>
      </c>
      <c r="R125" s="6">
        <f>'CL &amp; Data'!O547</f>
        <v>-40.894302000000003</v>
      </c>
      <c r="T125" s="6">
        <f>'CL &amp; Data'!P547</f>
        <v>-22.432200999999999</v>
      </c>
    </row>
    <row r="126" spans="2:20" x14ac:dyDescent="0.25">
      <c r="B126" s="6">
        <f>'CL &amp; Data'!B548/1000000000</f>
        <v>23.545000000000002</v>
      </c>
      <c r="D126" s="6">
        <f>'CL &amp; Data'!C548</f>
        <v>-10.278604</v>
      </c>
      <c r="F126" s="6">
        <f>'CL &amp; Data'!D548</f>
        <v>-54.678375000000003</v>
      </c>
      <c r="H126" s="6">
        <f>'CL &amp; Data'!E548</f>
        <v>-22.255185999999998</v>
      </c>
      <c r="J126" s="6">
        <f>'CL &amp; Data'!F548</f>
        <v>-38.828518000000003</v>
      </c>
      <c r="L126" s="6">
        <f>'CL &amp; Data'!L548/1000000000</f>
        <v>23.545000000000002</v>
      </c>
      <c r="N126" s="6">
        <f>'CL &amp; Data'!M548</f>
        <v>-10.992540999999999</v>
      </c>
      <c r="P126" s="6">
        <f>'CL &amp; Data'!N548</f>
        <v>-45.018268999999997</v>
      </c>
      <c r="R126" s="6">
        <f>'CL &amp; Data'!O548</f>
        <v>-38.900722999999999</v>
      </c>
      <c r="T126" s="6">
        <f>'CL &amp; Data'!P548</f>
        <v>-22.779517999999999</v>
      </c>
    </row>
    <row r="127" spans="2:20" x14ac:dyDescent="0.25">
      <c r="B127" s="6">
        <f>'CL &amp; Data'!B549/1000000000</f>
        <v>23.69</v>
      </c>
      <c r="D127" s="6">
        <f>'CL &amp; Data'!C549</f>
        <v>-10.43873</v>
      </c>
      <c r="F127" s="6">
        <f>'CL &amp; Data'!D549</f>
        <v>-54.816071000000001</v>
      </c>
      <c r="H127" s="6">
        <f>'CL &amp; Data'!E549</f>
        <v>-22.902470000000001</v>
      </c>
      <c r="J127" s="6">
        <f>'CL &amp; Data'!F549</f>
        <v>-37.445087000000001</v>
      </c>
      <c r="L127" s="6">
        <f>'CL &amp; Data'!L549/1000000000</f>
        <v>23.69</v>
      </c>
      <c r="N127" s="6">
        <f>'CL &amp; Data'!M549</f>
        <v>-10.998564999999999</v>
      </c>
      <c r="P127" s="6">
        <f>'CL &amp; Data'!N549</f>
        <v>-44.798949999999998</v>
      </c>
      <c r="R127" s="6">
        <f>'CL &amp; Data'!O549</f>
        <v>-37.534503999999998</v>
      </c>
      <c r="T127" s="6">
        <f>'CL &amp; Data'!P549</f>
        <v>-23.253170000000001</v>
      </c>
    </row>
    <row r="128" spans="2:20" x14ac:dyDescent="0.25">
      <c r="B128" s="6">
        <f>'CL &amp; Data'!B550/1000000000</f>
        <v>23.835000000000001</v>
      </c>
      <c r="D128" s="6">
        <f>'CL &amp; Data'!C550</f>
        <v>-10.576793</v>
      </c>
      <c r="F128" s="6">
        <f>'CL &amp; Data'!D550</f>
        <v>-54.334290000000003</v>
      </c>
      <c r="H128" s="6">
        <f>'CL &amp; Data'!E550</f>
        <v>-23.606424000000001</v>
      </c>
      <c r="J128" s="6">
        <f>'CL &amp; Data'!F550</f>
        <v>-36.447375999999998</v>
      </c>
      <c r="L128" s="6">
        <f>'CL &amp; Data'!L550/1000000000</f>
        <v>23.835000000000001</v>
      </c>
      <c r="N128" s="6">
        <f>'CL &amp; Data'!M550</f>
        <v>-10.973273000000001</v>
      </c>
      <c r="P128" s="6">
        <f>'CL &amp; Data'!N550</f>
        <v>-44.492409000000002</v>
      </c>
      <c r="R128" s="6">
        <f>'CL &amp; Data'!O550</f>
        <v>-36.481842</v>
      </c>
      <c r="T128" s="6">
        <f>'CL &amp; Data'!P550</f>
        <v>-23.800930000000001</v>
      </c>
    </row>
    <row r="129" spans="2:20" x14ac:dyDescent="0.25">
      <c r="B129" s="6">
        <f>'CL &amp; Data'!B551/1000000000</f>
        <v>23.98</v>
      </c>
      <c r="D129" s="6">
        <f>'CL &amp; Data'!C551</f>
        <v>-10.656428999999999</v>
      </c>
      <c r="F129" s="6">
        <f>'CL &amp; Data'!D551</f>
        <v>-53.434792000000002</v>
      </c>
      <c r="H129" s="6">
        <f>'CL &amp; Data'!E551</f>
        <v>-24.337482000000001</v>
      </c>
      <c r="J129" s="6">
        <f>'CL &amp; Data'!F551</f>
        <v>-35.646481000000001</v>
      </c>
      <c r="L129" s="6">
        <f>'CL &amp; Data'!L551/1000000000</f>
        <v>23.98</v>
      </c>
      <c r="N129" s="6">
        <f>'CL &amp; Data'!M551</f>
        <v>-10.896924</v>
      </c>
      <c r="P129" s="6">
        <f>'CL &amp; Data'!N551</f>
        <v>-44.107779999999998</v>
      </c>
      <c r="R129" s="6">
        <f>'CL &amp; Data'!O551</f>
        <v>-35.639823999999997</v>
      </c>
      <c r="T129" s="6">
        <f>'CL &amp; Data'!P551</f>
        <v>-24.410238</v>
      </c>
    </row>
    <row r="130" spans="2:20" x14ac:dyDescent="0.25">
      <c r="B130" s="6">
        <f>'CL &amp; Data'!B552/1000000000</f>
        <v>24.125</v>
      </c>
      <c r="D130" s="6">
        <f>'CL &amp; Data'!C552</f>
        <v>-10.686895</v>
      </c>
      <c r="F130" s="6">
        <f>'CL &amp; Data'!D552</f>
        <v>-52.402785999999999</v>
      </c>
      <c r="H130" s="6">
        <f>'CL &amp; Data'!E552</f>
        <v>-25.069901000000002</v>
      </c>
      <c r="J130" s="6">
        <f>'CL &amp; Data'!F552</f>
        <v>-35.075454999999998</v>
      </c>
      <c r="L130" s="6">
        <f>'CL &amp; Data'!L552/1000000000</f>
        <v>24.125</v>
      </c>
      <c r="N130" s="6">
        <f>'CL &amp; Data'!M552</f>
        <v>-10.804771000000001</v>
      </c>
      <c r="P130" s="6">
        <f>'CL &amp; Data'!N552</f>
        <v>-43.804577000000002</v>
      </c>
      <c r="R130" s="6">
        <f>'CL &amp; Data'!O552</f>
        <v>-34.971031000000004</v>
      </c>
      <c r="T130" s="6">
        <f>'CL &amp; Data'!P552</f>
        <v>-25.093116999999999</v>
      </c>
    </row>
    <row r="131" spans="2:20" x14ac:dyDescent="0.25">
      <c r="B131" s="6">
        <f>'CL &amp; Data'!B553/1000000000</f>
        <v>24.27</v>
      </c>
      <c r="D131" s="6">
        <f>'CL &amp; Data'!C553</f>
        <v>-10.840001000000001</v>
      </c>
      <c r="F131" s="6">
        <f>'CL &amp; Data'!D553</f>
        <v>-51.506087999999998</v>
      </c>
      <c r="H131" s="6">
        <f>'CL &amp; Data'!E553</f>
        <v>-25.798693</v>
      </c>
      <c r="J131" s="6">
        <f>'CL &amp; Data'!F553</f>
        <v>-34.586123999999998</v>
      </c>
      <c r="L131" s="6">
        <f>'CL &amp; Data'!L553/1000000000</f>
        <v>24.27</v>
      </c>
      <c r="N131" s="6">
        <f>'CL &amp; Data'!M553</f>
        <v>-10.881009000000001</v>
      </c>
      <c r="P131" s="6">
        <f>'CL &amp; Data'!N553</f>
        <v>-43.404636000000004</v>
      </c>
      <c r="R131" s="6">
        <f>'CL &amp; Data'!O553</f>
        <v>-34.459735999999999</v>
      </c>
      <c r="T131" s="6">
        <f>'CL &amp; Data'!P553</f>
        <v>-25.816589</v>
      </c>
    </row>
    <row r="132" spans="2:20" x14ac:dyDescent="0.25">
      <c r="B132" s="6">
        <f>'CL &amp; Data'!B554/1000000000</f>
        <v>24.414999999999999</v>
      </c>
      <c r="D132" s="6">
        <f>'CL &amp; Data'!C554</f>
        <v>-10.870526</v>
      </c>
      <c r="F132" s="6">
        <f>'CL &amp; Data'!D554</f>
        <v>-50.757435000000001</v>
      </c>
      <c r="H132" s="6">
        <f>'CL &amp; Data'!E554</f>
        <v>-26.519521999999998</v>
      </c>
      <c r="J132" s="6">
        <f>'CL &amp; Data'!F554</f>
        <v>-34.178581000000001</v>
      </c>
      <c r="L132" s="6">
        <f>'CL &amp; Data'!L554/1000000000</f>
        <v>24.414999999999999</v>
      </c>
      <c r="N132" s="6">
        <f>'CL &amp; Data'!M554</f>
        <v>-10.854495999999999</v>
      </c>
      <c r="P132" s="6">
        <f>'CL &amp; Data'!N554</f>
        <v>-43.168559999999999</v>
      </c>
      <c r="R132" s="6">
        <f>'CL &amp; Data'!O554</f>
        <v>-34.010852999999997</v>
      </c>
      <c r="T132" s="6">
        <f>'CL &amp; Data'!P554</f>
        <v>-26.550557999999999</v>
      </c>
    </row>
    <row r="133" spans="2:20" x14ac:dyDescent="0.25">
      <c r="B133" s="6">
        <f>'CL &amp; Data'!B555/1000000000</f>
        <v>24.56</v>
      </c>
      <c r="D133" s="6">
        <f>'CL &amp; Data'!C555</f>
        <v>-10.71082</v>
      </c>
      <c r="F133" s="6">
        <f>'CL &amp; Data'!D555</f>
        <v>-50.138233</v>
      </c>
      <c r="H133" s="6">
        <f>'CL &amp; Data'!E555</f>
        <v>-27.226748000000001</v>
      </c>
      <c r="J133" s="6">
        <f>'CL &amp; Data'!F555</f>
        <v>-33.811748999999999</v>
      </c>
      <c r="L133" s="6">
        <f>'CL &amp; Data'!L555/1000000000</f>
        <v>24.56</v>
      </c>
      <c r="N133" s="6">
        <f>'CL &amp; Data'!M555</f>
        <v>-10.804135</v>
      </c>
      <c r="P133" s="6">
        <f>'CL &amp; Data'!N555</f>
        <v>-43.050617000000003</v>
      </c>
      <c r="R133" s="6">
        <f>'CL &amp; Data'!O555</f>
        <v>-33.619255000000003</v>
      </c>
      <c r="T133" s="6">
        <f>'CL &amp; Data'!P555</f>
        <v>-27.285677</v>
      </c>
    </row>
    <row r="134" spans="2:20" x14ac:dyDescent="0.25">
      <c r="B134" s="6">
        <f>'CL &amp; Data'!B556/1000000000</f>
        <v>24.704999999999998</v>
      </c>
      <c r="D134" s="6">
        <f>'CL &amp; Data'!C556</f>
        <v>-10.44861</v>
      </c>
      <c r="F134" s="6">
        <f>'CL &amp; Data'!D556</f>
        <v>-49.567993000000001</v>
      </c>
      <c r="H134" s="6">
        <f>'CL &amp; Data'!E556</f>
        <v>-27.917539999999999</v>
      </c>
      <c r="J134" s="6">
        <f>'CL &amp; Data'!F556</f>
        <v>-33.463146000000002</v>
      </c>
      <c r="L134" s="6">
        <f>'CL &amp; Data'!L556/1000000000</f>
        <v>24.704999999999998</v>
      </c>
      <c r="N134" s="6">
        <f>'CL &amp; Data'!M556</f>
        <v>-10.629289</v>
      </c>
      <c r="P134" s="6">
        <f>'CL &amp; Data'!N556</f>
        <v>-43.085594</v>
      </c>
      <c r="R134" s="6">
        <f>'CL &amp; Data'!O556</f>
        <v>-33.254631000000003</v>
      </c>
      <c r="T134" s="6">
        <f>'CL &amp; Data'!P556</f>
        <v>-28.039448</v>
      </c>
    </row>
    <row r="135" spans="2:20" x14ac:dyDescent="0.25">
      <c r="B135" s="6">
        <f>'CL &amp; Data'!B557/1000000000</f>
        <v>24.85</v>
      </c>
      <c r="D135" s="6">
        <f>'CL &amp; Data'!C557</f>
        <v>-10.28351</v>
      </c>
      <c r="F135" s="6">
        <f>'CL &amp; Data'!D557</f>
        <v>-49.039703000000003</v>
      </c>
      <c r="H135" s="6">
        <f>'CL &amp; Data'!E557</f>
        <v>-28.627413000000001</v>
      </c>
      <c r="J135" s="6">
        <f>'CL &amp; Data'!F557</f>
        <v>-33.112354000000003</v>
      </c>
      <c r="L135" s="6">
        <f>'CL &amp; Data'!L557/1000000000</f>
        <v>24.85</v>
      </c>
      <c r="N135" s="6">
        <f>'CL &amp; Data'!M557</f>
        <v>-10.573219</v>
      </c>
      <c r="P135" s="6">
        <f>'CL &amp; Data'!N557</f>
        <v>-43.080513000000003</v>
      </c>
      <c r="R135" s="6">
        <f>'CL &amp; Data'!O557</f>
        <v>-32.951476999999997</v>
      </c>
      <c r="T135" s="6">
        <f>'CL &amp; Data'!P557</f>
        <v>-28.821238999999998</v>
      </c>
    </row>
    <row r="136" spans="2:20" x14ac:dyDescent="0.25">
      <c r="B136" s="6">
        <f>'CL &amp; Data'!B558/1000000000</f>
        <v>24.995000000000001</v>
      </c>
      <c r="D136" s="6">
        <f>'CL &amp; Data'!C558</f>
        <v>-10.087441</v>
      </c>
      <c r="F136" s="6">
        <f>'CL &amp; Data'!D558</f>
        <v>-48.669552000000003</v>
      </c>
      <c r="H136" s="6">
        <f>'CL &amp; Data'!E558</f>
        <v>-29.359756000000001</v>
      </c>
      <c r="J136" s="6">
        <f>'CL &amp; Data'!F558</f>
        <v>-32.803192000000003</v>
      </c>
      <c r="L136" s="6">
        <f>'CL &amp; Data'!L558/1000000000</f>
        <v>24.995000000000001</v>
      </c>
      <c r="N136" s="6">
        <f>'CL &amp; Data'!M558</f>
        <v>-10.433619</v>
      </c>
      <c r="P136" s="6">
        <f>'CL &amp; Data'!N558</f>
        <v>-43.236870000000003</v>
      </c>
      <c r="R136" s="6">
        <f>'CL &amp; Data'!O558</f>
        <v>-32.675812000000001</v>
      </c>
      <c r="T136" s="6">
        <f>'CL &amp; Data'!P558</f>
        <v>-29.654897999999999</v>
      </c>
    </row>
    <row r="137" spans="2:20" x14ac:dyDescent="0.25">
      <c r="B137" s="6">
        <f>'CL &amp; Data'!B559/1000000000</f>
        <v>25.14</v>
      </c>
      <c r="D137" s="6">
        <f>'CL &amp; Data'!C559</f>
        <v>-9.9404143999999999</v>
      </c>
      <c r="F137" s="6">
        <f>'CL &amp; Data'!D559</f>
        <v>-48.381233000000002</v>
      </c>
      <c r="H137" s="6">
        <f>'CL &amp; Data'!E559</f>
        <v>-30.090689000000001</v>
      </c>
      <c r="J137" s="6">
        <f>'CL &amp; Data'!F559</f>
        <v>-32.516376000000001</v>
      </c>
      <c r="L137" s="6">
        <f>'CL &amp; Data'!L559/1000000000</f>
        <v>25.14</v>
      </c>
      <c r="N137" s="6">
        <f>'CL &amp; Data'!M559</f>
        <v>-10.388104999999999</v>
      </c>
      <c r="P137" s="6">
        <f>'CL &amp; Data'!N559</f>
        <v>-43.461452000000001</v>
      </c>
      <c r="R137" s="6">
        <f>'CL &amp; Data'!O559</f>
        <v>-32.433689000000001</v>
      </c>
      <c r="T137" s="6">
        <f>'CL &amp; Data'!P559</f>
        <v>-30.527414</v>
      </c>
    </row>
    <row r="138" spans="2:20" x14ac:dyDescent="0.25">
      <c r="B138" s="6">
        <f>'CL &amp; Data'!B560/1000000000</f>
        <v>25.285</v>
      </c>
      <c r="D138" s="6">
        <f>'CL &amp; Data'!C560</f>
        <v>-10.062529</v>
      </c>
      <c r="F138" s="6">
        <f>'CL &amp; Data'!D560</f>
        <v>-48.138195000000003</v>
      </c>
      <c r="H138" s="6">
        <f>'CL &amp; Data'!E560</f>
        <v>-30.844996999999999</v>
      </c>
      <c r="J138" s="6">
        <f>'CL &amp; Data'!F560</f>
        <v>-32.267707999999999</v>
      </c>
      <c r="L138" s="6">
        <f>'CL &amp; Data'!L560/1000000000</f>
        <v>25.285</v>
      </c>
      <c r="N138" s="6">
        <f>'CL &amp; Data'!M560</f>
        <v>-10.457012000000001</v>
      </c>
      <c r="P138" s="6">
        <f>'CL &amp; Data'!N560</f>
        <v>-43.693458999999997</v>
      </c>
      <c r="R138" s="6">
        <f>'CL &amp; Data'!O560</f>
        <v>-32.196674000000002</v>
      </c>
      <c r="T138" s="6">
        <f>'CL &amp; Data'!P560</f>
        <v>-31.455456000000002</v>
      </c>
    </row>
    <row r="139" spans="2:20" x14ac:dyDescent="0.25">
      <c r="B139" s="6">
        <f>'CL &amp; Data'!B561/1000000000</f>
        <v>25.43</v>
      </c>
      <c r="D139" s="6">
        <f>'CL &amp; Data'!C561</f>
        <v>-10.282548999999999</v>
      </c>
      <c r="F139" s="6">
        <f>'CL &amp; Data'!D561</f>
        <v>-47.942000999999998</v>
      </c>
      <c r="H139" s="6">
        <f>'CL &amp; Data'!E561</f>
        <v>-31.623494999999998</v>
      </c>
      <c r="J139" s="6">
        <f>'CL &amp; Data'!F561</f>
        <v>-32.045723000000002</v>
      </c>
      <c r="L139" s="6">
        <f>'CL &amp; Data'!L561/1000000000</f>
        <v>25.43</v>
      </c>
      <c r="N139" s="6">
        <f>'CL &amp; Data'!M561</f>
        <v>-10.667312000000001</v>
      </c>
      <c r="P139" s="6">
        <f>'CL &amp; Data'!N561</f>
        <v>-43.894286999999998</v>
      </c>
      <c r="R139" s="6">
        <f>'CL &amp; Data'!O561</f>
        <v>-31.994160000000001</v>
      </c>
      <c r="T139" s="6">
        <f>'CL &amp; Data'!P561</f>
        <v>-32.425776999999997</v>
      </c>
    </row>
    <row r="140" spans="2:20" x14ac:dyDescent="0.25">
      <c r="B140" s="6">
        <f>'CL &amp; Data'!B562/1000000000</f>
        <v>25.574999999999999</v>
      </c>
      <c r="D140" s="6">
        <f>'CL &amp; Data'!C562</f>
        <v>-10.444277</v>
      </c>
      <c r="F140" s="6">
        <f>'CL &amp; Data'!D562</f>
        <v>-47.766154999999998</v>
      </c>
      <c r="H140" s="6">
        <f>'CL &amp; Data'!E562</f>
        <v>-32.402523000000002</v>
      </c>
      <c r="J140" s="6">
        <f>'CL &amp; Data'!F562</f>
        <v>-31.845345999999999</v>
      </c>
      <c r="L140" s="6">
        <f>'CL &amp; Data'!L562/1000000000</f>
        <v>25.574999999999999</v>
      </c>
      <c r="N140" s="6">
        <f>'CL &amp; Data'!M562</f>
        <v>-10.771599</v>
      </c>
      <c r="P140" s="6">
        <f>'CL &amp; Data'!N562</f>
        <v>-44.134109000000002</v>
      </c>
      <c r="R140" s="6">
        <f>'CL &amp; Data'!O562</f>
        <v>-31.799723</v>
      </c>
      <c r="T140" s="6">
        <f>'CL &amp; Data'!P562</f>
        <v>-33.403244000000001</v>
      </c>
    </row>
    <row r="141" spans="2:20" x14ac:dyDescent="0.25">
      <c r="B141" s="6">
        <f>'CL &amp; Data'!B563/1000000000</f>
        <v>25.72</v>
      </c>
      <c r="D141" s="6">
        <f>'CL &amp; Data'!C563</f>
        <v>-10.521227</v>
      </c>
      <c r="F141" s="6">
        <f>'CL &amp; Data'!D563</f>
        <v>-47.586544000000004</v>
      </c>
      <c r="H141" s="6">
        <f>'CL &amp; Data'!E563</f>
        <v>-33.195872999999999</v>
      </c>
      <c r="J141" s="6">
        <f>'CL &amp; Data'!F563</f>
        <v>-31.658740999999999</v>
      </c>
      <c r="L141" s="6">
        <f>'CL &amp; Data'!L563/1000000000</f>
        <v>25.72</v>
      </c>
      <c r="N141" s="6">
        <f>'CL &amp; Data'!M563</f>
        <v>-10.86285</v>
      </c>
      <c r="P141" s="6">
        <f>'CL &amp; Data'!N563</f>
        <v>-44.362822999999999</v>
      </c>
      <c r="R141" s="6">
        <f>'CL &amp; Data'!O563</f>
        <v>-31.631350000000001</v>
      </c>
      <c r="T141" s="6">
        <f>'CL &amp; Data'!P563</f>
        <v>-34.381691000000004</v>
      </c>
    </row>
    <row r="142" spans="2:20" x14ac:dyDescent="0.25">
      <c r="B142" s="6">
        <f>'CL &amp; Data'!B564/1000000000</f>
        <v>25.864999999999998</v>
      </c>
      <c r="D142" s="6">
        <f>'CL &amp; Data'!C564</f>
        <v>-10.532095999999999</v>
      </c>
      <c r="F142" s="6">
        <f>'CL &amp; Data'!D564</f>
        <v>-47.462955000000001</v>
      </c>
      <c r="H142" s="6">
        <f>'CL &amp; Data'!E564</f>
        <v>-34.010596999999997</v>
      </c>
      <c r="J142" s="6">
        <f>'CL &amp; Data'!F564</f>
        <v>-31.492785999999999</v>
      </c>
      <c r="L142" s="6">
        <f>'CL &amp; Data'!L564/1000000000</f>
        <v>25.864999999999998</v>
      </c>
      <c r="N142" s="6">
        <f>'CL &amp; Data'!M564</f>
        <v>-10.839029</v>
      </c>
      <c r="P142" s="6">
        <f>'CL &amp; Data'!N564</f>
        <v>-44.604953999999999</v>
      </c>
      <c r="R142" s="6">
        <f>'CL &amp; Data'!O564</f>
        <v>-31.482811000000002</v>
      </c>
      <c r="T142" s="6">
        <f>'CL &amp; Data'!P564</f>
        <v>-35.363143999999998</v>
      </c>
    </row>
    <row r="143" spans="2:20" x14ac:dyDescent="0.25">
      <c r="B143" s="6">
        <f>'CL &amp; Data'!B565/1000000000</f>
        <v>26.01</v>
      </c>
      <c r="D143" s="6">
        <f>'CL &amp; Data'!C565</f>
        <v>-10.25136</v>
      </c>
      <c r="F143" s="6">
        <f>'CL &amp; Data'!D565</f>
        <v>-47.330005999999997</v>
      </c>
      <c r="H143" s="6">
        <f>'CL &amp; Data'!E565</f>
        <v>-34.865462999999998</v>
      </c>
      <c r="J143" s="6">
        <f>'CL &amp; Data'!F565</f>
        <v>-31.340406000000002</v>
      </c>
      <c r="L143" s="6">
        <f>'CL &amp; Data'!L565/1000000000</f>
        <v>26.01</v>
      </c>
      <c r="N143" s="6">
        <f>'CL &amp; Data'!M565</f>
        <v>-10.651154</v>
      </c>
      <c r="P143" s="6">
        <f>'CL &amp; Data'!N565</f>
        <v>-44.864882999999999</v>
      </c>
      <c r="R143" s="6">
        <f>'CL &amp; Data'!O565</f>
        <v>-31.352855999999999</v>
      </c>
      <c r="T143" s="6">
        <f>'CL &amp; Data'!P565</f>
        <v>-36.357726999999997</v>
      </c>
    </row>
    <row r="144" spans="2:20" x14ac:dyDescent="0.25">
      <c r="B144" s="6">
        <f>'CL &amp; Data'!B566/1000000000</f>
        <v>26.155000000000001</v>
      </c>
      <c r="D144" s="6">
        <f>'CL &amp; Data'!C566</f>
        <v>-9.9116707000000002</v>
      </c>
      <c r="F144" s="6">
        <f>'CL &amp; Data'!D566</f>
        <v>-47.237473000000001</v>
      </c>
      <c r="H144" s="6">
        <f>'CL &amp; Data'!E566</f>
        <v>-35.790523999999998</v>
      </c>
      <c r="J144" s="6">
        <f>'CL &amp; Data'!F566</f>
        <v>-31.211966</v>
      </c>
      <c r="L144" s="6">
        <f>'CL &amp; Data'!L566/1000000000</f>
        <v>26.155000000000001</v>
      </c>
      <c r="N144" s="6">
        <f>'CL &amp; Data'!M566</f>
        <v>-10.311859999999999</v>
      </c>
      <c r="P144" s="6">
        <f>'CL &amp; Data'!N566</f>
        <v>-45.231059999999999</v>
      </c>
      <c r="R144" s="6">
        <f>'CL &amp; Data'!O566</f>
        <v>-31.254283999999998</v>
      </c>
      <c r="T144" s="6">
        <f>'CL &amp; Data'!P566</f>
        <v>-37.366680000000002</v>
      </c>
    </row>
    <row r="145" spans="2:20" x14ac:dyDescent="0.25">
      <c r="B145" s="6">
        <f>'CL &amp; Data'!B567/1000000000</f>
        <v>26.3</v>
      </c>
      <c r="D145" s="6">
        <f>'CL &amp; Data'!C567</f>
        <v>-10.260498</v>
      </c>
      <c r="F145" s="6">
        <f>'CL &amp; Data'!D567</f>
        <v>-46.987358</v>
      </c>
      <c r="H145" s="6">
        <f>'CL &amp; Data'!E567</f>
        <v>-36.664622999999999</v>
      </c>
      <c r="J145" s="6">
        <f>'CL &amp; Data'!F567</f>
        <v>-31.076938999999999</v>
      </c>
      <c r="L145" s="6">
        <f>'CL &amp; Data'!L567/1000000000</f>
        <v>26.3</v>
      </c>
      <c r="N145" s="6">
        <f>'CL &amp; Data'!M567</f>
        <v>-10.629431</v>
      </c>
      <c r="P145" s="6">
        <f>'CL &amp; Data'!N567</f>
        <v>-45.204352999999998</v>
      </c>
      <c r="R145" s="6">
        <f>'CL &amp; Data'!O567</f>
        <v>-31.113018</v>
      </c>
      <c r="T145" s="6">
        <f>'CL &amp; Data'!P567</f>
        <v>-38.309672999999997</v>
      </c>
    </row>
    <row r="146" spans="2:20" x14ac:dyDescent="0.25">
      <c r="B146" s="6">
        <f>'CL &amp; Data'!B568/1000000000</f>
        <v>26.445</v>
      </c>
      <c r="D146" s="6">
        <f>'CL &amp; Data'!C568</f>
        <v>-10.715332999999999</v>
      </c>
      <c r="F146" s="6">
        <f>'CL &amp; Data'!D568</f>
        <v>-46.764709000000003</v>
      </c>
      <c r="H146" s="6">
        <f>'CL &amp; Data'!E568</f>
        <v>-37.552166</v>
      </c>
      <c r="J146" s="6">
        <f>'CL &amp; Data'!F568</f>
        <v>-30.938120000000001</v>
      </c>
      <c r="L146" s="6">
        <f>'CL &amp; Data'!L568/1000000000</f>
        <v>26.445</v>
      </c>
      <c r="N146" s="6">
        <f>'CL &amp; Data'!M568</f>
        <v>-10.916152</v>
      </c>
      <c r="P146" s="6">
        <f>'CL &amp; Data'!N568</f>
        <v>-45.199435999999999</v>
      </c>
      <c r="R146" s="6">
        <f>'CL &amp; Data'!O568</f>
        <v>-30.983736</v>
      </c>
      <c r="T146" s="6">
        <f>'CL &amp; Data'!P568</f>
        <v>-39.195323999999999</v>
      </c>
    </row>
    <row r="147" spans="2:20" x14ac:dyDescent="0.25">
      <c r="B147" s="6">
        <f>'CL &amp; Data'!B569/1000000000</f>
        <v>26.59</v>
      </c>
      <c r="D147" s="6">
        <f>'CL &amp; Data'!C569</f>
        <v>-11.434313</v>
      </c>
      <c r="F147" s="6">
        <f>'CL &amp; Data'!D569</f>
        <v>-46.343159</v>
      </c>
      <c r="H147" s="6">
        <f>'CL &amp; Data'!E569</f>
        <v>-38.363827000000001</v>
      </c>
      <c r="J147" s="6">
        <f>'CL &amp; Data'!F569</f>
        <v>-30.834959000000001</v>
      </c>
      <c r="L147" s="6">
        <f>'CL &amp; Data'!L569/1000000000</f>
        <v>26.59</v>
      </c>
      <c r="N147" s="6">
        <f>'CL &amp; Data'!M569</f>
        <v>-11.451419</v>
      </c>
      <c r="P147" s="6">
        <f>'CL &amp; Data'!N569</f>
        <v>-44.961609000000003</v>
      </c>
      <c r="R147" s="6">
        <f>'CL &amp; Data'!O569</f>
        <v>-30.814458999999999</v>
      </c>
      <c r="T147" s="6">
        <f>'CL &amp; Data'!P569</f>
        <v>-40.085526000000002</v>
      </c>
    </row>
    <row r="148" spans="2:20" x14ac:dyDescent="0.25">
      <c r="B148" s="6">
        <f>'CL &amp; Data'!B570/1000000000</f>
        <v>26.734999999999999</v>
      </c>
      <c r="D148" s="6">
        <f>'CL &amp; Data'!C570</f>
        <v>-12.407161</v>
      </c>
      <c r="F148" s="6">
        <f>'CL &amp; Data'!D570</f>
        <v>-46.008960999999999</v>
      </c>
      <c r="H148" s="6">
        <f>'CL &amp; Data'!E570</f>
        <v>-39.164242000000002</v>
      </c>
      <c r="J148" s="6">
        <f>'CL &amp; Data'!F570</f>
        <v>-30.731956</v>
      </c>
      <c r="L148" s="6">
        <f>'CL &amp; Data'!L570/1000000000</f>
        <v>26.734999999999999</v>
      </c>
      <c r="N148" s="6">
        <f>'CL &amp; Data'!M570</f>
        <v>-12.055714</v>
      </c>
      <c r="P148" s="6">
        <f>'CL &amp; Data'!N570</f>
        <v>-44.737541</v>
      </c>
      <c r="R148" s="6">
        <f>'CL &amp; Data'!O570</f>
        <v>-30.686249</v>
      </c>
      <c r="T148" s="6">
        <f>'CL &amp; Data'!P570</f>
        <v>-40.803677</v>
      </c>
    </row>
    <row r="149" spans="2:20" x14ac:dyDescent="0.25">
      <c r="B149" s="6">
        <f>'CL &amp; Data'!B571/1000000000</f>
        <v>26.88</v>
      </c>
      <c r="D149" s="6">
        <f>'CL &amp; Data'!C571</f>
        <v>-13.501023</v>
      </c>
      <c r="F149" s="6">
        <f>'CL &amp; Data'!D571</f>
        <v>-45.666538000000003</v>
      </c>
      <c r="H149" s="6">
        <f>'CL &amp; Data'!E571</f>
        <v>-39.923732999999999</v>
      </c>
      <c r="J149" s="6">
        <f>'CL &amp; Data'!F571</f>
        <v>-30.677520999999999</v>
      </c>
      <c r="L149" s="6">
        <f>'CL &amp; Data'!L571/1000000000</f>
        <v>26.88</v>
      </c>
      <c r="N149" s="6">
        <f>'CL &amp; Data'!M571</f>
        <v>-12.878322000000001</v>
      </c>
      <c r="P149" s="6">
        <f>'CL &amp; Data'!N571</f>
        <v>-44.321728</v>
      </c>
      <c r="R149" s="6">
        <f>'CL &amp; Data'!O571</f>
        <v>-30.565231000000001</v>
      </c>
      <c r="T149" s="6">
        <f>'CL &amp; Data'!P571</f>
        <v>-41.441504999999999</v>
      </c>
    </row>
    <row r="150" spans="2:20" x14ac:dyDescent="0.25">
      <c r="B150" s="6">
        <f>'CL &amp; Data'!B572/1000000000</f>
        <v>27.024999999999999</v>
      </c>
      <c r="D150" s="6">
        <f>'CL &amp; Data'!C572</f>
        <v>-14.075319</v>
      </c>
      <c r="F150" s="6">
        <f>'CL &amp; Data'!D572</f>
        <v>-45.552543999999997</v>
      </c>
      <c r="H150" s="6">
        <f>'CL &amp; Data'!E572</f>
        <v>-40.584254999999999</v>
      </c>
      <c r="J150" s="6">
        <f>'CL &amp; Data'!F572</f>
        <v>-30.646570000000001</v>
      </c>
      <c r="L150" s="6">
        <f>'CL &amp; Data'!L572/1000000000</f>
        <v>27.024999999999999</v>
      </c>
      <c r="N150" s="6">
        <f>'CL &amp; Data'!M572</f>
        <v>-13.103652</v>
      </c>
      <c r="P150" s="6">
        <f>'CL &amp; Data'!N572</f>
        <v>-44.308117000000003</v>
      </c>
      <c r="R150" s="6">
        <f>'CL &amp; Data'!O572</f>
        <v>-30.494026000000002</v>
      </c>
      <c r="T150" s="6">
        <f>'CL &amp; Data'!P572</f>
        <v>-41.946465000000003</v>
      </c>
    </row>
    <row r="151" spans="2:20" x14ac:dyDescent="0.25">
      <c r="B151" s="6">
        <f>'CL &amp; Data'!B573/1000000000</f>
        <v>27.17</v>
      </c>
      <c r="D151" s="6">
        <f>'CL &amp; Data'!C573</f>
        <v>-14.493126999999999</v>
      </c>
      <c r="F151" s="6">
        <f>'CL &amp; Data'!D573</f>
        <v>-45.659187000000003</v>
      </c>
      <c r="H151" s="6">
        <f>'CL &amp; Data'!E573</f>
        <v>-41.207541999999997</v>
      </c>
      <c r="J151" s="6">
        <f>'CL &amp; Data'!F573</f>
        <v>-30.677738000000002</v>
      </c>
      <c r="L151" s="6">
        <f>'CL &amp; Data'!L573/1000000000</f>
        <v>27.17</v>
      </c>
      <c r="N151" s="6">
        <f>'CL &amp; Data'!M573</f>
        <v>-13.482765000000001</v>
      </c>
      <c r="P151" s="6">
        <f>'CL &amp; Data'!N573</f>
        <v>-44.3461</v>
      </c>
      <c r="R151" s="6">
        <f>'CL &amp; Data'!O573</f>
        <v>-30.50666</v>
      </c>
      <c r="T151" s="6">
        <f>'CL &amp; Data'!P573</f>
        <v>-42.344470999999999</v>
      </c>
    </row>
    <row r="152" spans="2:20" x14ac:dyDescent="0.25">
      <c r="B152" s="6">
        <f>'CL &amp; Data'!B574/1000000000</f>
        <v>27.315000000000001</v>
      </c>
      <c r="D152" s="6">
        <f>'CL &amp; Data'!C574</f>
        <v>-14.867260999999999</v>
      </c>
      <c r="F152" s="6">
        <f>'CL &amp; Data'!D574</f>
        <v>-46.012946999999997</v>
      </c>
      <c r="H152" s="6">
        <f>'CL &amp; Data'!E574</f>
        <v>-41.704514000000003</v>
      </c>
      <c r="J152" s="6">
        <f>'CL &amp; Data'!F574</f>
        <v>-30.716284000000002</v>
      </c>
      <c r="L152" s="6">
        <f>'CL &amp; Data'!L574/1000000000</f>
        <v>27.315000000000001</v>
      </c>
      <c r="N152" s="6">
        <f>'CL &amp; Data'!M574</f>
        <v>-13.784185000000001</v>
      </c>
      <c r="P152" s="6">
        <f>'CL &amp; Data'!N574</f>
        <v>-44.581511999999996</v>
      </c>
      <c r="R152" s="6">
        <f>'CL &amp; Data'!O574</f>
        <v>-30.590281000000001</v>
      </c>
      <c r="T152" s="6">
        <f>'CL &amp; Data'!P574</f>
        <v>-42.529544999999999</v>
      </c>
    </row>
    <row r="153" spans="2:20" x14ac:dyDescent="0.25">
      <c r="B153" s="6">
        <f>'CL &amp; Data'!B575/1000000000</f>
        <v>27.46</v>
      </c>
      <c r="D153" s="6">
        <f>'CL &amp; Data'!C575</f>
        <v>-14.969137</v>
      </c>
      <c r="F153" s="6">
        <f>'CL &amp; Data'!D575</f>
        <v>-46.734099999999998</v>
      </c>
      <c r="H153" s="6">
        <f>'CL &amp; Data'!E575</f>
        <v>-42.015217</v>
      </c>
      <c r="J153" s="6">
        <f>'CL &amp; Data'!F575</f>
        <v>-30.820644000000001</v>
      </c>
      <c r="L153" s="6">
        <f>'CL &amp; Data'!L575/1000000000</f>
        <v>27.46</v>
      </c>
      <c r="N153" s="6">
        <f>'CL &amp; Data'!M575</f>
        <v>-14.053850000000001</v>
      </c>
      <c r="P153" s="6">
        <f>'CL &amp; Data'!N575</f>
        <v>-44.939655000000002</v>
      </c>
      <c r="R153" s="6">
        <f>'CL &amp; Data'!O575</f>
        <v>-30.695067999999999</v>
      </c>
      <c r="T153" s="6">
        <f>'CL &amp; Data'!P575</f>
        <v>-42.628329999999998</v>
      </c>
    </row>
    <row r="154" spans="2:20" x14ac:dyDescent="0.25">
      <c r="B154" s="6">
        <f>'CL &amp; Data'!B576/1000000000</f>
        <v>27.605</v>
      </c>
      <c r="D154" s="6">
        <f>'CL &amp; Data'!C576</f>
        <v>-15.151182</v>
      </c>
      <c r="F154" s="6">
        <f>'CL &amp; Data'!D576</f>
        <v>-47.699103999999998</v>
      </c>
      <c r="H154" s="6">
        <f>'CL &amp; Data'!E576</f>
        <v>-42.033489000000003</v>
      </c>
      <c r="J154" s="6">
        <f>'CL &amp; Data'!F576</f>
        <v>-30.937329999999999</v>
      </c>
      <c r="L154" s="6">
        <f>'CL &amp; Data'!L576/1000000000</f>
        <v>27.605</v>
      </c>
      <c r="N154" s="6">
        <f>'CL &amp; Data'!M576</f>
        <v>-14.36256</v>
      </c>
      <c r="P154" s="6">
        <f>'CL &amp; Data'!N576</f>
        <v>-45.459915000000002</v>
      </c>
      <c r="R154" s="6">
        <f>'CL &amp; Data'!O576</f>
        <v>-30.814640000000001</v>
      </c>
      <c r="T154" s="6">
        <f>'CL &amp; Data'!P576</f>
        <v>-42.478973000000003</v>
      </c>
    </row>
    <row r="155" spans="2:20" x14ac:dyDescent="0.25">
      <c r="B155" s="6">
        <f>'CL &amp; Data'!B577/1000000000</f>
        <v>27.75</v>
      </c>
      <c r="D155" s="6">
        <f>'CL &amp; Data'!C577</f>
        <v>-14.841581</v>
      </c>
      <c r="F155" s="6">
        <f>'CL &amp; Data'!D577</f>
        <v>-49.501868999999999</v>
      </c>
      <c r="H155" s="6">
        <f>'CL &amp; Data'!E577</f>
        <v>-41.897888000000002</v>
      </c>
      <c r="J155" s="6">
        <f>'CL &amp; Data'!F577</f>
        <v>-31.118727</v>
      </c>
      <c r="L155" s="6">
        <f>'CL &amp; Data'!L577/1000000000</f>
        <v>27.75</v>
      </c>
      <c r="N155" s="6">
        <f>'CL &amp; Data'!M577</f>
        <v>-14.484261</v>
      </c>
      <c r="P155" s="6">
        <f>'CL &amp; Data'!N577</f>
        <v>-46.361533999999999</v>
      </c>
      <c r="R155" s="6">
        <f>'CL &amp; Data'!O577</f>
        <v>-31.016811000000001</v>
      </c>
      <c r="T155" s="6">
        <f>'CL &amp; Data'!P577</f>
        <v>-42.150063000000003</v>
      </c>
    </row>
    <row r="156" spans="2:20" x14ac:dyDescent="0.25">
      <c r="B156" s="6">
        <f>'CL &amp; Data'!B578/1000000000</f>
        <v>27.895</v>
      </c>
      <c r="D156" s="6">
        <f>'CL &amp; Data'!C578</f>
        <v>-14.724629</v>
      </c>
      <c r="F156" s="6">
        <f>'CL &amp; Data'!D578</f>
        <v>-51.399559000000004</v>
      </c>
      <c r="H156" s="6">
        <f>'CL &amp; Data'!E578</f>
        <v>-41.459553</v>
      </c>
      <c r="J156" s="6">
        <f>'CL &amp; Data'!F578</f>
        <v>-31.336203000000001</v>
      </c>
      <c r="L156" s="6">
        <f>'CL &amp; Data'!L578/1000000000</f>
        <v>27.895</v>
      </c>
      <c r="N156" s="6">
        <f>'CL &amp; Data'!M578</f>
        <v>-14.522220000000001</v>
      </c>
      <c r="P156" s="6">
        <f>'CL &amp; Data'!N578</f>
        <v>-47.498024000000001</v>
      </c>
      <c r="R156" s="6">
        <f>'CL &amp; Data'!O578</f>
        <v>-31.192024</v>
      </c>
      <c r="T156" s="6">
        <f>'CL &amp; Data'!P578</f>
        <v>-41.628081999999999</v>
      </c>
    </row>
    <row r="157" spans="2:20" x14ac:dyDescent="0.25">
      <c r="B157" s="6">
        <f>'CL &amp; Data'!B579/1000000000</f>
        <v>28.04</v>
      </c>
      <c r="D157" s="6">
        <f>'CL &amp; Data'!C579</f>
        <v>-14.702650999999999</v>
      </c>
      <c r="F157" s="6">
        <f>'CL &amp; Data'!D579</f>
        <v>-52.982613000000001</v>
      </c>
      <c r="H157" s="6">
        <f>'CL &amp; Data'!E579</f>
        <v>-40.897938000000003</v>
      </c>
      <c r="J157" s="6">
        <f>'CL &amp; Data'!F579</f>
        <v>-31.547277000000001</v>
      </c>
      <c r="L157" s="6">
        <f>'CL &amp; Data'!L579/1000000000</f>
        <v>28.04</v>
      </c>
      <c r="N157" s="6">
        <f>'CL &amp; Data'!M579</f>
        <v>-14.641951000000001</v>
      </c>
      <c r="P157" s="6">
        <f>'CL &amp; Data'!N579</f>
        <v>-48.835976000000002</v>
      </c>
      <c r="R157" s="6">
        <f>'CL &amp; Data'!O579</f>
        <v>-31.359470000000002</v>
      </c>
      <c r="T157" s="6">
        <f>'CL &amp; Data'!P579</f>
        <v>-41.001350000000002</v>
      </c>
    </row>
    <row r="158" spans="2:20" x14ac:dyDescent="0.25">
      <c r="B158" s="6">
        <f>'CL &amp; Data'!B580/1000000000</f>
        <v>28.184999999999999</v>
      </c>
      <c r="D158" s="6">
        <f>'CL &amp; Data'!C580</f>
        <v>-14.739026000000001</v>
      </c>
      <c r="F158" s="6">
        <f>'CL &amp; Data'!D580</f>
        <v>-54.609715000000001</v>
      </c>
      <c r="H158" s="6">
        <f>'CL &amp; Data'!E580</f>
        <v>-40.154888</v>
      </c>
      <c r="J158" s="6">
        <f>'CL &amp; Data'!F580</f>
        <v>-31.757567999999999</v>
      </c>
      <c r="L158" s="6">
        <f>'CL &amp; Data'!L580/1000000000</f>
        <v>28.184999999999999</v>
      </c>
      <c r="N158" s="6">
        <f>'CL &amp; Data'!M580</f>
        <v>-14.664923</v>
      </c>
      <c r="P158" s="6">
        <f>'CL &amp; Data'!N580</f>
        <v>-50.703341999999999</v>
      </c>
      <c r="R158" s="6">
        <f>'CL &amp; Data'!O580</f>
        <v>-31.551335999999999</v>
      </c>
      <c r="T158" s="6">
        <f>'CL &amp; Data'!P580</f>
        <v>-40.246963999999998</v>
      </c>
    </row>
    <row r="159" spans="2:20" x14ac:dyDescent="0.25">
      <c r="B159" s="6">
        <f>'CL &amp; Data'!B581/1000000000</f>
        <v>28.33</v>
      </c>
      <c r="D159" s="6">
        <f>'CL &amp; Data'!C581</f>
        <v>-14.952286000000001</v>
      </c>
      <c r="F159" s="6">
        <f>'CL &amp; Data'!D581</f>
        <v>-55.210312000000002</v>
      </c>
      <c r="H159" s="6">
        <f>'CL &amp; Data'!E581</f>
        <v>-39.400486000000001</v>
      </c>
      <c r="J159" s="6">
        <f>'CL &amp; Data'!F581</f>
        <v>-31.929463999999999</v>
      </c>
      <c r="L159" s="6">
        <f>'CL &amp; Data'!L581/1000000000</f>
        <v>28.33</v>
      </c>
      <c r="N159" s="6">
        <f>'CL &amp; Data'!M581</f>
        <v>-14.776572</v>
      </c>
      <c r="P159" s="6">
        <f>'CL &amp; Data'!N581</f>
        <v>-52.878548000000002</v>
      </c>
      <c r="R159" s="6">
        <f>'CL &amp; Data'!O581</f>
        <v>-31.722121999999999</v>
      </c>
      <c r="T159" s="6">
        <f>'CL &amp; Data'!P581</f>
        <v>-39.551082999999998</v>
      </c>
    </row>
    <row r="160" spans="2:20" x14ac:dyDescent="0.25">
      <c r="B160" s="6">
        <f>'CL &amp; Data'!B582/1000000000</f>
        <v>28.475000000000001</v>
      </c>
      <c r="D160" s="6">
        <f>'CL &amp; Data'!C582</f>
        <v>-15.224437</v>
      </c>
      <c r="F160" s="6">
        <f>'CL &amp; Data'!D582</f>
        <v>-54.836823000000003</v>
      </c>
      <c r="H160" s="6">
        <f>'CL &amp; Data'!E582</f>
        <v>-38.622878999999998</v>
      </c>
      <c r="J160" s="6">
        <f>'CL &amp; Data'!F582</f>
        <v>-32.113883999999999</v>
      </c>
      <c r="L160" s="6">
        <f>'CL &amp; Data'!L582/1000000000</f>
        <v>28.475000000000001</v>
      </c>
      <c r="N160" s="6">
        <f>'CL &amp; Data'!M582</f>
        <v>-14.926655999999999</v>
      </c>
      <c r="P160" s="6">
        <f>'CL &amp; Data'!N582</f>
        <v>-55.511955</v>
      </c>
      <c r="R160" s="6">
        <f>'CL &amp; Data'!O582</f>
        <v>-31.913997999999999</v>
      </c>
      <c r="T160" s="6">
        <f>'CL &amp; Data'!P582</f>
        <v>-38.892550999999997</v>
      </c>
    </row>
    <row r="161" spans="2:20" x14ac:dyDescent="0.25">
      <c r="B161" s="6">
        <f>'CL &amp; Data'!B583/1000000000</f>
        <v>28.62</v>
      </c>
      <c r="D161" s="6">
        <f>'CL &amp; Data'!C583</f>
        <v>-15.528879999999999</v>
      </c>
      <c r="F161" s="6">
        <f>'CL &amp; Data'!D583</f>
        <v>-53.800381000000002</v>
      </c>
      <c r="H161" s="6">
        <f>'CL &amp; Data'!E583</f>
        <v>-37.885379999999998</v>
      </c>
      <c r="J161" s="6">
        <f>'CL &amp; Data'!F583</f>
        <v>-32.297035000000001</v>
      </c>
      <c r="L161" s="6">
        <f>'CL &amp; Data'!L583/1000000000</f>
        <v>28.62</v>
      </c>
      <c r="N161" s="6">
        <f>'CL &amp; Data'!M583</f>
        <v>-14.977126999999999</v>
      </c>
      <c r="P161" s="6">
        <f>'CL &amp; Data'!N583</f>
        <v>-57.650261</v>
      </c>
      <c r="R161" s="6">
        <f>'CL &amp; Data'!O583</f>
        <v>-32.135936999999998</v>
      </c>
      <c r="T161" s="6">
        <f>'CL &amp; Data'!P583</f>
        <v>-38.269043000000003</v>
      </c>
    </row>
    <row r="162" spans="2:20" x14ac:dyDescent="0.25">
      <c r="B162" s="6">
        <f>'CL &amp; Data'!B584/1000000000</f>
        <v>28.765000000000001</v>
      </c>
      <c r="D162" s="6">
        <f>'CL &amp; Data'!C584</f>
        <v>-15.529013000000001</v>
      </c>
      <c r="F162" s="6">
        <f>'CL &amp; Data'!D584</f>
        <v>-52.572406999999998</v>
      </c>
      <c r="H162" s="6">
        <f>'CL &amp; Data'!E584</f>
        <v>-37.163592999999999</v>
      </c>
      <c r="J162" s="6">
        <f>'CL &amp; Data'!F584</f>
        <v>-32.565533000000002</v>
      </c>
      <c r="L162" s="6">
        <f>'CL &amp; Data'!L584/1000000000</f>
        <v>28.765000000000001</v>
      </c>
      <c r="N162" s="6">
        <f>'CL &amp; Data'!M584</f>
        <v>-14.824425</v>
      </c>
      <c r="P162" s="6">
        <f>'CL &amp; Data'!N584</f>
        <v>-58.906714999999998</v>
      </c>
      <c r="R162" s="6">
        <f>'CL &amp; Data'!O584</f>
        <v>-32.410065000000003</v>
      </c>
      <c r="T162" s="6">
        <f>'CL &amp; Data'!P584</f>
        <v>-37.550308000000001</v>
      </c>
    </row>
    <row r="163" spans="2:20" x14ac:dyDescent="0.25">
      <c r="B163" s="6">
        <f>'CL &amp; Data'!B585/1000000000</f>
        <v>28.91</v>
      </c>
      <c r="D163" s="6">
        <f>'CL &amp; Data'!C585</f>
        <v>-15.649758</v>
      </c>
      <c r="F163" s="6">
        <f>'CL &amp; Data'!D585</f>
        <v>-50.534981000000002</v>
      </c>
      <c r="H163" s="6">
        <f>'CL &amp; Data'!E585</f>
        <v>-36.491795000000003</v>
      </c>
      <c r="J163" s="6">
        <f>'CL &amp; Data'!F585</f>
        <v>-32.787757999999997</v>
      </c>
      <c r="L163" s="6">
        <f>'CL &amp; Data'!L585/1000000000</f>
        <v>28.91</v>
      </c>
      <c r="N163" s="6">
        <f>'CL &amp; Data'!M585</f>
        <v>-14.642431</v>
      </c>
      <c r="P163" s="6">
        <f>'CL &amp; Data'!N585</f>
        <v>-58.502490999999999</v>
      </c>
      <c r="R163" s="6">
        <f>'CL &amp; Data'!O585</f>
        <v>-32.670127999999998</v>
      </c>
      <c r="T163" s="6">
        <f>'CL &amp; Data'!P585</f>
        <v>-37.000061000000002</v>
      </c>
    </row>
    <row r="164" spans="2:20" x14ac:dyDescent="0.25">
      <c r="B164" s="6">
        <f>'CL &amp; Data'!B586/1000000000</f>
        <v>29.055</v>
      </c>
      <c r="D164" s="6">
        <f>'CL &amp; Data'!C586</f>
        <v>-15.937652</v>
      </c>
      <c r="F164" s="6">
        <f>'CL &amp; Data'!D586</f>
        <v>-49.113124999999997</v>
      </c>
      <c r="H164" s="6">
        <f>'CL &amp; Data'!E586</f>
        <v>-35.916912000000004</v>
      </c>
      <c r="J164" s="6">
        <f>'CL &amp; Data'!F586</f>
        <v>-33.026252999999997</v>
      </c>
      <c r="L164" s="6">
        <f>'CL &amp; Data'!L586/1000000000</f>
        <v>29.055</v>
      </c>
      <c r="N164" s="6">
        <f>'CL &amp; Data'!M586</f>
        <v>-14.688086999999999</v>
      </c>
      <c r="P164" s="6">
        <f>'CL &amp; Data'!N586</f>
        <v>-58.112453000000002</v>
      </c>
      <c r="R164" s="6">
        <f>'CL &amp; Data'!O586</f>
        <v>-32.915408999999997</v>
      </c>
      <c r="T164" s="6">
        <f>'CL &amp; Data'!P586</f>
        <v>-36.406975000000003</v>
      </c>
    </row>
    <row r="165" spans="2:20" x14ac:dyDescent="0.25">
      <c r="B165" s="6">
        <f>'CL &amp; Data'!B587/1000000000</f>
        <v>29.2</v>
      </c>
      <c r="D165" s="6">
        <f>'CL &amp; Data'!C587</f>
        <v>-16.509115000000001</v>
      </c>
      <c r="F165" s="6">
        <f>'CL &amp; Data'!D587</f>
        <v>-47.602451000000002</v>
      </c>
      <c r="H165" s="6">
        <f>'CL &amp; Data'!E587</f>
        <v>-35.398342</v>
      </c>
      <c r="J165" s="6">
        <f>'CL &amp; Data'!F587</f>
        <v>-33.205432999999999</v>
      </c>
      <c r="L165" s="6">
        <f>'CL &amp; Data'!L587/1000000000</f>
        <v>29.2</v>
      </c>
      <c r="N165" s="6">
        <f>'CL &amp; Data'!M587</f>
        <v>-14.786716</v>
      </c>
      <c r="P165" s="6">
        <f>'CL &amp; Data'!N587</f>
        <v>-56.310814000000001</v>
      </c>
      <c r="R165" s="6">
        <f>'CL &amp; Data'!O587</f>
        <v>-33.116013000000002</v>
      </c>
      <c r="T165" s="6">
        <f>'CL &amp; Data'!P587</f>
        <v>-35.934513000000003</v>
      </c>
    </row>
    <row r="166" spans="2:20" x14ac:dyDescent="0.25">
      <c r="B166" s="6">
        <f>'CL &amp; Data'!B588/1000000000</f>
        <v>29.344999999999999</v>
      </c>
      <c r="D166" s="6">
        <f>'CL &amp; Data'!C588</f>
        <v>-17.346630000000001</v>
      </c>
      <c r="F166" s="6">
        <f>'CL &amp; Data'!D588</f>
        <v>-46.325974000000002</v>
      </c>
      <c r="H166" s="6">
        <f>'CL &amp; Data'!E588</f>
        <v>-34.950660999999997</v>
      </c>
      <c r="J166" s="6">
        <f>'CL &amp; Data'!F588</f>
        <v>-33.346924000000001</v>
      </c>
      <c r="L166" s="6">
        <f>'CL &amp; Data'!L588/1000000000</f>
        <v>29.344999999999999</v>
      </c>
      <c r="N166" s="6">
        <f>'CL &amp; Data'!M588</f>
        <v>-15.112983</v>
      </c>
      <c r="P166" s="6">
        <f>'CL &amp; Data'!N588</f>
        <v>-54.590698000000003</v>
      </c>
      <c r="R166" s="6">
        <f>'CL &amp; Data'!O588</f>
        <v>-33.250636999999998</v>
      </c>
      <c r="T166" s="6">
        <f>'CL &amp; Data'!P588</f>
        <v>-35.452407999999998</v>
      </c>
    </row>
    <row r="167" spans="2:20" x14ac:dyDescent="0.25">
      <c r="B167" s="6">
        <f>'CL &amp; Data'!B589/1000000000</f>
        <v>29.49</v>
      </c>
      <c r="D167" s="6">
        <f>'CL &amp; Data'!C589</f>
        <v>-18.282177000000001</v>
      </c>
      <c r="F167" s="6">
        <f>'CL &amp; Data'!D589</f>
        <v>-45.348365999999999</v>
      </c>
      <c r="H167" s="6">
        <f>'CL &amp; Data'!E589</f>
        <v>-34.519646000000002</v>
      </c>
      <c r="J167" s="6">
        <f>'CL &amp; Data'!F589</f>
        <v>-33.402622000000001</v>
      </c>
      <c r="L167" s="6">
        <f>'CL &amp; Data'!L589/1000000000</f>
        <v>29.49</v>
      </c>
      <c r="N167" s="6">
        <f>'CL &amp; Data'!M589</f>
        <v>-15.363515</v>
      </c>
      <c r="P167" s="6">
        <f>'CL &amp; Data'!N589</f>
        <v>-53.170734000000003</v>
      </c>
      <c r="R167" s="6">
        <f>'CL &amp; Data'!O589</f>
        <v>-33.350085999999997</v>
      </c>
      <c r="T167" s="6">
        <f>'CL &amp; Data'!P589</f>
        <v>-35.094940000000001</v>
      </c>
    </row>
    <row r="168" spans="2:20" x14ac:dyDescent="0.25">
      <c r="B168" s="6">
        <f>'CL &amp; Data'!B590/1000000000</f>
        <v>29.635000000000002</v>
      </c>
      <c r="D168" s="6">
        <f>'CL &amp; Data'!C590</f>
        <v>-19.237916999999999</v>
      </c>
      <c r="F168" s="6">
        <f>'CL &amp; Data'!D590</f>
        <v>-44.526901000000002</v>
      </c>
      <c r="H168" s="6">
        <f>'CL &amp; Data'!E590</f>
        <v>-34.110579999999999</v>
      </c>
      <c r="J168" s="6">
        <f>'CL &amp; Data'!F590</f>
        <v>-33.489711999999997</v>
      </c>
      <c r="L168" s="6">
        <f>'CL &amp; Data'!L590/1000000000</f>
        <v>29.635000000000002</v>
      </c>
      <c r="N168" s="6">
        <f>'CL &amp; Data'!M590</f>
        <v>-15.689382</v>
      </c>
      <c r="P168" s="6">
        <f>'CL &amp; Data'!N590</f>
        <v>-52.354934999999998</v>
      </c>
      <c r="R168" s="6">
        <f>'CL &amp; Data'!O590</f>
        <v>-33.413891</v>
      </c>
      <c r="T168" s="6">
        <f>'CL &amp; Data'!P590</f>
        <v>-34.667324000000001</v>
      </c>
    </row>
    <row r="169" spans="2:20" x14ac:dyDescent="0.25">
      <c r="B169" s="6">
        <f>'CL &amp; Data'!B591/1000000000</f>
        <v>29.78</v>
      </c>
      <c r="D169" s="6">
        <f>'CL &amp; Data'!C591</f>
        <v>-19.929155000000002</v>
      </c>
      <c r="F169" s="6">
        <f>'CL &amp; Data'!D591</f>
        <v>-43.776764</v>
      </c>
      <c r="H169" s="6">
        <f>'CL &amp; Data'!E591</f>
        <v>-33.640445999999997</v>
      </c>
      <c r="J169" s="6">
        <f>'CL &amp; Data'!F591</f>
        <v>-33.560260999999997</v>
      </c>
      <c r="L169" s="6">
        <f>'CL &amp; Data'!L591/1000000000</f>
        <v>29.78</v>
      </c>
      <c r="N169" s="6">
        <f>'CL &amp; Data'!M591</f>
        <v>-15.497232</v>
      </c>
      <c r="P169" s="6">
        <f>'CL &amp; Data'!N591</f>
        <v>-50.815055999999998</v>
      </c>
      <c r="R169" s="6">
        <f>'CL &amp; Data'!O591</f>
        <v>-33.506405000000001</v>
      </c>
      <c r="T169" s="6">
        <f>'CL &amp; Data'!P591</f>
        <v>-34.236370000000001</v>
      </c>
    </row>
    <row r="170" spans="2:20" x14ac:dyDescent="0.25">
      <c r="B170" s="6">
        <f>'CL &amp; Data'!B592/1000000000</f>
        <v>29.925000000000001</v>
      </c>
      <c r="D170" s="6">
        <f>'CL &amp; Data'!C592</f>
        <v>-19.951733000000001</v>
      </c>
      <c r="F170" s="6">
        <f>'CL &amp; Data'!D592</f>
        <v>-43.068638</v>
      </c>
      <c r="H170" s="6">
        <f>'CL &amp; Data'!E592</f>
        <v>-33.084640999999998</v>
      </c>
      <c r="J170" s="6">
        <f>'CL &amp; Data'!F592</f>
        <v>-33.632159999999999</v>
      </c>
      <c r="L170" s="6">
        <f>'CL &amp; Data'!L592/1000000000</f>
        <v>29.925000000000001</v>
      </c>
      <c r="N170" s="6">
        <f>'CL &amp; Data'!M592</f>
        <v>-15.006651</v>
      </c>
      <c r="P170" s="6">
        <f>'CL &amp; Data'!N592</f>
        <v>-49.443390000000001</v>
      </c>
      <c r="R170" s="6">
        <f>'CL &amp; Data'!O592</f>
        <v>-33.555210000000002</v>
      </c>
      <c r="T170" s="6">
        <f>'CL &amp; Data'!P592</f>
        <v>-33.654803999999999</v>
      </c>
    </row>
    <row r="171" spans="2:20" x14ac:dyDescent="0.25">
      <c r="B171" s="6">
        <f>'CL &amp; Data'!B593/1000000000</f>
        <v>30.07</v>
      </c>
      <c r="D171" s="6">
        <f>'CL &amp; Data'!C593</f>
        <v>-20.219556999999998</v>
      </c>
      <c r="F171" s="6">
        <f>'CL &amp; Data'!D593</f>
        <v>-42.556305000000002</v>
      </c>
      <c r="H171" s="6">
        <f>'CL &amp; Data'!E593</f>
        <v>-32.561816999999998</v>
      </c>
      <c r="J171" s="6">
        <f>'CL &amp; Data'!F593</f>
        <v>-33.677280000000003</v>
      </c>
      <c r="L171" s="6">
        <f>'CL &amp; Data'!L593/1000000000</f>
        <v>30.07</v>
      </c>
      <c r="N171" s="6">
        <f>'CL &amp; Data'!M593</f>
        <v>-14.406439000000001</v>
      </c>
      <c r="P171" s="6">
        <f>'CL &amp; Data'!N593</f>
        <v>-48.140759000000003</v>
      </c>
      <c r="R171" s="6">
        <f>'CL &amp; Data'!O593</f>
        <v>-33.595390000000002</v>
      </c>
      <c r="T171" s="6">
        <f>'CL &amp; Data'!P593</f>
        <v>-33.187683</v>
      </c>
    </row>
    <row r="172" spans="2:20" x14ac:dyDescent="0.25">
      <c r="B172" s="6">
        <f>'CL &amp; Data'!B594/1000000000</f>
        <v>30.215</v>
      </c>
      <c r="D172" s="6">
        <f>'CL &amp; Data'!C594</f>
        <v>-20.830186999999999</v>
      </c>
      <c r="F172" s="6">
        <f>'CL &amp; Data'!D594</f>
        <v>-42.181286</v>
      </c>
      <c r="H172" s="6">
        <f>'CL &amp; Data'!E594</f>
        <v>-32.104103000000002</v>
      </c>
      <c r="J172" s="6">
        <f>'CL &amp; Data'!F594</f>
        <v>-33.703136000000001</v>
      </c>
      <c r="L172" s="6">
        <f>'CL &amp; Data'!L594/1000000000</f>
        <v>30.215</v>
      </c>
      <c r="N172" s="6">
        <f>'CL &amp; Data'!M594</f>
        <v>-14.019105</v>
      </c>
      <c r="P172" s="6">
        <f>'CL &amp; Data'!N594</f>
        <v>-47.176022000000003</v>
      </c>
      <c r="R172" s="6">
        <f>'CL &amp; Data'!O594</f>
        <v>-33.604453999999997</v>
      </c>
      <c r="T172" s="6">
        <f>'CL &amp; Data'!P594</f>
        <v>-32.742705999999998</v>
      </c>
    </row>
    <row r="173" spans="2:20" x14ac:dyDescent="0.25">
      <c r="B173" s="6">
        <f>'CL &amp; Data'!B595/1000000000</f>
        <v>30.36</v>
      </c>
      <c r="D173" s="6">
        <f>'CL &amp; Data'!C595</f>
        <v>-21.692833</v>
      </c>
      <c r="F173" s="6">
        <f>'CL &amp; Data'!D595</f>
        <v>-41.939545000000003</v>
      </c>
      <c r="H173" s="6">
        <f>'CL &amp; Data'!E595</f>
        <v>-31.675765999999999</v>
      </c>
      <c r="J173" s="6">
        <f>'CL &amp; Data'!F595</f>
        <v>-33.688412</v>
      </c>
      <c r="L173" s="6">
        <f>'CL &amp; Data'!L595/1000000000</f>
        <v>30.36</v>
      </c>
      <c r="N173" s="6">
        <f>'CL &amp; Data'!M595</f>
        <v>-13.635398</v>
      </c>
      <c r="P173" s="6">
        <f>'CL &amp; Data'!N595</f>
        <v>-46.460414999999998</v>
      </c>
      <c r="R173" s="6">
        <f>'CL &amp; Data'!O595</f>
        <v>-33.581744999999998</v>
      </c>
      <c r="T173" s="6">
        <f>'CL &amp; Data'!P595</f>
        <v>-32.281028999999997</v>
      </c>
    </row>
    <row r="174" spans="2:20" x14ac:dyDescent="0.25">
      <c r="B174" s="6">
        <f>'CL &amp; Data'!B596/1000000000</f>
        <v>30.504999999999999</v>
      </c>
      <c r="D174" s="6">
        <f>'CL &amp; Data'!C596</f>
        <v>-22.620369</v>
      </c>
      <c r="F174" s="6">
        <f>'CL &amp; Data'!D596</f>
        <v>-41.718136000000001</v>
      </c>
      <c r="H174" s="6">
        <f>'CL &amp; Data'!E596</f>
        <v>-31.280290999999998</v>
      </c>
      <c r="J174" s="6">
        <f>'CL &amp; Data'!F596</f>
        <v>-33.665793999999998</v>
      </c>
      <c r="L174" s="6">
        <f>'CL &amp; Data'!L596/1000000000</f>
        <v>30.504999999999999</v>
      </c>
      <c r="N174" s="6">
        <f>'CL &amp; Data'!M596</f>
        <v>-13.343871999999999</v>
      </c>
      <c r="P174" s="6">
        <f>'CL &amp; Data'!N596</f>
        <v>-45.937153000000002</v>
      </c>
      <c r="R174" s="6">
        <f>'CL &amp; Data'!O596</f>
        <v>-33.532715000000003</v>
      </c>
      <c r="T174" s="6">
        <f>'CL &amp; Data'!P596</f>
        <v>-31.865210999999999</v>
      </c>
    </row>
    <row r="175" spans="2:20" x14ac:dyDescent="0.25">
      <c r="B175" s="6">
        <f>'CL &amp; Data'!B597/1000000000</f>
        <v>30.65</v>
      </c>
      <c r="D175" s="6">
        <f>'CL &amp; Data'!C597</f>
        <v>-24.023399000000001</v>
      </c>
      <c r="F175" s="6">
        <f>'CL &amp; Data'!D597</f>
        <v>-41.642108999999998</v>
      </c>
      <c r="H175" s="6">
        <f>'CL &amp; Data'!E597</f>
        <v>-31.013290000000001</v>
      </c>
      <c r="J175" s="6">
        <f>'CL &amp; Data'!F597</f>
        <v>-33.613461000000001</v>
      </c>
      <c r="L175" s="6">
        <f>'CL &amp; Data'!L597/1000000000</f>
        <v>30.65</v>
      </c>
      <c r="N175" s="6">
        <f>'CL &amp; Data'!M597</f>
        <v>-13.332065999999999</v>
      </c>
      <c r="P175" s="6">
        <f>'CL &amp; Data'!N597</f>
        <v>-45.765278000000002</v>
      </c>
      <c r="R175" s="6">
        <f>'CL &amp; Data'!O597</f>
        <v>-33.477004999999998</v>
      </c>
      <c r="T175" s="6">
        <f>'CL &amp; Data'!P597</f>
        <v>-31.491655000000002</v>
      </c>
    </row>
    <row r="176" spans="2:20" x14ac:dyDescent="0.25">
      <c r="B176" s="6">
        <f>'CL &amp; Data'!B598/1000000000</f>
        <v>30.795000000000002</v>
      </c>
      <c r="D176" s="6">
        <f>'CL &amp; Data'!C598</f>
        <v>-24.271343000000002</v>
      </c>
      <c r="F176" s="6">
        <f>'CL &amp; Data'!D598</f>
        <v>-41.424354999999998</v>
      </c>
      <c r="H176" s="6">
        <f>'CL &amp; Data'!E598</f>
        <v>-30.673245999999999</v>
      </c>
      <c r="J176" s="6">
        <f>'CL &amp; Data'!F598</f>
        <v>-33.558441000000002</v>
      </c>
      <c r="L176" s="6">
        <f>'CL &amp; Data'!L598/1000000000</f>
        <v>30.795000000000002</v>
      </c>
      <c r="N176" s="6">
        <f>'CL &amp; Data'!M598</f>
        <v>-13.079352999999999</v>
      </c>
      <c r="P176" s="6">
        <f>'CL &amp; Data'!N598</f>
        <v>-45.435425000000002</v>
      </c>
      <c r="R176" s="6">
        <f>'CL &amp; Data'!O598</f>
        <v>-33.402217999999998</v>
      </c>
      <c r="T176" s="6">
        <f>'CL &amp; Data'!P598</f>
        <v>-31.092092999999998</v>
      </c>
    </row>
    <row r="177" spans="2:20" x14ac:dyDescent="0.25">
      <c r="B177" s="6">
        <f>'CL &amp; Data'!B599/1000000000</f>
        <v>30.94</v>
      </c>
      <c r="D177" s="6">
        <f>'CL &amp; Data'!C599</f>
        <v>-23.667534</v>
      </c>
      <c r="F177" s="6">
        <f>'CL &amp; Data'!D599</f>
        <v>-41.178061999999997</v>
      </c>
      <c r="H177" s="6">
        <f>'CL &amp; Data'!E599</f>
        <v>-30.295645</v>
      </c>
      <c r="J177" s="6">
        <f>'CL &amp; Data'!F599</f>
        <v>-33.470984999999999</v>
      </c>
      <c r="L177" s="6">
        <f>'CL &amp; Data'!L599/1000000000</f>
        <v>30.94</v>
      </c>
      <c r="N177" s="6">
        <f>'CL &amp; Data'!M599</f>
        <v>-12.582955999999999</v>
      </c>
      <c r="P177" s="6">
        <f>'CL &amp; Data'!N599</f>
        <v>-45.044269999999997</v>
      </c>
      <c r="R177" s="6">
        <f>'CL &amp; Data'!O599</f>
        <v>-33.303897999999997</v>
      </c>
      <c r="T177" s="6">
        <f>'CL &amp; Data'!P599</f>
        <v>-30.667898000000001</v>
      </c>
    </row>
    <row r="178" spans="2:20" x14ac:dyDescent="0.25">
      <c r="B178" s="6">
        <f>'CL &amp; Data'!B600/1000000000</f>
        <v>31.085000000000001</v>
      </c>
      <c r="D178" s="6">
        <f>'CL &amp; Data'!C600</f>
        <v>-22.302800999999999</v>
      </c>
      <c r="F178" s="6">
        <f>'CL &amp; Data'!D600</f>
        <v>-40.860965999999998</v>
      </c>
      <c r="H178" s="6">
        <f>'CL &amp; Data'!E600</f>
        <v>-29.882670999999998</v>
      </c>
      <c r="J178" s="6">
        <f>'CL &amp; Data'!F600</f>
        <v>-33.400894000000001</v>
      </c>
      <c r="L178" s="6">
        <f>'CL &amp; Data'!L600/1000000000</f>
        <v>31.085000000000001</v>
      </c>
      <c r="N178" s="6">
        <f>'CL &amp; Data'!M600</f>
        <v>-11.853342</v>
      </c>
      <c r="P178" s="6">
        <f>'CL &amp; Data'!N600</f>
        <v>-44.554707000000001</v>
      </c>
      <c r="R178" s="6">
        <f>'CL &amp; Data'!O600</f>
        <v>-33.157252999999997</v>
      </c>
      <c r="T178" s="6">
        <f>'CL &amp; Data'!P600</f>
        <v>-30.368624000000001</v>
      </c>
    </row>
    <row r="179" spans="2:20" x14ac:dyDescent="0.25">
      <c r="B179" s="6">
        <f>'CL &amp; Data'!B601/1000000000</f>
        <v>31.23</v>
      </c>
      <c r="D179" s="6">
        <f>'CL &amp; Data'!C601</f>
        <v>-20.537642999999999</v>
      </c>
      <c r="F179" s="6">
        <f>'CL &amp; Data'!D601</f>
        <v>-40.682400000000001</v>
      </c>
      <c r="H179" s="6">
        <f>'CL &amp; Data'!E601</f>
        <v>-29.486301000000001</v>
      </c>
      <c r="J179" s="6">
        <f>'CL &amp; Data'!F601</f>
        <v>-33.300392000000002</v>
      </c>
      <c r="L179" s="6">
        <f>'CL &amp; Data'!L601/1000000000</f>
        <v>31.23</v>
      </c>
      <c r="N179" s="6">
        <f>'CL &amp; Data'!M601</f>
        <v>-11.180650999999999</v>
      </c>
      <c r="P179" s="6">
        <f>'CL &amp; Data'!N601</f>
        <v>-44.313763000000002</v>
      </c>
      <c r="R179" s="6">
        <f>'CL &amp; Data'!O601</f>
        <v>-33.028244000000001</v>
      </c>
      <c r="T179" s="6">
        <f>'CL &amp; Data'!P601</f>
        <v>-30.114564999999999</v>
      </c>
    </row>
    <row r="180" spans="2:20" x14ac:dyDescent="0.25">
      <c r="B180" s="6">
        <f>'CL &amp; Data'!B602/1000000000</f>
        <v>31.375</v>
      </c>
      <c r="D180" s="6">
        <f>'CL &amp; Data'!C602</f>
        <v>-18.791841999999999</v>
      </c>
      <c r="F180" s="6">
        <f>'CL &amp; Data'!D602</f>
        <v>-40.638576999999998</v>
      </c>
      <c r="H180" s="6">
        <f>'CL &amp; Data'!E602</f>
        <v>-29.156780000000001</v>
      </c>
      <c r="J180" s="6">
        <f>'CL &amp; Data'!F602</f>
        <v>-33.210945000000002</v>
      </c>
      <c r="L180" s="6">
        <f>'CL &amp; Data'!L602/1000000000</f>
        <v>31.375</v>
      </c>
      <c r="N180" s="6">
        <f>'CL &amp; Data'!M602</f>
        <v>-10.637867</v>
      </c>
      <c r="P180" s="6">
        <f>'CL &amp; Data'!N602</f>
        <v>-44.235680000000002</v>
      </c>
      <c r="R180" s="6">
        <f>'CL &amp; Data'!O602</f>
        <v>-32.926837999999996</v>
      </c>
      <c r="T180" s="6">
        <f>'CL &amp; Data'!P602</f>
        <v>-29.976638999999999</v>
      </c>
    </row>
    <row r="181" spans="2:20" x14ac:dyDescent="0.25">
      <c r="B181" s="6">
        <f>'CL &amp; Data'!B603/1000000000</f>
        <v>31.52</v>
      </c>
      <c r="D181" s="6">
        <f>'CL &amp; Data'!C603</f>
        <v>-17.421735999999999</v>
      </c>
      <c r="F181" s="6">
        <f>'CL &amp; Data'!D603</f>
        <v>-40.691307000000002</v>
      </c>
      <c r="H181" s="6">
        <f>'CL &amp; Data'!E603</f>
        <v>-28.915894000000002</v>
      </c>
      <c r="J181" s="6">
        <f>'CL &amp; Data'!F603</f>
        <v>-33.173611000000001</v>
      </c>
      <c r="L181" s="6">
        <f>'CL &amp; Data'!L603/1000000000</f>
        <v>31.52</v>
      </c>
      <c r="N181" s="6">
        <f>'CL &amp; Data'!M603</f>
        <v>-10.338896999999999</v>
      </c>
      <c r="P181" s="6">
        <f>'CL &amp; Data'!N603</f>
        <v>-44.413482999999999</v>
      </c>
      <c r="R181" s="6">
        <f>'CL &amp; Data'!O603</f>
        <v>-32.861148999999997</v>
      </c>
      <c r="T181" s="6">
        <f>'CL &amp; Data'!P603</f>
        <v>-29.907879000000001</v>
      </c>
    </row>
    <row r="182" spans="2:20" x14ac:dyDescent="0.25">
      <c r="B182" s="6">
        <f>'CL &amp; Data'!B604/1000000000</f>
        <v>31.664999999999999</v>
      </c>
      <c r="D182" s="6">
        <f>'CL &amp; Data'!C604</f>
        <v>-16.257244</v>
      </c>
      <c r="F182" s="6">
        <f>'CL &amp; Data'!D604</f>
        <v>-40.731048999999999</v>
      </c>
      <c r="H182" s="6">
        <f>'CL &amp; Data'!E604</f>
        <v>-28.778921</v>
      </c>
      <c r="J182" s="6">
        <f>'CL &amp; Data'!F604</f>
        <v>-33.253101000000001</v>
      </c>
      <c r="L182" s="6">
        <f>'CL &amp; Data'!L604/1000000000</f>
        <v>31.664999999999999</v>
      </c>
      <c r="N182" s="6">
        <f>'CL &amp; Data'!M604</f>
        <v>-10.053580999999999</v>
      </c>
      <c r="P182" s="6">
        <f>'CL &amp; Data'!N604</f>
        <v>-44.526229999999998</v>
      </c>
      <c r="R182" s="6">
        <f>'CL &amp; Data'!O604</f>
        <v>-32.872954999999997</v>
      </c>
      <c r="T182" s="6">
        <f>'CL &amp; Data'!P604</f>
        <v>-29.993599</v>
      </c>
    </row>
    <row r="183" spans="2:20" x14ac:dyDescent="0.25">
      <c r="B183" s="6">
        <f>'CL &amp; Data'!B605/1000000000</f>
        <v>31.81</v>
      </c>
      <c r="D183" s="6">
        <f>'CL &amp; Data'!C605</f>
        <v>-15.554095</v>
      </c>
      <c r="F183" s="6">
        <f>'CL &amp; Data'!D605</f>
        <v>-41.139235999999997</v>
      </c>
      <c r="H183" s="6">
        <f>'CL &amp; Data'!E605</f>
        <v>-28.788081999999999</v>
      </c>
      <c r="J183" s="6">
        <f>'CL &amp; Data'!F605</f>
        <v>-33.298603</v>
      </c>
      <c r="L183" s="6">
        <f>'CL &amp; Data'!L605/1000000000</f>
        <v>31.81</v>
      </c>
      <c r="N183" s="6">
        <f>'CL &amp; Data'!M605</f>
        <v>-10.346268</v>
      </c>
      <c r="P183" s="6">
        <f>'CL &amp; Data'!N605</f>
        <v>-45.264065000000002</v>
      </c>
      <c r="R183" s="6">
        <f>'CL &amp; Data'!O605</f>
        <v>-32.974339000000001</v>
      </c>
      <c r="T183" s="6">
        <f>'CL &amp; Data'!P605</f>
        <v>-29.974793999999999</v>
      </c>
    </row>
    <row r="184" spans="2:20" x14ac:dyDescent="0.25">
      <c r="B184" s="6">
        <f>'CL &amp; Data'!B606/1000000000</f>
        <v>31.954999999999998</v>
      </c>
      <c r="D184" s="6">
        <f>'CL &amp; Data'!C606</f>
        <v>-14.750482999999999</v>
      </c>
      <c r="F184" s="6">
        <f>'CL &amp; Data'!D606</f>
        <v>-41.352710999999999</v>
      </c>
      <c r="H184" s="6">
        <f>'CL &amp; Data'!E606</f>
        <v>-28.770804999999999</v>
      </c>
      <c r="J184" s="6">
        <f>'CL &amp; Data'!F606</f>
        <v>-33.372470999999997</v>
      </c>
      <c r="L184" s="6">
        <f>'CL &amp; Data'!L606/1000000000</f>
        <v>31.954999999999998</v>
      </c>
      <c r="N184" s="6">
        <f>'CL &amp; Data'!M606</f>
        <v>-10.424734000000001</v>
      </c>
      <c r="P184" s="6">
        <f>'CL &amp; Data'!N606</f>
        <v>-45.657063000000001</v>
      </c>
      <c r="R184" s="6">
        <f>'CL &amp; Data'!O606</f>
        <v>-33.041943000000003</v>
      </c>
      <c r="T184" s="6">
        <f>'CL &amp; Data'!P606</f>
        <v>-29.909222</v>
      </c>
    </row>
    <row r="185" spans="2:20" x14ac:dyDescent="0.25">
      <c r="B185" s="6">
        <f>'CL &amp; Data'!B607/1000000000</f>
        <v>32.1</v>
      </c>
      <c r="D185" s="6">
        <f>'CL &amp; Data'!C607</f>
        <v>-13.936253000000001</v>
      </c>
      <c r="F185" s="6">
        <f>'CL &amp; Data'!D607</f>
        <v>-41.586514000000001</v>
      </c>
      <c r="H185" s="6">
        <f>'CL &amp; Data'!E607</f>
        <v>-28.810734</v>
      </c>
      <c r="J185" s="6">
        <f>'CL &amp; Data'!F607</f>
        <v>-33.398296000000002</v>
      </c>
      <c r="L185" s="6">
        <f>'CL &amp; Data'!L607/1000000000</f>
        <v>32.1</v>
      </c>
      <c r="N185" s="6">
        <f>'CL &amp; Data'!M607</f>
        <v>-10.611739999999999</v>
      </c>
      <c r="P185" s="6">
        <f>'CL &amp; Data'!N607</f>
        <v>-46.209133000000001</v>
      </c>
      <c r="R185" s="6">
        <f>'CL &amp; Data'!O607</f>
        <v>-33.161793000000003</v>
      </c>
      <c r="T185" s="6">
        <f>'CL &amp; Data'!P607</f>
        <v>-29.747879000000001</v>
      </c>
    </row>
    <row r="186" spans="2:20" x14ac:dyDescent="0.25">
      <c r="B186" s="6">
        <f>'CL &amp; Data'!B608/1000000000</f>
        <v>32.244999999999997</v>
      </c>
      <c r="D186" s="6">
        <f>'CL &amp; Data'!C608</f>
        <v>-13.084617</v>
      </c>
      <c r="F186" s="6">
        <f>'CL &amp; Data'!D608</f>
        <v>-41.629116000000003</v>
      </c>
      <c r="H186" s="6">
        <f>'CL &amp; Data'!E608</f>
        <v>-28.797643999999998</v>
      </c>
      <c r="J186" s="6">
        <f>'CL &amp; Data'!F608</f>
        <v>-33.410259000000003</v>
      </c>
      <c r="L186" s="6">
        <f>'CL &amp; Data'!L608/1000000000</f>
        <v>32.244999999999997</v>
      </c>
      <c r="N186" s="6">
        <f>'CL &amp; Data'!M608</f>
        <v>-10.606450000000001</v>
      </c>
      <c r="P186" s="6">
        <f>'CL &amp; Data'!N608</f>
        <v>-46.376102000000003</v>
      </c>
      <c r="R186" s="6">
        <f>'CL &amp; Data'!O608</f>
        <v>-33.253819</v>
      </c>
      <c r="T186" s="6">
        <f>'CL &amp; Data'!P608</f>
        <v>-29.541920000000001</v>
      </c>
    </row>
    <row r="187" spans="2:20" x14ac:dyDescent="0.25">
      <c r="B187" s="6">
        <f>'CL &amp; Data'!B609/1000000000</f>
        <v>32.39</v>
      </c>
      <c r="D187" s="6">
        <f>'CL &amp; Data'!C609</f>
        <v>-12.345737</v>
      </c>
      <c r="F187" s="6">
        <f>'CL &amp; Data'!D609</f>
        <v>-41.777298000000002</v>
      </c>
      <c r="H187" s="6">
        <f>'CL &amp; Data'!E609</f>
        <v>-28.789598000000002</v>
      </c>
      <c r="J187" s="6">
        <f>'CL &amp; Data'!F609</f>
        <v>-33.357277000000003</v>
      </c>
      <c r="L187" s="6">
        <f>'CL &amp; Data'!L609/1000000000</f>
        <v>32.39</v>
      </c>
      <c r="N187" s="6">
        <f>'CL &amp; Data'!M609</f>
        <v>-10.730439000000001</v>
      </c>
      <c r="P187" s="6">
        <f>'CL &amp; Data'!N609</f>
        <v>-46.657756999999997</v>
      </c>
      <c r="R187" s="6">
        <f>'CL &amp; Data'!O609</f>
        <v>-33.336829999999999</v>
      </c>
      <c r="T187" s="6">
        <f>'CL &amp; Data'!P609</f>
        <v>-29.218924999999999</v>
      </c>
    </row>
    <row r="188" spans="2:20" x14ac:dyDescent="0.25">
      <c r="B188" s="6">
        <f>'CL &amp; Data'!B610/1000000000</f>
        <v>32.534999999999997</v>
      </c>
      <c r="D188" s="6">
        <f>'CL &amp; Data'!C610</f>
        <v>-11.557062999999999</v>
      </c>
      <c r="F188" s="6">
        <f>'CL &amp; Data'!D610</f>
        <v>-41.846752000000002</v>
      </c>
      <c r="H188" s="6">
        <f>'CL &amp; Data'!E610</f>
        <v>-28.791702000000001</v>
      </c>
      <c r="J188" s="6">
        <f>'CL &amp; Data'!F610</f>
        <v>-33.401653000000003</v>
      </c>
      <c r="L188" s="6">
        <f>'CL &amp; Data'!L610/1000000000</f>
        <v>32.534999999999997</v>
      </c>
      <c r="N188" s="6">
        <f>'CL &amp; Data'!M610</f>
        <v>-10.66086</v>
      </c>
      <c r="P188" s="6">
        <f>'CL &amp; Data'!N610</f>
        <v>-46.671204000000003</v>
      </c>
      <c r="R188" s="6">
        <f>'CL &amp; Data'!O610</f>
        <v>-33.468525</v>
      </c>
      <c r="T188" s="6">
        <f>'CL &amp; Data'!P610</f>
        <v>-28.977779000000002</v>
      </c>
    </row>
    <row r="189" spans="2:20" x14ac:dyDescent="0.25">
      <c r="B189" s="6">
        <f>'CL &amp; Data'!B611/1000000000</f>
        <v>32.68</v>
      </c>
      <c r="D189" s="6">
        <f>'CL &amp; Data'!C611</f>
        <v>-10.905794</v>
      </c>
      <c r="F189" s="6">
        <f>'CL &amp; Data'!D611</f>
        <v>-42.091988000000001</v>
      </c>
      <c r="H189" s="6">
        <f>'CL &amp; Data'!E611</f>
        <v>-28.882256999999999</v>
      </c>
      <c r="J189" s="6">
        <f>'CL &amp; Data'!F611</f>
        <v>-33.496493999999998</v>
      </c>
      <c r="L189" s="6">
        <f>'CL &amp; Data'!L611/1000000000</f>
        <v>32.68</v>
      </c>
      <c r="N189" s="6">
        <f>'CL &amp; Data'!M611</f>
        <v>-10.726241</v>
      </c>
      <c r="P189" s="6">
        <f>'CL &amp; Data'!N611</f>
        <v>-46.892941</v>
      </c>
      <c r="R189" s="6">
        <f>'CL &amp; Data'!O611</f>
        <v>-33.686549999999997</v>
      </c>
      <c r="T189" s="6">
        <f>'CL &amp; Data'!P611</f>
        <v>-28.778742000000001</v>
      </c>
    </row>
    <row r="190" spans="2:20" x14ac:dyDescent="0.25">
      <c r="B190" s="6">
        <f>'CL &amp; Data'!B612/1000000000</f>
        <v>32.825000000000003</v>
      </c>
      <c r="D190" s="6">
        <f>'CL &amp; Data'!C612</f>
        <v>-10.242894</v>
      </c>
      <c r="F190" s="6">
        <f>'CL &amp; Data'!D612</f>
        <v>-42.283802000000001</v>
      </c>
      <c r="H190" s="6">
        <f>'CL &amp; Data'!E612</f>
        <v>-28.924004</v>
      </c>
      <c r="J190" s="6">
        <f>'CL &amp; Data'!F612</f>
        <v>-33.732101</v>
      </c>
      <c r="L190" s="6">
        <f>'CL &amp; Data'!L612/1000000000</f>
        <v>32.825000000000003</v>
      </c>
      <c r="N190" s="6">
        <f>'CL &amp; Data'!M612</f>
        <v>-10.589518</v>
      </c>
      <c r="P190" s="6">
        <f>'CL &amp; Data'!N612</f>
        <v>-46.919930000000001</v>
      </c>
      <c r="R190" s="6">
        <f>'CL &amp; Data'!O612</f>
        <v>-33.896827999999999</v>
      </c>
      <c r="T190" s="6">
        <f>'CL &amp; Data'!P612</f>
        <v>-28.709993000000001</v>
      </c>
    </row>
    <row r="191" spans="2:20" x14ac:dyDescent="0.25">
      <c r="B191" s="6">
        <f>'CL &amp; Data'!B613/1000000000</f>
        <v>32.97</v>
      </c>
      <c r="D191" s="6">
        <f>'CL &amp; Data'!C613</f>
        <v>-9.7107048000000002</v>
      </c>
      <c r="F191" s="6">
        <f>'CL &amp; Data'!D613</f>
        <v>-42.741126999999999</v>
      </c>
      <c r="H191" s="6">
        <f>'CL &amp; Data'!E613</f>
        <v>-29.054272000000001</v>
      </c>
      <c r="J191" s="6">
        <f>'CL &amp; Data'!F613</f>
        <v>-34.021132999999999</v>
      </c>
      <c r="L191" s="6">
        <f>'CL &amp; Data'!L613/1000000000</f>
        <v>32.97</v>
      </c>
      <c r="N191" s="6">
        <f>'CL &amp; Data'!M613</f>
        <v>-10.611227</v>
      </c>
      <c r="P191" s="6">
        <f>'CL &amp; Data'!N613</f>
        <v>-47.410167999999999</v>
      </c>
      <c r="R191" s="6">
        <f>'CL &amp; Data'!O613</f>
        <v>-34.197788000000003</v>
      </c>
      <c r="T191" s="6">
        <f>'CL &amp; Data'!P613</f>
        <v>-28.67314</v>
      </c>
    </row>
    <row r="192" spans="2:20" x14ac:dyDescent="0.25">
      <c r="B192" s="6">
        <f>'CL &amp; Data'!B614/1000000000</f>
        <v>33.115000000000002</v>
      </c>
      <c r="D192" s="6">
        <f>'CL &amp; Data'!C614</f>
        <v>-9.2521658000000002</v>
      </c>
      <c r="F192" s="6">
        <f>'CL &amp; Data'!D614</f>
        <v>-43.246166000000002</v>
      </c>
      <c r="H192" s="6">
        <f>'CL &amp; Data'!E614</f>
        <v>-29.208670000000001</v>
      </c>
      <c r="J192" s="6">
        <f>'CL &amp; Data'!F614</f>
        <v>-34.380702999999997</v>
      </c>
      <c r="L192" s="6">
        <f>'CL &amp; Data'!L614/1000000000</f>
        <v>33.115000000000002</v>
      </c>
      <c r="N192" s="6">
        <f>'CL &amp; Data'!M614</f>
        <v>-10.657499</v>
      </c>
      <c r="P192" s="6">
        <f>'CL &amp; Data'!N614</f>
        <v>-48.104149</v>
      </c>
      <c r="R192" s="6">
        <f>'CL &amp; Data'!O614</f>
        <v>-34.565230999999997</v>
      </c>
      <c r="T192" s="6">
        <f>'CL &amp; Data'!P614</f>
        <v>-28.724063999999998</v>
      </c>
    </row>
    <row r="193" spans="2:20" x14ac:dyDescent="0.25">
      <c r="B193" s="6">
        <f>'CL &amp; Data'!B615/1000000000</f>
        <v>33.26</v>
      </c>
      <c r="D193" s="6">
        <f>'CL &amp; Data'!C615</f>
        <v>-8.7959289999999992</v>
      </c>
      <c r="F193" s="6">
        <f>'CL &amp; Data'!D615</f>
        <v>-43.469929</v>
      </c>
      <c r="H193" s="6">
        <f>'CL &amp; Data'!E615</f>
        <v>-29.318511999999998</v>
      </c>
      <c r="J193" s="6">
        <f>'CL &amp; Data'!F615</f>
        <v>-34.777034999999998</v>
      </c>
      <c r="L193" s="6">
        <f>'CL &amp; Data'!L615/1000000000</f>
        <v>33.26</v>
      </c>
      <c r="N193" s="6">
        <f>'CL &amp; Data'!M615</f>
        <v>-10.565944</v>
      </c>
      <c r="P193" s="6">
        <f>'CL &amp; Data'!N615</f>
        <v>-48.512383</v>
      </c>
      <c r="R193" s="6">
        <f>'CL &amp; Data'!O615</f>
        <v>-34.920673000000001</v>
      </c>
      <c r="T193" s="6">
        <f>'CL &amp; Data'!P615</f>
        <v>-28.844218999999999</v>
      </c>
    </row>
    <row r="194" spans="2:20" x14ac:dyDescent="0.25">
      <c r="B194" s="6">
        <f>'CL &amp; Data'!B616/1000000000</f>
        <v>33.405000000000001</v>
      </c>
      <c r="D194" s="6">
        <f>'CL &amp; Data'!C616</f>
        <v>-8.3965683000000002</v>
      </c>
      <c r="F194" s="6">
        <f>'CL &amp; Data'!D616</f>
        <v>-43.628062999999997</v>
      </c>
      <c r="H194" s="6">
        <f>'CL &amp; Data'!E616</f>
        <v>-29.438849999999999</v>
      </c>
      <c r="J194" s="6">
        <f>'CL &amp; Data'!F616</f>
        <v>-35.209927</v>
      </c>
      <c r="L194" s="6">
        <f>'CL &amp; Data'!L616/1000000000</f>
        <v>33.405000000000001</v>
      </c>
      <c r="N194" s="6">
        <f>'CL &amp; Data'!M616</f>
        <v>-10.488472</v>
      </c>
      <c r="P194" s="6">
        <f>'CL &amp; Data'!N616</f>
        <v>-49.011471</v>
      </c>
      <c r="R194" s="6">
        <f>'CL &amp; Data'!O616</f>
        <v>-35.329929</v>
      </c>
      <c r="T194" s="6">
        <f>'CL &amp; Data'!P616</f>
        <v>-28.991278000000001</v>
      </c>
    </row>
    <row r="195" spans="2:20" x14ac:dyDescent="0.25">
      <c r="B195" s="6">
        <f>'CL &amp; Data'!B617/1000000000</f>
        <v>33.549999999999997</v>
      </c>
      <c r="D195" s="6">
        <f>'CL &amp; Data'!C617</f>
        <v>-7.9865598999999996</v>
      </c>
      <c r="F195" s="6">
        <f>'CL &amp; Data'!D617</f>
        <v>-43.394965999999997</v>
      </c>
      <c r="H195" s="6">
        <f>'CL &amp; Data'!E617</f>
        <v>-29.547522000000001</v>
      </c>
      <c r="J195" s="6">
        <f>'CL &amp; Data'!F617</f>
        <v>-35.660145</v>
      </c>
      <c r="L195" s="6">
        <f>'CL &amp; Data'!L617/1000000000</f>
        <v>33.549999999999997</v>
      </c>
      <c r="N195" s="6">
        <f>'CL &amp; Data'!M617</f>
        <v>-10.328685</v>
      </c>
      <c r="P195" s="6">
        <f>'CL &amp; Data'!N617</f>
        <v>-48.977772000000002</v>
      </c>
      <c r="R195" s="6">
        <f>'CL &amp; Data'!O617</f>
        <v>-35.734402000000003</v>
      </c>
      <c r="T195" s="6">
        <f>'CL &amp; Data'!P617</f>
        <v>-29.193617</v>
      </c>
    </row>
    <row r="196" spans="2:20" x14ac:dyDescent="0.25">
      <c r="B196" s="6">
        <f>'CL &amp; Data'!B618/1000000000</f>
        <v>33.695</v>
      </c>
      <c r="D196" s="6">
        <f>'CL &amp; Data'!C618</f>
        <v>-7.6074438000000004</v>
      </c>
      <c r="F196" s="6">
        <f>'CL &amp; Data'!D618</f>
        <v>-43.051189000000001</v>
      </c>
      <c r="H196" s="6">
        <f>'CL &amp; Data'!E618</f>
        <v>-29.665248999999999</v>
      </c>
      <c r="J196" s="6">
        <f>'CL &amp; Data'!F618</f>
        <v>-36.152453999999999</v>
      </c>
      <c r="L196" s="6">
        <f>'CL &amp; Data'!L618/1000000000</f>
        <v>33.695</v>
      </c>
      <c r="N196" s="6">
        <f>'CL &amp; Data'!M618</f>
        <v>-10.150791</v>
      </c>
      <c r="P196" s="6">
        <f>'CL &amp; Data'!N618</f>
        <v>-48.781745999999998</v>
      </c>
      <c r="R196" s="6">
        <f>'CL &amp; Data'!O618</f>
        <v>-36.196238999999998</v>
      </c>
      <c r="T196" s="6">
        <f>'CL &amp; Data'!P618</f>
        <v>-29.519503</v>
      </c>
    </row>
    <row r="197" spans="2:20" x14ac:dyDescent="0.25">
      <c r="B197" s="6">
        <f>'CL &amp; Data'!B619/1000000000</f>
        <v>33.840000000000003</v>
      </c>
      <c r="D197" s="6">
        <f>'CL &amp; Data'!C619</f>
        <v>-7.2394489999999996</v>
      </c>
      <c r="F197" s="6">
        <f>'CL &amp; Data'!D619</f>
        <v>-42.489840999999998</v>
      </c>
      <c r="H197" s="6">
        <f>'CL &amp; Data'!E619</f>
        <v>-29.786581000000002</v>
      </c>
      <c r="J197" s="6">
        <f>'CL &amp; Data'!F619</f>
        <v>-36.673054</v>
      </c>
      <c r="L197" s="6">
        <f>'CL &amp; Data'!L619/1000000000</f>
        <v>33.840000000000003</v>
      </c>
      <c r="N197" s="6">
        <f>'CL &amp; Data'!M619</f>
        <v>-9.9401960000000003</v>
      </c>
      <c r="P197" s="6">
        <f>'CL &amp; Data'!N619</f>
        <v>-48.360764000000003</v>
      </c>
      <c r="R197" s="6">
        <f>'CL &amp; Data'!O619</f>
        <v>-36.690852999999997</v>
      </c>
      <c r="T197" s="6">
        <f>'CL &amp; Data'!P619</f>
        <v>-29.917397999999999</v>
      </c>
    </row>
    <row r="198" spans="2:20" x14ac:dyDescent="0.25">
      <c r="B198" s="6">
        <f>'CL &amp; Data'!B620/1000000000</f>
        <v>33.984999999999999</v>
      </c>
      <c r="D198" s="6">
        <f>'CL &amp; Data'!C620</f>
        <v>-6.8939871999999998</v>
      </c>
      <c r="F198" s="6">
        <f>'CL &amp; Data'!D620</f>
        <v>-41.883395999999998</v>
      </c>
      <c r="H198" s="6">
        <f>'CL &amp; Data'!E620</f>
        <v>-29.937559</v>
      </c>
      <c r="J198" s="6">
        <f>'CL &amp; Data'!F620</f>
        <v>-37.201000000000001</v>
      </c>
      <c r="L198" s="6">
        <f>'CL &amp; Data'!L620/1000000000</f>
        <v>33.984999999999999</v>
      </c>
      <c r="N198" s="6">
        <f>'CL &amp; Data'!M620</f>
        <v>-9.7187690999999994</v>
      </c>
      <c r="P198" s="6">
        <f>'CL &amp; Data'!N620</f>
        <v>-47.769516000000003</v>
      </c>
      <c r="R198" s="6">
        <f>'CL &amp; Data'!O620</f>
        <v>-37.280399000000003</v>
      </c>
      <c r="T198" s="6">
        <f>'CL &amp; Data'!P620</f>
        <v>-30.345924</v>
      </c>
    </row>
    <row r="199" spans="2:20" x14ac:dyDescent="0.25">
      <c r="B199" s="6">
        <f>'CL &amp; Data'!B621/1000000000</f>
        <v>34.130000000000003</v>
      </c>
      <c r="D199" s="6">
        <f>'CL &amp; Data'!C621</f>
        <v>-6.5536861000000002</v>
      </c>
      <c r="F199" s="6">
        <f>'CL &amp; Data'!D621</f>
        <v>-41.169857</v>
      </c>
      <c r="H199" s="6">
        <f>'CL &amp; Data'!E621</f>
        <v>-30.093551999999999</v>
      </c>
      <c r="J199" s="6">
        <f>'CL &amp; Data'!F621</f>
        <v>-37.886203999999999</v>
      </c>
      <c r="L199" s="6">
        <f>'CL &amp; Data'!L621/1000000000</f>
        <v>34.130000000000003</v>
      </c>
      <c r="N199" s="6">
        <f>'CL &amp; Data'!M621</f>
        <v>-9.4690379999999994</v>
      </c>
      <c r="P199" s="6">
        <f>'CL &amp; Data'!N621</f>
        <v>-46.972045999999999</v>
      </c>
      <c r="R199" s="6">
        <f>'CL &amp; Data'!O621</f>
        <v>-37.940502000000002</v>
      </c>
      <c r="T199" s="6">
        <f>'CL &amp; Data'!P621</f>
        <v>-30.907482000000002</v>
      </c>
    </row>
    <row r="200" spans="2:20" x14ac:dyDescent="0.25">
      <c r="B200" s="6">
        <f>'CL &amp; Data'!B622/1000000000</f>
        <v>34.274999999999999</v>
      </c>
      <c r="D200" s="6">
        <f>'CL &amp; Data'!C622</f>
        <v>-6.2985319999999998</v>
      </c>
      <c r="F200" s="6">
        <f>'CL &amp; Data'!D622</f>
        <v>-40.739001999999999</v>
      </c>
      <c r="H200" s="6">
        <f>'CL &amp; Data'!E622</f>
        <v>-30.297343999999999</v>
      </c>
      <c r="J200" s="6">
        <f>'CL &amp; Data'!F622</f>
        <v>-38.692203999999997</v>
      </c>
      <c r="L200" s="6">
        <f>'CL &amp; Data'!L622/1000000000</f>
        <v>34.274999999999999</v>
      </c>
      <c r="N200" s="6">
        <f>'CL &amp; Data'!M622</f>
        <v>-9.3071175000000004</v>
      </c>
      <c r="P200" s="6">
        <f>'CL &amp; Data'!N622</f>
        <v>-46.504748999999997</v>
      </c>
      <c r="R200" s="6">
        <f>'CL &amp; Data'!O622</f>
        <v>-38.754970999999998</v>
      </c>
      <c r="T200" s="6">
        <f>'CL &amp; Data'!P622</f>
        <v>-31.533532999999998</v>
      </c>
    </row>
    <row r="201" spans="2:20" x14ac:dyDescent="0.25">
      <c r="B201" s="6">
        <f>'CL &amp; Data'!B623/1000000000</f>
        <v>34.42</v>
      </c>
      <c r="D201" s="6">
        <f>'CL &amp; Data'!C623</f>
        <v>-6.0892872999999996</v>
      </c>
      <c r="F201" s="6">
        <f>'CL &amp; Data'!D623</f>
        <v>-40.368217000000001</v>
      </c>
      <c r="H201" s="6">
        <f>'CL &amp; Data'!E623</f>
        <v>-30.523382000000002</v>
      </c>
      <c r="J201" s="6">
        <f>'CL &amp; Data'!F623</f>
        <v>-39.668349999999997</v>
      </c>
      <c r="L201" s="6">
        <f>'CL &amp; Data'!L623/1000000000</f>
        <v>34.42</v>
      </c>
      <c r="N201" s="6">
        <f>'CL &amp; Data'!M623</f>
        <v>-9.2379589000000006</v>
      </c>
      <c r="P201" s="6">
        <f>'CL &amp; Data'!N623</f>
        <v>-46.251728</v>
      </c>
      <c r="R201" s="6">
        <f>'CL &amp; Data'!O623</f>
        <v>-39.757930999999999</v>
      </c>
      <c r="T201" s="6">
        <f>'CL &amp; Data'!P623</f>
        <v>-32.139235999999997</v>
      </c>
    </row>
    <row r="202" spans="2:20" x14ac:dyDescent="0.25">
      <c r="B202" s="6">
        <f>'CL &amp; Data'!B624/1000000000</f>
        <v>34.564999999999998</v>
      </c>
      <c r="D202" s="6">
        <f>'CL &amp; Data'!C624</f>
        <v>-5.9246812000000002</v>
      </c>
      <c r="F202" s="6">
        <f>'CL &amp; Data'!D624</f>
        <v>-40.041499999999999</v>
      </c>
      <c r="H202" s="6">
        <f>'CL &amp; Data'!E624</f>
        <v>-30.758236</v>
      </c>
      <c r="J202" s="6">
        <f>'CL &amp; Data'!F624</f>
        <v>-40.881638000000002</v>
      </c>
      <c r="L202" s="6">
        <f>'CL &amp; Data'!L624/1000000000</f>
        <v>34.564999999999998</v>
      </c>
      <c r="N202" s="6">
        <f>'CL &amp; Data'!M624</f>
        <v>-9.2211838000000004</v>
      </c>
      <c r="P202" s="6">
        <f>'CL &amp; Data'!N624</f>
        <v>-46.029598</v>
      </c>
      <c r="R202" s="6">
        <f>'CL &amp; Data'!O624</f>
        <v>-40.964602999999997</v>
      </c>
      <c r="T202" s="6">
        <f>'CL &amp; Data'!P624</f>
        <v>-32.712558999999999</v>
      </c>
    </row>
    <row r="203" spans="2:20" x14ac:dyDescent="0.25">
      <c r="B203" s="6">
        <f>'CL &amp; Data'!B625/1000000000</f>
        <v>34.71</v>
      </c>
      <c r="D203" s="6">
        <f>'CL &amp; Data'!C625</f>
        <v>-5.8341908</v>
      </c>
      <c r="F203" s="6">
        <f>'CL &amp; Data'!D625</f>
        <v>-39.888657000000002</v>
      </c>
      <c r="H203" s="6">
        <f>'CL &amp; Data'!E625</f>
        <v>-31.019895999999999</v>
      </c>
      <c r="J203" s="6">
        <f>'CL &amp; Data'!F625</f>
        <v>-42.440356999999999</v>
      </c>
      <c r="L203" s="6">
        <f>'CL &amp; Data'!L625/1000000000</f>
        <v>34.71</v>
      </c>
      <c r="N203" s="6">
        <f>'CL &amp; Data'!M625</f>
        <v>-9.3419523000000009</v>
      </c>
      <c r="P203" s="6">
        <f>'CL &amp; Data'!N625</f>
        <v>-46.152901</v>
      </c>
      <c r="R203" s="6">
        <f>'CL &amp; Data'!O625</f>
        <v>-42.403015000000003</v>
      </c>
      <c r="T203" s="6">
        <f>'CL &amp; Data'!P625</f>
        <v>-33.274715</v>
      </c>
    </row>
    <row r="204" spans="2:20" x14ac:dyDescent="0.25">
      <c r="B204" s="6">
        <f>'CL &amp; Data'!B626/1000000000</f>
        <v>34.854999999999997</v>
      </c>
      <c r="D204" s="6">
        <f>'CL &amp; Data'!C626</f>
        <v>-5.7924695000000002</v>
      </c>
      <c r="F204" s="6">
        <f>'CL &amp; Data'!D626</f>
        <v>-39.863788999999997</v>
      </c>
      <c r="H204" s="6">
        <f>'CL &amp; Data'!E626</f>
        <v>-31.241789000000001</v>
      </c>
      <c r="J204" s="6">
        <f>'CL &amp; Data'!F626</f>
        <v>-43.757435000000001</v>
      </c>
      <c r="L204" s="6">
        <f>'CL &amp; Data'!L626/1000000000</f>
        <v>34.854999999999997</v>
      </c>
      <c r="N204" s="6">
        <f>'CL &amp; Data'!M626</f>
        <v>-9.4909925000000008</v>
      </c>
      <c r="P204" s="6">
        <f>'CL &amp; Data'!N626</f>
        <v>-46.365219000000003</v>
      </c>
      <c r="R204" s="6">
        <f>'CL &amp; Data'!O626</f>
        <v>-43.662354000000001</v>
      </c>
      <c r="T204" s="6">
        <f>'CL &amp; Data'!P626</f>
        <v>-33.692687999999997</v>
      </c>
    </row>
    <row r="205" spans="2:20" x14ac:dyDescent="0.25">
      <c r="B205" s="6">
        <f>'CL &amp; Data'!B627/1000000000</f>
        <v>35</v>
      </c>
      <c r="D205" s="6">
        <f>'CL &amp; Data'!C627</f>
        <v>-5.7854009</v>
      </c>
      <c r="F205" s="6">
        <f>'CL &amp; Data'!D627</f>
        <v>-39.873202999999997</v>
      </c>
      <c r="H205" s="6">
        <f>'CL &amp; Data'!E627</f>
        <v>-31.415581</v>
      </c>
      <c r="J205" s="6">
        <f>'CL &amp; Data'!F627</f>
        <v>-44.855803999999999</v>
      </c>
      <c r="L205" s="6">
        <f>'CL &amp; Data'!L627/1000000000</f>
        <v>35</v>
      </c>
      <c r="N205" s="6">
        <f>'CL &amp; Data'!M627</f>
        <v>-9.6702366000000008</v>
      </c>
      <c r="P205" s="6">
        <f>'CL &amp; Data'!N627</f>
        <v>-46.669640000000001</v>
      </c>
      <c r="R205" s="6">
        <f>'CL &amp; Data'!O627</f>
        <v>-44.712719</v>
      </c>
      <c r="T205" s="6">
        <f>'CL &amp; Data'!P627</f>
        <v>-33.973579000000001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"/>
  <sheetViews>
    <sheetView topLeftCell="A3" workbookViewId="0">
      <selection activeCell="E3" sqref="E3"/>
    </sheetView>
  </sheetViews>
  <sheetFormatPr defaultRowHeight="15" x14ac:dyDescent="0.25"/>
  <cols>
    <col min="1" max="1" width="13.7109375" style="40" customWidth="1"/>
    <col min="2" max="2" width="8" style="6" customWidth="1"/>
    <col min="3" max="3" width="2" style="7" customWidth="1"/>
    <col min="4" max="4" width="12" style="6" customWidth="1"/>
    <col min="5" max="5" width="15.5703125" style="13" bestFit="1" customWidth="1"/>
    <col min="6" max="6" width="14.42578125" style="5" bestFit="1" customWidth="1"/>
    <col min="7" max="7" width="2" style="7" customWidth="1"/>
    <col min="8" max="8" width="24.42578125" style="6" customWidth="1"/>
    <col min="9" max="9" width="15.5703125" style="13" bestFit="1" customWidth="1"/>
    <col min="10" max="10" width="14.42578125" style="5" bestFit="1" customWidth="1"/>
    <col min="11" max="11" width="13.7109375" style="40" customWidth="1"/>
    <col min="12" max="12" width="8" style="6" customWidth="1"/>
    <col min="13" max="13" width="2" style="7" customWidth="1"/>
    <col min="14" max="14" width="12" style="6" customWidth="1"/>
    <col min="15" max="15" width="15.7109375" style="13" bestFit="1" customWidth="1"/>
    <col min="16" max="16" width="14.42578125" style="5" bestFit="1" customWidth="1"/>
    <col min="17" max="17" width="2" style="7" customWidth="1"/>
    <col min="18" max="18" width="12" style="6" customWidth="1"/>
    <col min="19" max="19" width="15.7109375" style="13" bestFit="1" customWidth="1"/>
    <col min="20" max="20" width="14.42578125" style="5" bestFit="1" customWidth="1"/>
    <col min="21" max="21" width="2" style="7" customWidth="1"/>
    <col min="22" max="22" width="8" style="80" customWidth="1"/>
    <col min="27" max="16384" width="9.140625" style="3"/>
  </cols>
  <sheetData>
    <row r="1" spans="1:22" x14ac:dyDescent="0.25">
      <c r="B1" s="6" t="s">
        <v>11</v>
      </c>
      <c r="D1" s="44" t="str">
        <f>'CL &amp; Data'!C214</f>
        <v>IF CL-HSLO 14G-RF Log Mag(dB)</v>
      </c>
      <c r="E1" s="13" t="s">
        <v>15</v>
      </c>
      <c r="F1" s="44" t="str">
        <f>'CL &amp; Data'!D214</f>
        <v>IF RL-HSLO 14G-RF Log Mag(dB)</v>
      </c>
      <c r="H1" s="6" t="str">
        <f>'CL &amp; Data'!C320</f>
        <v>IF CL-LSLO 30-RF Log Mag(dB)</v>
      </c>
      <c r="I1" s="13" t="s">
        <v>15</v>
      </c>
      <c r="J1" s="44" t="str">
        <f>'CL &amp; Data'!D320</f>
        <v>IF RL-LSLO 30-RF Log Mag(dB)</v>
      </c>
      <c r="L1" s="6" t="s">
        <v>11</v>
      </c>
      <c r="N1" s="42" t="str">
        <f>'CL &amp; Data'!M214</f>
        <v>IF CL-HSLO 14G-RF Log Mag(dB)</v>
      </c>
      <c r="O1" s="13" t="s">
        <v>14</v>
      </c>
      <c r="P1" s="44" t="str">
        <f>'CL &amp; Data'!N214</f>
        <v>IF RL-HSLO 14G-RF Log Mag(dB)</v>
      </c>
      <c r="R1" s="6" t="str">
        <f>'CL &amp; Data'!M320</f>
        <v>IF CL-LSLO 30-RF Log Mag(dB)</v>
      </c>
      <c r="S1" s="13" t="s">
        <v>14</v>
      </c>
      <c r="T1" s="44" t="str">
        <f>'CL &amp; Data'!N320</f>
        <v>IF RL-LSLO 30-RF Log Mag(dB)</v>
      </c>
      <c r="V1" s="80" t="s">
        <v>11</v>
      </c>
    </row>
    <row r="2" spans="1:22" x14ac:dyDescent="0.25">
      <c r="A2" s="39" t="s">
        <v>106</v>
      </c>
      <c r="E2" s="37" t="s">
        <v>105</v>
      </c>
      <c r="F2" s="6"/>
      <c r="I2" s="37" t="s">
        <v>105</v>
      </c>
      <c r="J2" s="6"/>
      <c r="K2" s="39" t="s">
        <v>107</v>
      </c>
      <c r="O2" s="37" t="s">
        <v>105</v>
      </c>
      <c r="P2" s="6"/>
      <c r="S2" s="37" t="s">
        <v>105</v>
      </c>
      <c r="T2" s="6"/>
    </row>
    <row r="3" spans="1:22" x14ac:dyDescent="0.25">
      <c r="B3" s="6">
        <f>'CL &amp; Data'!B215/1000000000</f>
        <v>0.01</v>
      </c>
      <c r="C3" s="8"/>
      <c r="D3" s="6">
        <f>'CL &amp; Data'!C215</f>
        <v>-7.0279341000000004</v>
      </c>
      <c r="E3" s="13">
        <f>D3-$D$3</f>
        <v>0</v>
      </c>
      <c r="F3" s="6">
        <f>'CL &amp; Data'!D215</f>
        <v>-24.760629999999999</v>
      </c>
      <c r="G3" s="8"/>
      <c r="H3" s="6">
        <f>'CL &amp; Data'!C321</f>
        <v>-8.1442841999999995</v>
      </c>
      <c r="I3" s="13">
        <f>H3-$H$7</f>
        <v>-0.16043179999999957</v>
      </c>
      <c r="J3" s="6">
        <f>'CL &amp; Data'!D321</f>
        <v>-30.109749000000001</v>
      </c>
      <c r="L3" s="6">
        <f>'CL &amp; Data'!L215/1000000000</f>
        <v>0.01</v>
      </c>
      <c r="M3" s="8"/>
      <c r="N3" s="6">
        <f>'CL &amp; Data'!M215</f>
        <v>-8.0839396000000008</v>
      </c>
      <c r="O3" s="13">
        <f>N3-$N$5</f>
        <v>-2.1996500000000196E-2</v>
      </c>
      <c r="P3" s="6">
        <f>'CL &amp; Data'!N215</f>
        <v>-23.887378999999999</v>
      </c>
      <c r="Q3" s="8"/>
      <c r="R3" s="6">
        <f>'CL &amp; Data'!M321</f>
        <v>-8.9132881000000008</v>
      </c>
      <c r="S3" s="13">
        <f>R3-$R$7</f>
        <v>-0.17988970000000037</v>
      </c>
      <c r="T3" s="6">
        <f>'CL &amp; Data'!N321</f>
        <v>-20.828721999999999</v>
      </c>
      <c r="U3" s="8"/>
      <c r="V3" s="80">
        <f>'CL &amp; Data'!B321/1000000000</f>
        <v>0.01</v>
      </c>
    </row>
    <row r="4" spans="1:22" x14ac:dyDescent="0.25">
      <c r="A4" s="51" t="s">
        <v>115</v>
      </c>
      <c r="B4" s="6">
        <f>'CL &amp; Data'!B216/1000000000</f>
        <v>0.18990000000000001</v>
      </c>
      <c r="C4" s="8"/>
      <c r="D4" s="6">
        <f>'CL &amp; Data'!C216</f>
        <v>-7.0485797000000003</v>
      </c>
      <c r="E4" s="13">
        <f t="shared" ref="E4:E67" si="0">D4-$D$3</f>
        <v>-2.0645599999999931E-2</v>
      </c>
      <c r="F4" s="6">
        <f>'CL &amp; Data'!D216</f>
        <v>-25.407957</v>
      </c>
      <c r="G4" s="8"/>
      <c r="H4" s="6">
        <f>'CL &amp; Data'!C322</f>
        <v>-8.1277141999999998</v>
      </c>
      <c r="I4" s="13">
        <f t="shared" ref="I4:I67" si="1">H4-$H$7</f>
        <v>-0.14386179999999982</v>
      </c>
      <c r="J4" s="6">
        <f>'CL &amp; Data'!D322</f>
        <v>-32.208053999999997</v>
      </c>
      <c r="K4" s="51" t="s">
        <v>115</v>
      </c>
      <c r="L4" s="6">
        <f>'CL &amp; Data'!L216/1000000000</f>
        <v>0.18990000000000001</v>
      </c>
      <c r="M4" s="8"/>
      <c r="N4" s="6">
        <f>'CL &amp; Data'!M216</f>
        <v>-8.0716456999999995</v>
      </c>
      <c r="O4" s="13">
        <f t="shared" ref="O4:O67" si="2">N4-$N$5</f>
        <v>-9.7025999999988954E-3</v>
      </c>
      <c r="P4" s="6">
        <f>'CL &amp; Data'!N216</f>
        <v>-24.886398</v>
      </c>
      <c r="Q4" s="8"/>
      <c r="R4" s="6">
        <f>'CL &amp; Data'!M322</f>
        <v>-8.8984365000000007</v>
      </c>
      <c r="S4" s="13">
        <f t="shared" ref="S4:S67" si="3">R4-$R$7</f>
        <v>-0.1650381000000003</v>
      </c>
      <c r="T4" s="6">
        <f>'CL &amp; Data'!N322</f>
        <v>-21.023674</v>
      </c>
      <c r="U4" s="8"/>
      <c r="V4" s="80">
        <f>'CL &amp; Data'!B322/1000000000</f>
        <v>0.18990000000000001</v>
      </c>
    </row>
    <row r="5" spans="1:22" x14ac:dyDescent="0.25">
      <c r="A5" s="51" t="s">
        <v>202</v>
      </c>
      <c r="B5" s="6">
        <f>'CL &amp; Data'!B217/1000000000</f>
        <v>0.36980000000000002</v>
      </c>
      <c r="C5" s="8"/>
      <c r="D5" s="6">
        <f>'CL &amp; Data'!C217</f>
        <v>-7.0736942000000003</v>
      </c>
      <c r="E5" s="13">
        <f t="shared" si="0"/>
        <v>-4.5760099999999859E-2</v>
      </c>
      <c r="F5" s="6">
        <f>'CL &amp; Data'!D217</f>
        <v>-27.549144999999999</v>
      </c>
      <c r="G5" s="8"/>
      <c r="H5" s="6">
        <f>'CL &amp; Data'!C323</f>
        <v>-8.0809460000000009</v>
      </c>
      <c r="I5" s="13">
        <f t="shared" si="1"/>
        <v>-9.709360000000089E-2</v>
      </c>
      <c r="J5" s="6">
        <f>'CL &amp; Data'!D323</f>
        <v>-33.894610999999998</v>
      </c>
      <c r="K5" s="51" t="s">
        <v>202</v>
      </c>
      <c r="L5" s="6">
        <f>'CL &amp; Data'!L217/1000000000</f>
        <v>0.36980000000000002</v>
      </c>
      <c r="M5" s="8"/>
      <c r="N5" s="6">
        <f>'CL &amp; Data'!M217</f>
        <v>-8.0619431000000006</v>
      </c>
      <c r="O5" s="13">
        <f t="shared" si="2"/>
        <v>0</v>
      </c>
      <c r="P5" s="6">
        <f>'CL &amp; Data'!N217</f>
        <v>-25.362053</v>
      </c>
      <c r="Q5" s="8"/>
      <c r="R5" s="6">
        <f>'CL &amp; Data'!M323</f>
        <v>-8.8476953999999992</v>
      </c>
      <c r="S5" s="13">
        <f t="shared" si="3"/>
        <v>-0.11429699999999876</v>
      </c>
      <c r="T5" s="6">
        <f>'CL &amp; Data'!N323</f>
        <v>-21.330348999999998</v>
      </c>
      <c r="U5" s="8"/>
      <c r="V5" s="80">
        <f>'CL &amp; Data'!B323/1000000000</f>
        <v>0.36980000000000002</v>
      </c>
    </row>
    <row r="6" spans="1:22" x14ac:dyDescent="0.25">
      <c r="A6" s="51" t="s">
        <v>203</v>
      </c>
      <c r="B6" s="6">
        <f>'CL &amp; Data'!B218/1000000000</f>
        <v>0.54969999999999997</v>
      </c>
      <c r="C6" s="8"/>
      <c r="D6" s="6">
        <f>'CL &amp; Data'!C218</f>
        <v>-7.1437716</v>
      </c>
      <c r="E6" s="13">
        <f t="shared" si="0"/>
        <v>-0.11583749999999959</v>
      </c>
      <c r="F6" s="6">
        <f>'CL &amp; Data'!D218</f>
        <v>-29.222913999999999</v>
      </c>
      <c r="G6" s="8"/>
      <c r="H6" s="6">
        <f>'CL &amp; Data'!C324</f>
        <v>-8.0205859999999998</v>
      </c>
      <c r="I6" s="13">
        <f t="shared" si="1"/>
        <v>-3.6733599999999811E-2</v>
      </c>
      <c r="J6" s="6">
        <f>'CL &amp; Data'!D324</f>
        <v>-34.665176000000002</v>
      </c>
      <c r="K6" s="51" t="s">
        <v>203</v>
      </c>
      <c r="L6" s="6">
        <f>'CL &amp; Data'!L218/1000000000</f>
        <v>0.54969999999999997</v>
      </c>
      <c r="M6" s="8"/>
      <c r="N6" s="6">
        <f>'CL &amp; Data'!M218</f>
        <v>-8.0698605000000008</v>
      </c>
      <c r="O6" s="13">
        <f t="shared" si="2"/>
        <v>-7.9174000000001854E-3</v>
      </c>
      <c r="P6" s="6">
        <f>'CL &amp; Data'!N218</f>
        <v>-25.681438</v>
      </c>
      <c r="Q6" s="8"/>
      <c r="R6" s="6">
        <f>'CL &amp; Data'!M324</f>
        <v>-8.7826108999999999</v>
      </c>
      <c r="S6" s="13">
        <f t="shared" si="3"/>
        <v>-4.9212499999999437E-2</v>
      </c>
      <c r="T6" s="6">
        <f>'CL &amp; Data'!N324</f>
        <v>-21.753363</v>
      </c>
      <c r="U6" s="8"/>
      <c r="V6" s="80">
        <f>'CL &amp; Data'!B324/1000000000</f>
        <v>0.54969999999999997</v>
      </c>
    </row>
    <row r="7" spans="1:22" x14ac:dyDescent="0.25">
      <c r="B7" s="6">
        <f>'CL &amp; Data'!B219/1000000000</f>
        <v>0.72960000000000003</v>
      </c>
      <c r="C7" s="8"/>
      <c r="D7" s="6">
        <f>'CL &amp; Data'!C219</f>
        <v>-7.2413492000000002</v>
      </c>
      <c r="E7" s="13">
        <f t="shared" si="0"/>
        <v>-0.21341509999999975</v>
      </c>
      <c r="F7" s="6">
        <f>'CL &amp; Data'!D219</f>
        <v>-29.738201</v>
      </c>
      <c r="G7" s="8"/>
      <c r="H7" s="6">
        <f>'CL &amp; Data'!C325</f>
        <v>-7.9838524</v>
      </c>
      <c r="I7" s="13">
        <f t="shared" si="1"/>
        <v>0</v>
      </c>
      <c r="J7" s="6">
        <f>'CL &amp; Data'!D325</f>
        <v>-31.967566999999999</v>
      </c>
      <c r="L7" s="6">
        <f>'CL &amp; Data'!L219/1000000000</f>
        <v>0.72960000000000003</v>
      </c>
      <c r="M7" s="8"/>
      <c r="N7" s="6">
        <f>'CL &amp; Data'!M219</f>
        <v>-8.1026095999999992</v>
      </c>
      <c r="O7" s="13">
        <f t="shared" si="2"/>
        <v>-4.0666499999998607E-2</v>
      </c>
      <c r="P7" s="6">
        <f>'CL &amp; Data'!N219</f>
        <v>-25.600431</v>
      </c>
      <c r="Q7" s="8"/>
      <c r="R7" s="6">
        <f>'CL &amp; Data'!M325</f>
        <v>-8.7333984000000004</v>
      </c>
      <c r="S7" s="13">
        <f t="shared" si="3"/>
        <v>0</v>
      </c>
      <c r="T7" s="6">
        <f>'CL &amp; Data'!N325</f>
        <v>-22.250273</v>
      </c>
      <c r="U7" s="8"/>
      <c r="V7" s="80">
        <f>'CL &amp; Data'!B325/1000000000</f>
        <v>0.72960000000000003</v>
      </c>
    </row>
    <row r="8" spans="1:22" x14ac:dyDescent="0.25">
      <c r="B8" s="6">
        <f>'CL &amp; Data'!B220/1000000000</f>
        <v>0.90949999999999998</v>
      </c>
      <c r="C8" s="8"/>
      <c r="D8" s="6">
        <f>'CL &amp; Data'!C220</f>
        <v>-7.3347034000000004</v>
      </c>
      <c r="E8" s="13">
        <f t="shared" si="0"/>
        <v>-0.30676930000000002</v>
      </c>
      <c r="F8" s="6">
        <f>'CL &amp; Data'!D220</f>
        <v>-29.027359000000001</v>
      </c>
      <c r="G8" s="8"/>
      <c r="H8" s="6">
        <f>'CL &amp; Data'!C326</f>
        <v>-8.0047683999999997</v>
      </c>
      <c r="I8" s="13">
        <f t="shared" si="1"/>
        <v>-2.0915999999999713E-2</v>
      </c>
      <c r="J8" s="6">
        <f>'CL &amp; Data'!D326</f>
        <v>-30.684128000000001</v>
      </c>
      <c r="L8" s="6">
        <f>'CL &amp; Data'!L220/1000000000</f>
        <v>0.90949999999999998</v>
      </c>
      <c r="M8" s="8"/>
      <c r="N8" s="6">
        <f>'CL &amp; Data'!M220</f>
        <v>-8.1542139000000002</v>
      </c>
      <c r="O8" s="13">
        <f t="shared" si="2"/>
        <v>-9.2270799999999653E-2</v>
      </c>
      <c r="P8" s="6">
        <f>'CL &amp; Data'!N220</f>
        <v>-25.309512999999999</v>
      </c>
      <c r="Q8" s="8"/>
      <c r="R8" s="6">
        <f>'CL &amp; Data'!M326</f>
        <v>-8.7380542999999999</v>
      </c>
      <c r="S8" s="13">
        <f t="shared" si="3"/>
        <v>-4.655899999999491E-3</v>
      </c>
      <c r="T8" s="6">
        <f>'CL &amp; Data'!N326</f>
        <v>-23.371258000000001</v>
      </c>
      <c r="U8" s="8"/>
      <c r="V8" s="80">
        <f>'CL &amp; Data'!B326/1000000000</f>
        <v>0.90949999999999998</v>
      </c>
    </row>
    <row r="9" spans="1:22" x14ac:dyDescent="0.25">
      <c r="B9" s="6">
        <f>'CL &amp; Data'!B221/1000000000</f>
        <v>1.0893999999999999</v>
      </c>
      <c r="C9" s="8"/>
      <c r="D9" s="6">
        <f>'CL &amp; Data'!C221</f>
        <v>-7.4102511</v>
      </c>
      <c r="E9" s="13">
        <f t="shared" si="0"/>
        <v>-0.38231699999999957</v>
      </c>
      <c r="F9" s="6">
        <f>'CL &amp; Data'!D221</f>
        <v>-27.715958000000001</v>
      </c>
      <c r="G9" s="8"/>
      <c r="H9" s="6">
        <f>'CL &amp; Data'!C327</f>
        <v>-8.0362396</v>
      </c>
      <c r="I9" s="13">
        <f t="shared" si="1"/>
        <v>-5.2387200000000078E-2</v>
      </c>
      <c r="J9" s="6">
        <f>'CL &amp; Data'!D327</f>
        <v>-27.851734</v>
      </c>
      <c r="L9" s="6">
        <f>'CL &amp; Data'!L221/1000000000</f>
        <v>1.0893999999999999</v>
      </c>
      <c r="M9" s="8"/>
      <c r="N9" s="6">
        <f>'CL &amp; Data'!M221</f>
        <v>-8.2197198999999994</v>
      </c>
      <c r="O9" s="13">
        <f t="shared" si="2"/>
        <v>-0.15777679999999883</v>
      </c>
      <c r="P9" s="6">
        <f>'CL &amp; Data'!N221</f>
        <v>-24.475653000000001</v>
      </c>
      <c r="Q9" s="8"/>
      <c r="R9" s="6">
        <f>'CL &amp; Data'!M327</f>
        <v>-8.7584456999999993</v>
      </c>
      <c r="S9" s="13">
        <f t="shared" si="3"/>
        <v>-2.5047299999998884E-2</v>
      </c>
      <c r="T9" s="6">
        <f>'CL &amp; Data'!N327</f>
        <v>-24.241012999999999</v>
      </c>
      <c r="U9" s="8"/>
      <c r="V9" s="80">
        <f>'CL &amp; Data'!B327/1000000000</f>
        <v>1.0893999999999999</v>
      </c>
    </row>
    <row r="10" spans="1:22" x14ac:dyDescent="0.25">
      <c r="B10" s="6">
        <f>'CL &amp; Data'!B222/1000000000</f>
        <v>1.2693000000000001</v>
      </c>
      <c r="C10" s="8"/>
      <c r="D10" s="6">
        <f>'CL &amp; Data'!C222</f>
        <v>-7.4813904999999998</v>
      </c>
      <c r="E10" s="13">
        <f t="shared" si="0"/>
        <v>-0.45345639999999943</v>
      </c>
      <c r="F10" s="6">
        <f>'CL &amp; Data'!D222</f>
        <v>-24.766027000000001</v>
      </c>
      <c r="G10" s="8"/>
      <c r="H10" s="6">
        <f>'CL &amp; Data'!C328</f>
        <v>-8.0713863000000003</v>
      </c>
      <c r="I10" s="13">
        <f t="shared" si="1"/>
        <v>-8.7533900000000386E-2</v>
      </c>
      <c r="J10" s="6">
        <f>'CL &amp; Data'!D328</f>
        <v>-25.138866</v>
      </c>
      <c r="L10" s="6">
        <f>'CL &amp; Data'!L222/1000000000</f>
        <v>1.2693000000000001</v>
      </c>
      <c r="M10" s="8"/>
      <c r="N10" s="6">
        <f>'CL &amp; Data'!M222</f>
        <v>-8.2652035000000001</v>
      </c>
      <c r="O10" s="13">
        <f t="shared" si="2"/>
        <v>-0.20326039999999956</v>
      </c>
      <c r="P10" s="6">
        <f>'CL &amp; Data'!N222</f>
        <v>-24.698891</v>
      </c>
      <c r="Q10" s="8"/>
      <c r="R10" s="6">
        <f>'CL &amp; Data'!M328</f>
        <v>-8.7740288</v>
      </c>
      <c r="S10" s="13">
        <f t="shared" si="3"/>
        <v>-4.0630399999999511E-2</v>
      </c>
      <c r="T10" s="6">
        <f>'CL &amp; Data'!N328</f>
        <v>-24.895975</v>
      </c>
      <c r="U10" s="8"/>
      <c r="V10" s="80">
        <f>'CL &amp; Data'!B328/1000000000</f>
        <v>1.2693000000000001</v>
      </c>
    </row>
    <row r="11" spans="1:22" x14ac:dyDescent="0.25">
      <c r="B11" s="6">
        <f>'CL &amp; Data'!B223/1000000000</f>
        <v>1.4492</v>
      </c>
      <c r="C11" s="8"/>
      <c r="D11" s="6">
        <f>'CL &amp; Data'!C223</f>
        <v>-7.6018790999999997</v>
      </c>
      <c r="E11" s="13">
        <f t="shared" si="0"/>
        <v>-0.57394499999999926</v>
      </c>
      <c r="F11" s="6">
        <f>'CL &amp; Data'!D223</f>
        <v>-22.439475999999999</v>
      </c>
      <c r="G11" s="8"/>
      <c r="H11" s="6">
        <f>'CL &amp; Data'!C329</f>
        <v>-8.0945473000000003</v>
      </c>
      <c r="I11" s="13">
        <f t="shared" si="1"/>
        <v>-0.11069490000000037</v>
      </c>
      <c r="J11" s="6">
        <f>'CL &amp; Data'!D329</f>
        <v>-23.356991000000001</v>
      </c>
      <c r="L11" s="6">
        <f>'CL &amp; Data'!L223/1000000000</f>
        <v>1.4492</v>
      </c>
      <c r="M11" s="8"/>
      <c r="N11" s="6">
        <f>'CL &amp; Data'!M223</f>
        <v>-8.3120765999999993</v>
      </c>
      <c r="O11" s="13">
        <f t="shared" si="2"/>
        <v>-0.25013349999999868</v>
      </c>
      <c r="P11" s="6">
        <f>'CL &amp; Data'!N223</f>
        <v>-25.855374999999999</v>
      </c>
      <c r="Q11" s="8"/>
      <c r="R11" s="6">
        <f>'CL &amp; Data'!M329</f>
        <v>-8.7705859999999998</v>
      </c>
      <c r="S11" s="13">
        <f t="shared" si="3"/>
        <v>-3.7187599999999321E-2</v>
      </c>
      <c r="T11" s="6">
        <f>'CL &amp; Data'!N329</f>
        <v>-26.019855</v>
      </c>
      <c r="U11" s="8"/>
      <c r="V11" s="80">
        <f>'CL &amp; Data'!B329/1000000000</f>
        <v>1.4492</v>
      </c>
    </row>
    <row r="12" spans="1:22" x14ac:dyDescent="0.25">
      <c r="B12" s="6">
        <f>'CL &amp; Data'!B224/1000000000</f>
        <v>1.6291</v>
      </c>
      <c r="C12" s="8"/>
      <c r="D12" s="6">
        <f>'CL &amp; Data'!C224</f>
        <v>-7.6724348000000004</v>
      </c>
      <c r="E12" s="13">
        <f t="shared" si="0"/>
        <v>-0.64450070000000004</v>
      </c>
      <c r="F12" s="6">
        <f>'CL &amp; Data'!D224</f>
        <v>-21.061015999999999</v>
      </c>
      <c r="G12" s="8"/>
      <c r="H12" s="6">
        <f>'CL &amp; Data'!C330</f>
        <v>-8.1263828</v>
      </c>
      <c r="I12" s="13">
        <f t="shared" si="1"/>
        <v>-0.14253040000000006</v>
      </c>
      <c r="J12" s="6">
        <f>'CL &amp; Data'!D330</f>
        <v>-22.630520000000001</v>
      </c>
      <c r="L12" s="6">
        <f>'CL &amp; Data'!L224/1000000000</f>
        <v>1.6291</v>
      </c>
      <c r="M12" s="8"/>
      <c r="N12" s="6">
        <f>'CL &amp; Data'!M224</f>
        <v>-8.3691692</v>
      </c>
      <c r="O12" s="13">
        <f t="shared" si="2"/>
        <v>-0.30722609999999939</v>
      </c>
      <c r="P12" s="6">
        <f>'CL &amp; Data'!N224</f>
        <v>-28.016165000000001</v>
      </c>
      <c r="Q12" s="8"/>
      <c r="R12" s="6">
        <f>'CL &amp; Data'!M330</f>
        <v>-8.7954769000000006</v>
      </c>
      <c r="S12" s="13">
        <f t="shared" si="3"/>
        <v>-6.2078500000000147E-2</v>
      </c>
      <c r="T12" s="6">
        <f>'CL &amp; Data'!N330</f>
        <v>-28.200586000000001</v>
      </c>
      <c r="U12" s="8"/>
      <c r="V12" s="80">
        <f>'CL &amp; Data'!B330/1000000000</f>
        <v>1.6291</v>
      </c>
    </row>
    <row r="13" spans="1:22" x14ac:dyDescent="0.25">
      <c r="B13" s="6">
        <f>'CL &amp; Data'!B225/1000000000</f>
        <v>1.8089999999999999</v>
      </c>
      <c r="C13" s="8"/>
      <c r="D13" s="6">
        <f>'CL &amp; Data'!C225</f>
        <v>-7.7260746999999999</v>
      </c>
      <c r="E13" s="13">
        <f t="shared" si="0"/>
        <v>-0.69814059999999944</v>
      </c>
      <c r="F13" s="6">
        <f>'CL &amp; Data'!D225</f>
        <v>-20.118935</v>
      </c>
      <c r="G13" s="8"/>
      <c r="H13" s="6">
        <f>'CL &amp; Data'!C331</f>
        <v>-8.1469640999999999</v>
      </c>
      <c r="I13" s="13">
        <f t="shared" si="1"/>
        <v>-0.16311169999999997</v>
      </c>
      <c r="J13" s="6">
        <f>'CL &amp; Data'!D331</f>
        <v>-21.97541</v>
      </c>
      <c r="L13" s="6">
        <f>'CL &amp; Data'!L225/1000000000</f>
        <v>1.8089999999999999</v>
      </c>
      <c r="M13" s="8"/>
      <c r="N13" s="6">
        <f>'CL &amp; Data'!M225</f>
        <v>-8.4370040999999993</v>
      </c>
      <c r="O13" s="13">
        <f t="shared" si="2"/>
        <v>-0.37506099999999876</v>
      </c>
      <c r="P13" s="6">
        <f>'CL &amp; Data'!N225</f>
        <v>-30.381333999999999</v>
      </c>
      <c r="Q13" s="8"/>
      <c r="R13" s="6">
        <f>'CL &amp; Data'!M331</f>
        <v>-8.8461122999999997</v>
      </c>
      <c r="S13" s="13">
        <f t="shared" si="3"/>
        <v>-0.11271389999999926</v>
      </c>
      <c r="T13" s="6">
        <f>'CL &amp; Data'!N331</f>
        <v>-30.861553000000001</v>
      </c>
      <c r="U13" s="8"/>
      <c r="V13" s="80">
        <f>'CL &amp; Data'!B331/1000000000</f>
        <v>1.8089999999999999</v>
      </c>
    </row>
    <row r="14" spans="1:22" x14ac:dyDescent="0.25">
      <c r="B14" s="6">
        <f>'CL &amp; Data'!B226/1000000000</f>
        <v>1.9888999999999999</v>
      </c>
      <c r="C14" s="8"/>
      <c r="D14" s="6">
        <f>'CL &amp; Data'!C226</f>
        <v>-7.7686076000000002</v>
      </c>
      <c r="E14" s="13">
        <f t="shared" si="0"/>
        <v>-0.74067349999999976</v>
      </c>
      <c r="F14" s="6">
        <f>'CL &amp; Data'!D226</f>
        <v>-19.598492</v>
      </c>
      <c r="G14" s="8"/>
      <c r="H14" s="6">
        <f>'CL &amp; Data'!C332</f>
        <v>-8.1604680999999992</v>
      </c>
      <c r="I14" s="13">
        <f t="shared" si="1"/>
        <v>-0.17661569999999926</v>
      </c>
      <c r="J14" s="6">
        <f>'CL &amp; Data'!D332</f>
        <v>-21.637781</v>
      </c>
      <c r="L14" s="6">
        <f>'CL &amp; Data'!L226/1000000000</f>
        <v>1.9888999999999999</v>
      </c>
      <c r="M14" s="8"/>
      <c r="N14" s="6">
        <f>'CL &amp; Data'!M226</f>
        <v>-8.4994612000000007</v>
      </c>
      <c r="O14" s="13">
        <f t="shared" si="2"/>
        <v>-0.43751810000000013</v>
      </c>
      <c r="P14" s="6">
        <f>'CL &amp; Data'!N226</f>
        <v>-32.533374999999999</v>
      </c>
      <c r="Q14" s="8"/>
      <c r="R14" s="6">
        <f>'CL &amp; Data'!M332</f>
        <v>-8.9211082000000008</v>
      </c>
      <c r="S14" s="13">
        <f t="shared" si="3"/>
        <v>-0.18770980000000037</v>
      </c>
      <c r="T14" s="6">
        <f>'CL &amp; Data'!N332</f>
        <v>-32.820838999999999</v>
      </c>
      <c r="U14" s="8"/>
      <c r="V14" s="80">
        <f>'CL &amp; Data'!B332/1000000000</f>
        <v>1.9888999999999999</v>
      </c>
    </row>
    <row r="15" spans="1:22" x14ac:dyDescent="0.25">
      <c r="B15" s="6">
        <f>'CL &amp; Data'!B227/1000000000</f>
        <v>2.1688000000000001</v>
      </c>
      <c r="C15" s="8"/>
      <c r="D15" s="6">
        <f>'CL &amp; Data'!C227</f>
        <v>-7.8228865000000001</v>
      </c>
      <c r="E15" s="13">
        <f t="shared" si="0"/>
        <v>-0.79495239999999967</v>
      </c>
      <c r="F15" s="6">
        <f>'CL &amp; Data'!D227</f>
        <v>-18.980903999999999</v>
      </c>
      <c r="G15" s="8"/>
      <c r="H15" s="6">
        <f>'CL &amp; Data'!C333</f>
        <v>-8.1712922999999993</v>
      </c>
      <c r="I15" s="13">
        <f t="shared" si="1"/>
        <v>-0.18743989999999933</v>
      </c>
      <c r="J15" s="6">
        <f>'CL &amp; Data'!D333</f>
        <v>-21.409652999999999</v>
      </c>
      <c r="L15" s="6">
        <f>'CL &amp; Data'!L227/1000000000</f>
        <v>2.1688000000000001</v>
      </c>
      <c r="M15" s="8"/>
      <c r="N15" s="6">
        <f>'CL &amp; Data'!M227</f>
        <v>-8.5480309000000005</v>
      </c>
      <c r="O15" s="13">
        <f t="shared" si="2"/>
        <v>-0.48608779999999996</v>
      </c>
      <c r="P15" s="6">
        <f>'CL &amp; Data'!N227</f>
        <v>-34.332825</v>
      </c>
      <c r="Q15" s="8"/>
      <c r="R15" s="6">
        <f>'CL &amp; Data'!M333</f>
        <v>-8.9685153999999994</v>
      </c>
      <c r="S15" s="13">
        <f t="shared" si="3"/>
        <v>-0.23511699999999891</v>
      </c>
      <c r="T15" s="6">
        <f>'CL &amp; Data'!N333</f>
        <v>-35.868374000000003</v>
      </c>
      <c r="U15" s="8"/>
      <c r="V15" s="80">
        <f>'CL &amp; Data'!B333/1000000000</f>
        <v>2.1688000000000001</v>
      </c>
    </row>
    <row r="16" spans="1:22" x14ac:dyDescent="0.25">
      <c r="B16" s="6">
        <f>'CL &amp; Data'!B228/1000000000</f>
        <v>2.3487</v>
      </c>
      <c r="C16" s="8"/>
      <c r="D16" s="6">
        <f>'CL &amp; Data'!C228</f>
        <v>-7.8832750000000003</v>
      </c>
      <c r="E16" s="13">
        <f t="shared" si="0"/>
        <v>-0.85534089999999985</v>
      </c>
      <c r="F16" s="6">
        <f>'CL &amp; Data'!D228</f>
        <v>-18.042044000000001</v>
      </c>
      <c r="G16" s="8"/>
      <c r="H16" s="6">
        <f>'CL &amp; Data'!C334</f>
        <v>-8.1976414000000002</v>
      </c>
      <c r="I16" s="13">
        <f t="shared" si="1"/>
        <v>-0.21378900000000023</v>
      </c>
      <c r="J16" s="6">
        <f>'CL &amp; Data'!D334</f>
        <v>-21.030692999999999</v>
      </c>
      <c r="L16" s="6">
        <f>'CL &amp; Data'!L228/1000000000</f>
        <v>2.3487</v>
      </c>
      <c r="M16" s="8"/>
      <c r="N16" s="6">
        <f>'CL &amp; Data'!M228</f>
        <v>-8.5835571000000002</v>
      </c>
      <c r="O16" s="13">
        <f t="shared" si="2"/>
        <v>-0.52161399999999958</v>
      </c>
      <c r="P16" s="6">
        <f>'CL &amp; Data'!N228</f>
        <v>-34.681057000000003</v>
      </c>
      <c r="Q16" s="8"/>
      <c r="R16" s="6">
        <f>'CL &amp; Data'!M334</f>
        <v>-9.0043898000000002</v>
      </c>
      <c r="S16" s="13">
        <f t="shared" si="3"/>
        <v>-0.27099139999999977</v>
      </c>
      <c r="T16" s="6">
        <f>'CL &amp; Data'!N334</f>
        <v>-37.184296000000003</v>
      </c>
      <c r="U16" s="8"/>
      <c r="V16" s="80">
        <f>'CL &amp; Data'!B334/1000000000</f>
        <v>2.3487</v>
      </c>
    </row>
    <row r="17" spans="2:22" x14ac:dyDescent="0.25">
      <c r="B17" s="6">
        <f>'CL &amp; Data'!B229/1000000000</f>
        <v>2.5286</v>
      </c>
      <c r="C17" s="8"/>
      <c r="D17" s="6">
        <f>'CL &amp; Data'!C229</f>
        <v>-7.9344191999999998</v>
      </c>
      <c r="E17" s="13">
        <f t="shared" si="0"/>
        <v>-0.90648509999999938</v>
      </c>
      <c r="F17" s="6">
        <f>'CL &amp; Data'!D229</f>
        <v>-17.054362999999999</v>
      </c>
      <c r="G17" s="8"/>
      <c r="H17" s="6">
        <f>'CL &amp; Data'!C335</f>
        <v>-8.2401686000000005</v>
      </c>
      <c r="I17" s="13">
        <f t="shared" si="1"/>
        <v>-0.25631620000000055</v>
      </c>
      <c r="J17" s="6">
        <f>'CL &amp; Data'!D335</f>
        <v>-20.348883000000001</v>
      </c>
      <c r="L17" s="6">
        <f>'CL &amp; Data'!L229/1000000000</f>
        <v>2.5286</v>
      </c>
      <c r="M17" s="8"/>
      <c r="N17" s="6">
        <f>'CL &amp; Data'!M229</f>
        <v>-8.6071977999999998</v>
      </c>
      <c r="O17" s="13">
        <f t="shared" si="2"/>
        <v>-0.5452546999999992</v>
      </c>
      <c r="P17" s="6">
        <f>'CL &amp; Data'!N229</f>
        <v>-33.576819999999998</v>
      </c>
      <c r="Q17" s="8"/>
      <c r="R17" s="6">
        <f>'CL &amp; Data'!M335</f>
        <v>-9.0313424999999992</v>
      </c>
      <c r="S17" s="13">
        <f t="shared" si="3"/>
        <v>-0.29794409999999871</v>
      </c>
      <c r="T17" s="6">
        <f>'CL &amp; Data'!N335</f>
        <v>-37.374099999999999</v>
      </c>
      <c r="U17" s="8"/>
      <c r="V17" s="80">
        <f>'CL &amp; Data'!B335/1000000000</f>
        <v>2.5286</v>
      </c>
    </row>
    <row r="18" spans="2:22" x14ac:dyDescent="0.25">
      <c r="B18" s="6">
        <f>'CL &amp; Data'!B230/1000000000</f>
        <v>2.7084999999999999</v>
      </c>
      <c r="C18" s="8"/>
      <c r="D18" s="6">
        <f>'CL &amp; Data'!C230</f>
        <v>-7.9916406000000002</v>
      </c>
      <c r="E18" s="13">
        <f t="shared" si="0"/>
        <v>-0.9637064999999998</v>
      </c>
      <c r="F18" s="6">
        <f>'CL &amp; Data'!D230</f>
        <v>-16.563476999999999</v>
      </c>
      <c r="G18" s="8"/>
      <c r="H18" s="6">
        <f>'CL &amp; Data'!C336</f>
        <v>-8.3176079000000005</v>
      </c>
      <c r="I18" s="13">
        <f t="shared" si="1"/>
        <v>-0.33375550000000054</v>
      </c>
      <c r="J18" s="6">
        <f>'CL &amp; Data'!D336</f>
        <v>-19.811371000000001</v>
      </c>
      <c r="L18" s="6">
        <f>'CL &amp; Data'!L230/1000000000</f>
        <v>2.7084999999999999</v>
      </c>
      <c r="M18" s="8"/>
      <c r="N18" s="6">
        <f>'CL &amp; Data'!M230</f>
        <v>-8.6167649999999991</v>
      </c>
      <c r="O18" s="13">
        <f t="shared" si="2"/>
        <v>-0.55482189999999854</v>
      </c>
      <c r="P18" s="6">
        <f>'CL &amp; Data'!N230</f>
        <v>-31.548359000000001</v>
      </c>
      <c r="Q18" s="8"/>
      <c r="R18" s="6">
        <f>'CL &amp; Data'!M336</f>
        <v>-9.0687017000000001</v>
      </c>
      <c r="S18" s="13">
        <f t="shared" si="3"/>
        <v>-0.33530329999999964</v>
      </c>
      <c r="T18" s="6">
        <f>'CL &amp; Data'!N336</f>
        <v>-35.520687000000002</v>
      </c>
      <c r="U18" s="8"/>
      <c r="V18" s="80">
        <f>'CL &amp; Data'!B336/1000000000</f>
        <v>2.7084999999999999</v>
      </c>
    </row>
    <row r="19" spans="2:22" x14ac:dyDescent="0.25">
      <c r="B19" s="6">
        <f>'CL &amp; Data'!B231/1000000000</f>
        <v>2.8883999999999999</v>
      </c>
      <c r="C19" s="8"/>
      <c r="D19" s="6">
        <f>'CL &amp; Data'!C231</f>
        <v>-8.0041437000000002</v>
      </c>
      <c r="E19" s="13">
        <f t="shared" si="0"/>
        <v>-0.97620959999999979</v>
      </c>
      <c r="F19" s="6">
        <f>'CL &amp; Data'!D231</f>
        <v>-16.374838</v>
      </c>
      <c r="G19" s="8"/>
      <c r="H19" s="6">
        <f>'CL &amp; Data'!C337</f>
        <v>-8.3825377999999997</v>
      </c>
      <c r="I19" s="13">
        <f t="shared" si="1"/>
        <v>-0.39868539999999975</v>
      </c>
      <c r="J19" s="6">
        <f>'CL &amp; Data'!D337</f>
        <v>-19.287141999999999</v>
      </c>
      <c r="L19" s="6">
        <f>'CL &amp; Data'!L231/1000000000</f>
        <v>2.8883999999999999</v>
      </c>
      <c r="M19" s="8"/>
      <c r="N19" s="6">
        <f>'CL &amp; Data'!M231</f>
        <v>-8.6455145000000009</v>
      </c>
      <c r="O19" s="13">
        <f t="shared" si="2"/>
        <v>-0.5835714000000003</v>
      </c>
      <c r="P19" s="6">
        <f>'CL &amp; Data'!N231</f>
        <v>-29.615797000000001</v>
      </c>
      <c r="Q19" s="8"/>
      <c r="R19" s="6">
        <f>'CL &amp; Data'!M337</f>
        <v>-9.1269416999999997</v>
      </c>
      <c r="S19" s="13">
        <f t="shared" si="3"/>
        <v>-0.39354329999999926</v>
      </c>
      <c r="T19" s="6">
        <f>'CL &amp; Data'!N337</f>
        <v>-34.328476000000002</v>
      </c>
      <c r="U19" s="8"/>
      <c r="V19" s="80">
        <f>'CL &amp; Data'!B337/1000000000</f>
        <v>2.8883999999999999</v>
      </c>
    </row>
    <row r="20" spans="2:22" x14ac:dyDescent="0.25">
      <c r="B20" s="6">
        <f>'CL &amp; Data'!B232/1000000000</f>
        <v>3.0682999999999998</v>
      </c>
      <c r="C20" s="8"/>
      <c r="D20" s="6">
        <f>'CL &amp; Data'!C232</f>
        <v>-7.9616885000000002</v>
      </c>
      <c r="E20" s="13">
        <f t="shared" si="0"/>
        <v>-0.93375439999999976</v>
      </c>
      <c r="F20" s="6">
        <f>'CL &amp; Data'!D232</f>
        <v>-16.348455000000001</v>
      </c>
      <c r="G20" s="8"/>
      <c r="H20" s="6">
        <f>'CL &amp; Data'!C338</f>
        <v>-8.4239987999999997</v>
      </c>
      <c r="I20" s="13">
        <f t="shared" si="1"/>
        <v>-0.44014639999999972</v>
      </c>
      <c r="J20" s="6">
        <f>'CL &amp; Data'!D338</f>
        <v>-18.799004</v>
      </c>
      <c r="L20" s="6">
        <f>'CL &amp; Data'!L232/1000000000</f>
        <v>3.0682999999999998</v>
      </c>
      <c r="M20" s="8"/>
      <c r="N20" s="6">
        <f>'CL &amp; Data'!M232</f>
        <v>-8.6680861</v>
      </c>
      <c r="O20" s="13">
        <f t="shared" si="2"/>
        <v>-0.60614299999999943</v>
      </c>
      <c r="P20" s="6">
        <f>'CL &amp; Data'!N232</f>
        <v>-27.045496</v>
      </c>
      <c r="Q20" s="8"/>
      <c r="R20" s="6">
        <f>'CL &amp; Data'!M338</f>
        <v>-9.1718960000000003</v>
      </c>
      <c r="S20" s="13">
        <f t="shared" si="3"/>
        <v>-0.43849759999999982</v>
      </c>
      <c r="T20" s="6">
        <f>'CL &amp; Data'!N338</f>
        <v>-31.701521</v>
      </c>
      <c r="U20" s="8"/>
      <c r="V20" s="80">
        <f>'CL &amp; Data'!B338/1000000000</f>
        <v>3.0682999999999998</v>
      </c>
    </row>
    <row r="21" spans="2:22" x14ac:dyDescent="0.25">
      <c r="B21" s="6">
        <f>'CL &amp; Data'!B233/1000000000</f>
        <v>3.2482000000000002</v>
      </c>
      <c r="C21" s="8"/>
      <c r="D21" s="6">
        <f>'CL &amp; Data'!C233</f>
        <v>-7.9261165</v>
      </c>
      <c r="E21" s="13">
        <f t="shared" si="0"/>
        <v>-0.8981823999999996</v>
      </c>
      <c r="F21" s="6">
        <f>'CL &amp; Data'!D233</f>
        <v>-16.347377999999999</v>
      </c>
      <c r="G21" s="8"/>
      <c r="H21" s="6">
        <f>'CL &amp; Data'!C339</f>
        <v>-8.4373245000000008</v>
      </c>
      <c r="I21" s="13">
        <f t="shared" si="1"/>
        <v>-0.45347210000000082</v>
      </c>
      <c r="J21" s="6">
        <f>'CL &amp; Data'!D339</f>
        <v>-18.422370999999998</v>
      </c>
      <c r="L21" s="6">
        <f>'CL &amp; Data'!L233/1000000000</f>
        <v>3.2482000000000002</v>
      </c>
      <c r="M21" s="8"/>
      <c r="N21" s="6">
        <f>'CL &amp; Data'!M233</f>
        <v>-8.7060136999999997</v>
      </c>
      <c r="O21" s="13">
        <f t="shared" si="2"/>
        <v>-0.64407059999999916</v>
      </c>
      <c r="P21" s="6">
        <f>'CL &amp; Data'!N233</f>
        <v>-24.905190999999999</v>
      </c>
      <c r="Q21" s="8"/>
      <c r="R21" s="6">
        <f>'CL &amp; Data'!M339</f>
        <v>-9.2045002</v>
      </c>
      <c r="S21" s="13">
        <f t="shared" si="3"/>
        <v>-0.47110179999999957</v>
      </c>
      <c r="T21" s="6">
        <f>'CL &amp; Data'!N339</f>
        <v>-29.781309</v>
      </c>
      <c r="U21" s="8"/>
      <c r="V21" s="80">
        <f>'CL &amp; Data'!B339/1000000000</f>
        <v>3.2482000000000002</v>
      </c>
    </row>
    <row r="22" spans="2:22" x14ac:dyDescent="0.25">
      <c r="B22" s="6">
        <f>'CL &amp; Data'!B234/1000000000</f>
        <v>3.4281000000000001</v>
      </c>
      <c r="C22" s="8"/>
      <c r="D22" s="6">
        <f>'CL &amp; Data'!C234</f>
        <v>-7.9252377000000003</v>
      </c>
      <c r="E22" s="13">
        <f t="shared" si="0"/>
        <v>-0.89730359999999987</v>
      </c>
      <c r="F22" s="6">
        <f>'CL &amp; Data'!D234</f>
        <v>-16.546113999999999</v>
      </c>
      <c r="G22" s="8"/>
      <c r="H22" s="6">
        <f>'CL &amp; Data'!C340</f>
        <v>-8.4407721000000002</v>
      </c>
      <c r="I22" s="13">
        <f t="shared" si="1"/>
        <v>-0.45691970000000026</v>
      </c>
      <c r="J22" s="6">
        <f>'CL &amp; Data'!D340</f>
        <v>-18.00901</v>
      </c>
      <c r="L22" s="6">
        <f>'CL &amp; Data'!L234/1000000000</f>
        <v>3.4281000000000001</v>
      </c>
      <c r="M22" s="8"/>
      <c r="N22" s="6">
        <f>'CL &amp; Data'!M234</f>
        <v>-8.7241582999999991</v>
      </c>
      <c r="O22" s="13">
        <f t="shared" si="2"/>
        <v>-0.66221519999999856</v>
      </c>
      <c r="P22" s="6">
        <f>'CL &amp; Data'!N234</f>
        <v>-23.174885</v>
      </c>
      <c r="Q22" s="8"/>
      <c r="R22" s="6">
        <f>'CL &amp; Data'!M340</f>
        <v>-9.2033004999999992</v>
      </c>
      <c r="S22" s="13">
        <f t="shared" si="3"/>
        <v>-0.46990209999999877</v>
      </c>
      <c r="T22" s="6">
        <f>'CL &amp; Data'!N340</f>
        <v>-27.489789999999999</v>
      </c>
      <c r="U22" s="8"/>
      <c r="V22" s="80">
        <f>'CL &amp; Data'!B340/1000000000</f>
        <v>3.4281000000000001</v>
      </c>
    </row>
    <row r="23" spans="2:22" x14ac:dyDescent="0.25">
      <c r="B23" s="6">
        <f>'CL &amp; Data'!B235/1000000000</f>
        <v>3.6080000000000001</v>
      </c>
      <c r="C23" s="8"/>
      <c r="D23" s="6">
        <f>'CL &amp; Data'!C235</f>
        <v>-7.9335636999999997</v>
      </c>
      <c r="E23" s="13">
        <f t="shared" si="0"/>
        <v>-0.90562959999999926</v>
      </c>
      <c r="F23" s="6">
        <f>'CL &amp; Data'!D235</f>
        <v>-16.493319</v>
      </c>
      <c r="G23" s="8"/>
      <c r="H23" s="6">
        <f>'CL &amp; Data'!C341</f>
        <v>-8.4530869000000006</v>
      </c>
      <c r="I23" s="13">
        <f t="shared" si="1"/>
        <v>-0.46923450000000066</v>
      </c>
      <c r="J23" s="6">
        <f>'CL &amp; Data'!D341</f>
        <v>-17.477757</v>
      </c>
      <c r="L23" s="6">
        <f>'CL &amp; Data'!L235/1000000000</f>
        <v>3.6080000000000001</v>
      </c>
      <c r="M23" s="8"/>
      <c r="N23" s="6">
        <f>'CL &amp; Data'!M235</f>
        <v>-8.7361754999999999</v>
      </c>
      <c r="O23" s="13">
        <f t="shared" si="2"/>
        <v>-0.67423239999999929</v>
      </c>
      <c r="P23" s="6">
        <f>'CL &amp; Data'!N235</f>
        <v>-21.824762</v>
      </c>
      <c r="Q23" s="8"/>
      <c r="R23" s="6">
        <f>'CL &amp; Data'!M341</f>
        <v>-9.1975136000000006</v>
      </c>
      <c r="S23" s="13">
        <f t="shared" si="3"/>
        <v>-0.46411520000000017</v>
      </c>
      <c r="T23" s="6">
        <f>'CL &amp; Data'!N341</f>
        <v>-25.899232999999999</v>
      </c>
      <c r="U23" s="8"/>
      <c r="V23" s="80">
        <f>'CL &amp; Data'!B341/1000000000</f>
        <v>3.6080000000000001</v>
      </c>
    </row>
    <row r="24" spans="2:22" x14ac:dyDescent="0.25">
      <c r="B24" s="6">
        <f>'CL &amp; Data'!B236/1000000000</f>
        <v>3.7879</v>
      </c>
      <c r="C24" s="8"/>
      <c r="D24" s="6">
        <f>'CL &amp; Data'!C236</f>
        <v>-7.9393167</v>
      </c>
      <c r="E24" s="13">
        <f t="shared" si="0"/>
        <v>-0.9113825999999996</v>
      </c>
      <c r="F24" s="6">
        <f>'CL &amp; Data'!D236</f>
        <v>-16.219776</v>
      </c>
      <c r="G24" s="8"/>
      <c r="H24" s="6">
        <f>'CL &amp; Data'!C342</f>
        <v>-8.4648628000000006</v>
      </c>
      <c r="I24" s="13">
        <f t="shared" si="1"/>
        <v>-0.48101040000000062</v>
      </c>
      <c r="J24" s="6">
        <f>'CL &amp; Data'!D342</f>
        <v>-16.805005999999999</v>
      </c>
      <c r="L24" s="6">
        <f>'CL &amp; Data'!L236/1000000000</f>
        <v>3.7879</v>
      </c>
      <c r="M24" s="8"/>
      <c r="N24" s="6">
        <f>'CL &amp; Data'!M236</f>
        <v>-8.7635001999999993</v>
      </c>
      <c r="O24" s="13">
        <f t="shared" si="2"/>
        <v>-0.70155709999999871</v>
      </c>
      <c r="P24" s="6">
        <f>'CL &amp; Data'!N236</f>
        <v>-20.300894</v>
      </c>
      <c r="Q24" s="8"/>
      <c r="R24" s="6">
        <f>'CL &amp; Data'!M342</f>
        <v>-9.1862793000000007</v>
      </c>
      <c r="S24" s="13">
        <f t="shared" si="3"/>
        <v>-0.45288090000000025</v>
      </c>
      <c r="T24" s="6">
        <f>'CL &amp; Data'!N342</f>
        <v>-23.864163999999999</v>
      </c>
      <c r="U24" s="8"/>
      <c r="V24" s="80">
        <f>'CL &amp; Data'!B342/1000000000</f>
        <v>3.7879</v>
      </c>
    </row>
    <row r="25" spans="2:22" x14ac:dyDescent="0.25">
      <c r="B25" s="6">
        <f>'CL &amp; Data'!B237/1000000000</f>
        <v>3.9678</v>
      </c>
      <c r="C25" s="8"/>
      <c r="D25" s="6">
        <f>'CL &amp; Data'!C237</f>
        <v>-7.9117369999999996</v>
      </c>
      <c r="E25" s="13">
        <f t="shared" si="0"/>
        <v>-0.88380289999999917</v>
      </c>
      <c r="F25" s="6">
        <f>'CL &amp; Data'!D237</f>
        <v>-15.869916</v>
      </c>
      <c r="G25" s="8"/>
      <c r="H25" s="6">
        <f>'CL &amp; Data'!C343</f>
        <v>-8.4661702999999999</v>
      </c>
      <c r="I25" s="13">
        <f t="shared" si="1"/>
        <v>-0.48231789999999997</v>
      </c>
      <c r="J25" s="6">
        <f>'CL &amp; Data'!D343</f>
        <v>-16.194633</v>
      </c>
      <c r="L25" s="6">
        <f>'CL &amp; Data'!L237/1000000000</f>
        <v>3.9678</v>
      </c>
      <c r="M25" s="8"/>
      <c r="N25" s="6">
        <f>'CL &amp; Data'!M237</f>
        <v>-8.809761</v>
      </c>
      <c r="O25" s="13">
        <f t="shared" si="2"/>
        <v>-0.74781789999999937</v>
      </c>
      <c r="P25" s="6">
        <f>'CL &amp; Data'!N237</f>
        <v>-18.966282</v>
      </c>
      <c r="Q25" s="8"/>
      <c r="R25" s="6">
        <f>'CL &amp; Data'!M343</f>
        <v>-9.1692199999999993</v>
      </c>
      <c r="S25" s="13">
        <f t="shared" si="3"/>
        <v>-0.43582159999999881</v>
      </c>
      <c r="T25" s="6">
        <f>'CL &amp; Data'!N343</f>
        <v>-22.086169999999999</v>
      </c>
      <c r="U25" s="8"/>
      <c r="V25" s="80">
        <f>'CL &amp; Data'!B343/1000000000</f>
        <v>3.9678</v>
      </c>
    </row>
    <row r="26" spans="2:22" x14ac:dyDescent="0.25">
      <c r="B26" s="6">
        <f>'CL &amp; Data'!B238/1000000000</f>
        <v>4.1477000000000004</v>
      </c>
      <c r="C26" s="8"/>
      <c r="D26" s="6">
        <f>'CL &amp; Data'!C238</f>
        <v>-7.9178429000000001</v>
      </c>
      <c r="E26" s="13">
        <f t="shared" si="0"/>
        <v>-0.88990879999999972</v>
      </c>
      <c r="F26" s="6">
        <f>'CL &amp; Data'!D238</f>
        <v>-15.681978000000001</v>
      </c>
      <c r="G26" s="8"/>
      <c r="H26" s="6">
        <f>'CL &amp; Data'!C344</f>
        <v>-8.4542760999999995</v>
      </c>
      <c r="I26" s="13">
        <f t="shared" si="1"/>
        <v>-0.47042369999999956</v>
      </c>
      <c r="J26" s="6">
        <f>'CL &amp; Data'!D344</f>
        <v>-15.591684000000001</v>
      </c>
      <c r="L26" s="6">
        <f>'CL &amp; Data'!L238/1000000000</f>
        <v>4.1477000000000004</v>
      </c>
      <c r="M26" s="8"/>
      <c r="N26" s="6">
        <f>'CL &amp; Data'!M238</f>
        <v>-8.9001131000000004</v>
      </c>
      <c r="O26" s="13">
        <f t="shared" si="2"/>
        <v>-0.83816999999999986</v>
      </c>
      <c r="P26" s="6">
        <f>'CL &amp; Data'!N238</f>
        <v>-17.828844</v>
      </c>
      <c r="Q26" s="8"/>
      <c r="R26" s="6">
        <f>'CL &amp; Data'!M344</f>
        <v>-9.1285132999999998</v>
      </c>
      <c r="S26" s="13">
        <f t="shared" si="3"/>
        <v>-0.39511489999999938</v>
      </c>
      <c r="T26" s="6">
        <f>'CL &amp; Data'!N344</f>
        <v>-20.497505</v>
      </c>
      <c r="U26" s="8"/>
      <c r="V26" s="80">
        <f>'CL &amp; Data'!B344/1000000000</f>
        <v>4.1477000000000004</v>
      </c>
    </row>
    <row r="27" spans="2:22" x14ac:dyDescent="0.25">
      <c r="B27" s="6">
        <f>'CL &amp; Data'!B239/1000000000</f>
        <v>4.3276000000000003</v>
      </c>
      <c r="C27" s="8"/>
      <c r="D27" s="6">
        <f>'CL &amp; Data'!C239</f>
        <v>-7.8897247000000004</v>
      </c>
      <c r="E27" s="13">
        <f t="shared" si="0"/>
        <v>-0.86179059999999996</v>
      </c>
      <c r="F27" s="6">
        <f>'CL &amp; Data'!D239</f>
        <v>-15.281559</v>
      </c>
      <c r="G27" s="8"/>
      <c r="H27" s="6">
        <f>'CL &amp; Data'!C345</f>
        <v>-8.4067735999999993</v>
      </c>
      <c r="I27" s="13">
        <f t="shared" si="1"/>
        <v>-0.42292119999999933</v>
      </c>
      <c r="J27" s="6">
        <f>'CL &amp; Data'!D345</f>
        <v>-15.251362</v>
      </c>
      <c r="L27" s="6">
        <f>'CL &amp; Data'!L239/1000000000</f>
        <v>4.3276000000000003</v>
      </c>
      <c r="M27" s="8"/>
      <c r="N27" s="6">
        <f>'CL &amp; Data'!M239</f>
        <v>-8.9787196999999992</v>
      </c>
      <c r="O27" s="13">
        <f t="shared" si="2"/>
        <v>-0.91677659999999861</v>
      </c>
      <c r="P27" s="6">
        <f>'CL &amp; Data'!N239</f>
        <v>-16.637723999999999</v>
      </c>
      <c r="Q27" s="8"/>
      <c r="R27" s="6">
        <f>'CL &amp; Data'!M345</f>
        <v>-9.0903454000000004</v>
      </c>
      <c r="S27" s="13">
        <f t="shared" si="3"/>
        <v>-0.3569469999999999</v>
      </c>
      <c r="T27" s="6">
        <f>'CL &amp; Data'!N345</f>
        <v>-19.029741000000001</v>
      </c>
      <c r="U27" s="8"/>
      <c r="V27" s="80">
        <f>'CL &amp; Data'!B345/1000000000</f>
        <v>4.3276000000000003</v>
      </c>
    </row>
    <row r="28" spans="2:22" x14ac:dyDescent="0.25">
      <c r="B28" s="6">
        <f>'CL &amp; Data'!B240/1000000000</f>
        <v>4.5075000000000003</v>
      </c>
      <c r="C28" s="8"/>
      <c r="D28" s="6">
        <f>'CL &amp; Data'!C240</f>
        <v>-7.8836421999999997</v>
      </c>
      <c r="E28" s="13">
        <f t="shared" si="0"/>
        <v>-0.85570809999999931</v>
      </c>
      <c r="F28" s="6">
        <f>'CL &amp; Data'!D240</f>
        <v>-14.897012999999999</v>
      </c>
      <c r="G28" s="8"/>
      <c r="H28" s="6">
        <f>'CL &amp; Data'!C346</f>
        <v>-8.3817883000000002</v>
      </c>
      <c r="I28" s="13">
        <f t="shared" si="1"/>
        <v>-0.39793590000000023</v>
      </c>
      <c r="J28" s="6">
        <f>'CL &amp; Data'!D346</f>
        <v>-14.977479000000001</v>
      </c>
      <c r="L28" s="6">
        <f>'CL &amp; Data'!L240/1000000000</f>
        <v>4.5075000000000003</v>
      </c>
      <c r="M28" s="8"/>
      <c r="N28" s="6">
        <f>'CL &amp; Data'!M240</f>
        <v>-9.0367564999999992</v>
      </c>
      <c r="O28" s="13">
        <f t="shared" si="2"/>
        <v>-0.97481339999999861</v>
      </c>
      <c r="P28" s="6">
        <f>'CL &amp; Data'!N240</f>
        <v>-15.479692</v>
      </c>
      <c r="Q28" s="8"/>
      <c r="R28" s="6">
        <f>'CL &amp; Data'!M346</f>
        <v>-9.0535058999999993</v>
      </c>
      <c r="S28" s="13">
        <f t="shared" si="3"/>
        <v>-0.32010749999999888</v>
      </c>
      <c r="T28" s="6">
        <f>'CL &amp; Data'!N346</f>
        <v>-17.952627</v>
      </c>
      <c r="U28" s="8"/>
      <c r="V28" s="80">
        <f>'CL &amp; Data'!B346/1000000000</f>
        <v>4.5075000000000003</v>
      </c>
    </row>
    <row r="29" spans="2:22" x14ac:dyDescent="0.25">
      <c r="B29" s="6">
        <f>'CL &amp; Data'!B241/1000000000</f>
        <v>4.6874000000000002</v>
      </c>
      <c r="C29" s="8"/>
      <c r="D29" s="6">
        <f>'CL &amp; Data'!C241</f>
        <v>-7.8813753000000002</v>
      </c>
      <c r="E29" s="13">
        <f t="shared" si="0"/>
        <v>-0.85344119999999979</v>
      </c>
      <c r="F29" s="6">
        <f>'CL &amp; Data'!D241</f>
        <v>-14.509778000000001</v>
      </c>
      <c r="G29" s="8"/>
      <c r="H29" s="6">
        <f>'CL &amp; Data'!C347</f>
        <v>-8.3590002000000005</v>
      </c>
      <c r="I29" s="13">
        <f t="shared" si="1"/>
        <v>-0.37514780000000059</v>
      </c>
      <c r="J29" s="6">
        <f>'CL &amp; Data'!D347</f>
        <v>-14.691774000000001</v>
      </c>
      <c r="L29" s="6">
        <f>'CL &amp; Data'!L241/1000000000</f>
        <v>4.6874000000000002</v>
      </c>
      <c r="M29" s="8"/>
      <c r="N29" s="6">
        <f>'CL &amp; Data'!M241</f>
        <v>-9.0769958000000006</v>
      </c>
      <c r="O29" s="13">
        <f t="shared" si="2"/>
        <v>-1.0150527</v>
      </c>
      <c r="P29" s="6">
        <f>'CL &amp; Data'!N241</f>
        <v>-14.654128999999999</v>
      </c>
      <c r="Q29" s="8"/>
      <c r="R29" s="6">
        <f>'CL &amp; Data'!M347</f>
        <v>-9.0620250999999996</v>
      </c>
      <c r="S29" s="13">
        <f t="shared" si="3"/>
        <v>-0.32862669999999916</v>
      </c>
      <c r="T29" s="6">
        <f>'CL &amp; Data'!N347</f>
        <v>-17.244796999999998</v>
      </c>
      <c r="U29" s="8"/>
      <c r="V29" s="80">
        <f>'CL &amp; Data'!B347/1000000000</f>
        <v>4.6874000000000002</v>
      </c>
    </row>
    <row r="30" spans="2:22" x14ac:dyDescent="0.25">
      <c r="B30" s="6">
        <f>'CL &amp; Data'!B242/1000000000</f>
        <v>4.8673000000000002</v>
      </c>
      <c r="C30" s="8"/>
      <c r="D30" s="6">
        <f>'CL &amp; Data'!C242</f>
        <v>-7.9165615999999996</v>
      </c>
      <c r="E30" s="13">
        <f t="shared" si="0"/>
        <v>-0.88862749999999924</v>
      </c>
      <c r="F30" s="6">
        <f>'CL &amp; Data'!D242</f>
        <v>-14.355354</v>
      </c>
      <c r="G30" s="8"/>
      <c r="H30" s="6">
        <f>'CL &amp; Data'!C348</f>
        <v>-8.4084330000000005</v>
      </c>
      <c r="I30" s="13">
        <f t="shared" si="1"/>
        <v>-0.42458060000000053</v>
      </c>
      <c r="J30" s="6">
        <f>'CL &amp; Data'!D348</f>
        <v>-14.389074000000001</v>
      </c>
      <c r="L30" s="6">
        <f>'CL &amp; Data'!L242/1000000000</f>
        <v>4.8673000000000002</v>
      </c>
      <c r="M30" s="8"/>
      <c r="N30" s="6">
        <f>'CL &amp; Data'!M242</f>
        <v>-9.0845784999999992</v>
      </c>
      <c r="O30" s="13">
        <f t="shared" si="2"/>
        <v>-1.0226353999999986</v>
      </c>
      <c r="P30" s="6">
        <f>'CL &amp; Data'!N242</f>
        <v>-14.134807</v>
      </c>
      <c r="Q30" s="8"/>
      <c r="R30" s="6">
        <f>'CL &amp; Data'!M348</f>
        <v>-9.0751790999999997</v>
      </c>
      <c r="S30" s="13">
        <f t="shared" si="3"/>
        <v>-0.34178069999999927</v>
      </c>
      <c r="T30" s="6">
        <f>'CL &amp; Data'!N348</f>
        <v>-16.582832</v>
      </c>
      <c r="U30" s="8"/>
      <c r="V30" s="80">
        <f>'CL &amp; Data'!B348/1000000000</f>
        <v>4.8673000000000002</v>
      </c>
    </row>
    <row r="31" spans="2:22" x14ac:dyDescent="0.25">
      <c r="B31" s="6">
        <f>'CL &amp; Data'!B243/1000000000</f>
        <v>5.0472000000000001</v>
      </c>
      <c r="C31" s="8"/>
      <c r="D31" s="6">
        <f>'CL &amp; Data'!C243</f>
        <v>-7.9024929999999998</v>
      </c>
      <c r="E31" s="13">
        <f t="shared" si="0"/>
        <v>-0.87455889999999936</v>
      </c>
      <c r="F31" s="6">
        <f>'CL &amp; Data'!D243</f>
        <v>-14.184422</v>
      </c>
      <c r="G31" s="8"/>
      <c r="H31" s="6">
        <f>'CL &amp; Data'!C349</f>
        <v>-8.4915915000000002</v>
      </c>
      <c r="I31" s="13">
        <f t="shared" si="1"/>
        <v>-0.50773910000000022</v>
      </c>
      <c r="J31" s="6">
        <f>'CL &amp; Data'!D349</f>
        <v>-14.117611999999999</v>
      </c>
      <c r="L31" s="6">
        <f>'CL &amp; Data'!L243/1000000000</f>
        <v>5.0472000000000001</v>
      </c>
      <c r="M31" s="8"/>
      <c r="N31" s="6">
        <f>'CL &amp; Data'!M243</f>
        <v>-9.0669860999999994</v>
      </c>
      <c r="O31" s="13">
        <f t="shared" si="2"/>
        <v>-1.0050429999999988</v>
      </c>
      <c r="P31" s="6">
        <f>'CL &amp; Data'!N243</f>
        <v>-13.428708</v>
      </c>
      <c r="Q31" s="8"/>
      <c r="R31" s="6">
        <f>'CL &amp; Data'!M349</f>
        <v>-9.1216640000000009</v>
      </c>
      <c r="S31" s="13">
        <f t="shared" si="3"/>
        <v>-0.38826560000000043</v>
      </c>
      <c r="T31" s="6">
        <f>'CL &amp; Data'!N349</f>
        <v>-15.918134</v>
      </c>
      <c r="U31" s="8"/>
      <c r="V31" s="80">
        <f>'CL &amp; Data'!B349/1000000000</f>
        <v>5.0472000000000001</v>
      </c>
    </row>
    <row r="32" spans="2:22" x14ac:dyDescent="0.25">
      <c r="B32" s="6">
        <f>'CL &amp; Data'!B244/1000000000</f>
        <v>5.2271000000000001</v>
      </c>
      <c r="C32" s="8"/>
      <c r="D32" s="6">
        <f>'CL &amp; Data'!C244</f>
        <v>-7.8359493999999996</v>
      </c>
      <c r="E32" s="13">
        <f t="shared" si="0"/>
        <v>-0.80801529999999921</v>
      </c>
      <c r="F32" s="6">
        <f>'CL &amp; Data'!D244</f>
        <v>-14.030526</v>
      </c>
      <c r="G32" s="8"/>
      <c r="H32" s="6">
        <f>'CL &amp; Data'!C350</f>
        <v>-8.5786037000000004</v>
      </c>
      <c r="I32" s="13">
        <f t="shared" si="1"/>
        <v>-0.59475130000000043</v>
      </c>
      <c r="J32" s="6">
        <f>'CL &amp; Data'!D350</f>
        <v>-13.727933999999999</v>
      </c>
      <c r="L32" s="6">
        <f>'CL &amp; Data'!L244/1000000000</f>
        <v>5.2271000000000001</v>
      </c>
      <c r="M32" s="8"/>
      <c r="N32" s="6">
        <f>'CL &amp; Data'!M244</f>
        <v>-9.0421800999999995</v>
      </c>
      <c r="O32" s="13">
        <f t="shared" si="2"/>
        <v>-0.98023699999999891</v>
      </c>
      <c r="P32" s="6">
        <f>'CL &amp; Data'!N244</f>
        <v>-12.638282999999999</v>
      </c>
      <c r="Q32" s="8"/>
      <c r="R32" s="6">
        <f>'CL &amp; Data'!M350</f>
        <v>-9.1591100999999995</v>
      </c>
      <c r="S32" s="13">
        <f t="shared" si="3"/>
        <v>-0.42571169999999903</v>
      </c>
      <c r="T32" s="6">
        <f>'CL &amp; Data'!N350</f>
        <v>-15.302797999999999</v>
      </c>
      <c r="U32" s="8"/>
      <c r="V32" s="80">
        <f>'CL &amp; Data'!B350/1000000000</f>
        <v>5.2271000000000001</v>
      </c>
    </row>
    <row r="33" spans="2:22" x14ac:dyDescent="0.25">
      <c r="B33" s="6">
        <f>'CL &amp; Data'!B245/1000000000</f>
        <v>5.407</v>
      </c>
      <c r="C33" s="8"/>
      <c r="D33" s="6">
        <f>'CL &amp; Data'!C245</f>
        <v>-7.7286282000000002</v>
      </c>
      <c r="E33" s="13">
        <f t="shared" si="0"/>
        <v>-0.70069409999999976</v>
      </c>
      <c r="F33" s="6">
        <f>'CL &amp; Data'!D245</f>
        <v>-14.015136</v>
      </c>
      <c r="G33" s="8"/>
      <c r="H33" s="6">
        <f>'CL &amp; Data'!C351</f>
        <v>-8.6255579000000004</v>
      </c>
      <c r="I33" s="13">
        <f t="shared" si="1"/>
        <v>-0.64170550000000048</v>
      </c>
      <c r="J33" s="6">
        <f>'CL &amp; Data'!D351</f>
        <v>-13.54928</v>
      </c>
      <c r="L33" s="6">
        <f>'CL &amp; Data'!L245/1000000000</f>
        <v>5.407</v>
      </c>
      <c r="M33" s="8"/>
      <c r="N33" s="6">
        <f>'CL &amp; Data'!M245</f>
        <v>-9.0415601999999993</v>
      </c>
      <c r="O33" s="13">
        <f t="shared" si="2"/>
        <v>-0.97961709999999869</v>
      </c>
      <c r="P33" s="6">
        <f>'CL &amp; Data'!N245</f>
        <v>-12.109329000000001</v>
      </c>
      <c r="Q33" s="8"/>
      <c r="R33" s="6">
        <f>'CL &amp; Data'!M351</f>
        <v>-9.1981362999999998</v>
      </c>
      <c r="S33" s="13">
        <f t="shared" si="3"/>
        <v>-0.46473789999999937</v>
      </c>
      <c r="T33" s="6">
        <f>'CL &amp; Data'!N351</f>
        <v>-14.392461000000001</v>
      </c>
      <c r="U33" s="8"/>
      <c r="V33" s="80">
        <f>'CL &amp; Data'!B351/1000000000</f>
        <v>5.407</v>
      </c>
    </row>
    <row r="34" spans="2:22" x14ac:dyDescent="0.25">
      <c r="B34" s="6">
        <f>'CL &amp; Data'!B246/1000000000</f>
        <v>5.5869</v>
      </c>
      <c r="C34" s="8"/>
      <c r="D34" s="6">
        <f>'CL &amp; Data'!C246</f>
        <v>-7.6307577999999996</v>
      </c>
      <c r="E34" s="13">
        <f t="shared" si="0"/>
        <v>-0.60282369999999919</v>
      </c>
      <c r="F34" s="6">
        <f>'CL &amp; Data'!D246</f>
        <v>-13.986818</v>
      </c>
      <c r="G34" s="8"/>
      <c r="H34" s="6">
        <f>'CL &amp; Data'!C352</f>
        <v>-8.6029462999999993</v>
      </c>
      <c r="I34" s="13">
        <f t="shared" si="1"/>
        <v>-0.61909389999999931</v>
      </c>
      <c r="J34" s="6">
        <f>'CL &amp; Data'!D352</f>
        <v>-13.387708999999999</v>
      </c>
      <c r="L34" s="6">
        <f>'CL &amp; Data'!L246/1000000000</f>
        <v>5.5869</v>
      </c>
      <c r="M34" s="8"/>
      <c r="N34" s="6">
        <f>'CL &amp; Data'!M246</f>
        <v>-9.0424737999999998</v>
      </c>
      <c r="O34" s="13">
        <f t="shared" si="2"/>
        <v>-0.9805306999999992</v>
      </c>
      <c r="P34" s="6">
        <f>'CL &amp; Data'!N246</f>
        <v>-11.610726</v>
      </c>
      <c r="Q34" s="8"/>
      <c r="R34" s="6">
        <f>'CL &amp; Data'!M352</f>
        <v>-9.2483339000000004</v>
      </c>
      <c r="S34" s="13">
        <f t="shared" si="3"/>
        <v>-0.51493549999999999</v>
      </c>
      <c r="T34" s="6">
        <f>'CL &amp; Data'!N352</f>
        <v>-13.331576999999999</v>
      </c>
      <c r="U34" s="8"/>
      <c r="V34" s="80">
        <f>'CL &amp; Data'!B352/1000000000</f>
        <v>5.5869</v>
      </c>
    </row>
    <row r="35" spans="2:22" x14ac:dyDescent="0.25">
      <c r="B35" s="6">
        <f>'CL &amp; Data'!B247/1000000000</f>
        <v>5.7667999999999999</v>
      </c>
      <c r="C35" s="8"/>
      <c r="D35" s="6">
        <f>'CL &amp; Data'!C247</f>
        <v>-7.5521731000000001</v>
      </c>
      <c r="E35" s="13">
        <f t="shared" si="0"/>
        <v>-0.52423899999999968</v>
      </c>
      <c r="F35" s="6">
        <f>'CL &amp; Data'!D247</f>
        <v>-13.788857999999999</v>
      </c>
      <c r="G35" s="8"/>
      <c r="H35" s="6">
        <f>'CL &amp; Data'!C353</f>
        <v>-8.5963639999999995</v>
      </c>
      <c r="I35" s="13">
        <f t="shared" si="1"/>
        <v>-0.61251159999999949</v>
      </c>
      <c r="J35" s="6">
        <f>'CL &amp; Data'!D353</f>
        <v>-13.186107</v>
      </c>
      <c r="L35" s="6">
        <f>'CL &amp; Data'!L247/1000000000</f>
        <v>5.7667999999999999</v>
      </c>
      <c r="M35" s="8"/>
      <c r="N35" s="6">
        <f>'CL &amp; Data'!M247</f>
        <v>-9.0439080999999995</v>
      </c>
      <c r="O35" s="13">
        <f t="shared" si="2"/>
        <v>-0.98196499999999887</v>
      </c>
      <c r="P35" s="6">
        <f>'CL &amp; Data'!N247</f>
        <v>-11.009221</v>
      </c>
      <c r="Q35" s="8"/>
      <c r="R35" s="6">
        <f>'CL &amp; Data'!M353</f>
        <v>-9.2895936999999993</v>
      </c>
      <c r="S35" s="13">
        <f t="shared" si="3"/>
        <v>-0.55619529999999884</v>
      </c>
      <c r="T35" s="6">
        <f>'CL &amp; Data'!N353</f>
        <v>-12.297891999999999</v>
      </c>
      <c r="U35" s="8"/>
      <c r="V35" s="80">
        <f>'CL &amp; Data'!B353/1000000000</f>
        <v>5.7667999999999999</v>
      </c>
    </row>
    <row r="36" spans="2:22" x14ac:dyDescent="0.25">
      <c r="B36" s="6">
        <f>'CL &amp; Data'!B248/1000000000</f>
        <v>5.9466999999999999</v>
      </c>
      <c r="C36" s="8"/>
      <c r="D36" s="6">
        <f>'CL &amp; Data'!C248</f>
        <v>-7.4945950999999997</v>
      </c>
      <c r="E36" s="13">
        <f t="shared" si="0"/>
        <v>-0.46666099999999933</v>
      </c>
      <c r="F36" s="6">
        <f>'CL &amp; Data'!D248</f>
        <v>-13.422724000000001</v>
      </c>
      <c r="G36" s="8"/>
      <c r="H36" s="6">
        <f>'CL &amp; Data'!C354</f>
        <v>-8.5877409</v>
      </c>
      <c r="I36" s="13">
        <f t="shared" si="1"/>
        <v>-0.60388850000000005</v>
      </c>
      <c r="J36" s="6">
        <f>'CL &amp; Data'!D354</f>
        <v>-12.831972</v>
      </c>
      <c r="L36" s="6">
        <f>'CL &amp; Data'!L248/1000000000</f>
        <v>5.9466999999999999</v>
      </c>
      <c r="M36" s="8"/>
      <c r="N36" s="6">
        <f>'CL &amp; Data'!M248</f>
        <v>-9.0657835000000002</v>
      </c>
      <c r="O36" s="13">
        <f t="shared" si="2"/>
        <v>-1.0038403999999996</v>
      </c>
      <c r="P36" s="6">
        <f>'CL &amp; Data'!N248</f>
        <v>-10.602175000000001</v>
      </c>
      <c r="Q36" s="8"/>
      <c r="R36" s="6">
        <f>'CL &amp; Data'!M354</f>
        <v>-9.3217669000000001</v>
      </c>
      <c r="S36" s="13">
        <f t="shared" si="3"/>
        <v>-0.58836849999999963</v>
      </c>
      <c r="T36" s="6">
        <f>'CL &amp; Data'!N354</f>
        <v>-11.400772999999999</v>
      </c>
      <c r="U36" s="8"/>
      <c r="V36" s="80">
        <f>'CL &amp; Data'!B354/1000000000</f>
        <v>5.9466999999999999</v>
      </c>
    </row>
    <row r="37" spans="2:22" x14ac:dyDescent="0.25">
      <c r="B37" s="6">
        <f>'CL &amp; Data'!B249/1000000000</f>
        <v>6.1265999999999998</v>
      </c>
      <c r="C37" s="8"/>
      <c r="D37" s="6">
        <f>'CL &amp; Data'!C249</f>
        <v>-7.4938530999999999</v>
      </c>
      <c r="E37" s="13">
        <f t="shared" si="0"/>
        <v>-0.46591899999999953</v>
      </c>
      <c r="F37" s="6">
        <f>'CL &amp; Data'!D249</f>
        <v>-12.993841</v>
      </c>
      <c r="G37" s="8"/>
      <c r="H37" s="6">
        <f>'CL &amp; Data'!C355</f>
        <v>-8.6253281000000008</v>
      </c>
      <c r="I37" s="13">
        <f t="shared" si="1"/>
        <v>-0.64147570000000087</v>
      </c>
      <c r="J37" s="6">
        <f>'CL &amp; Data'!D355</f>
        <v>-12.453900000000001</v>
      </c>
      <c r="L37" s="6">
        <f>'CL &amp; Data'!L249/1000000000</f>
        <v>6.1265999999999998</v>
      </c>
      <c r="M37" s="8"/>
      <c r="N37" s="6">
        <f>'CL &amp; Data'!M249</f>
        <v>-9.1361960999999994</v>
      </c>
      <c r="O37" s="13">
        <f t="shared" si="2"/>
        <v>-1.0742529999999988</v>
      </c>
      <c r="P37" s="6">
        <f>'CL &amp; Data'!N249</f>
        <v>-10.254884000000001</v>
      </c>
      <c r="Q37" s="8"/>
      <c r="R37" s="6">
        <f>'CL &amp; Data'!M355</f>
        <v>-9.3404188000000001</v>
      </c>
      <c r="S37" s="13">
        <f t="shared" si="3"/>
        <v>-0.60702039999999968</v>
      </c>
      <c r="T37" s="6">
        <f>'CL &amp; Data'!N355</f>
        <v>-10.590837000000001</v>
      </c>
      <c r="U37" s="8"/>
      <c r="V37" s="80">
        <f>'CL &amp; Data'!B355/1000000000</f>
        <v>6.1265999999999998</v>
      </c>
    </row>
    <row r="38" spans="2:22" x14ac:dyDescent="0.25">
      <c r="B38" s="6">
        <f>'CL &amp; Data'!B250/1000000000</f>
        <v>6.3064999999999998</v>
      </c>
      <c r="C38" s="8"/>
      <c r="D38" s="6">
        <f>'CL &amp; Data'!C250</f>
        <v>-7.5387582999999996</v>
      </c>
      <c r="E38" s="13">
        <f t="shared" si="0"/>
        <v>-0.51082419999999917</v>
      </c>
      <c r="F38" s="6">
        <f>'CL &amp; Data'!D250</f>
        <v>-12.488220999999999</v>
      </c>
      <c r="G38" s="8"/>
      <c r="H38" s="6">
        <f>'CL &amp; Data'!C356</f>
        <v>-8.6578292999999995</v>
      </c>
      <c r="I38" s="13">
        <f t="shared" si="1"/>
        <v>-0.67397689999999955</v>
      </c>
      <c r="J38" s="6">
        <f>'CL &amp; Data'!D356</f>
        <v>-11.879257000000001</v>
      </c>
      <c r="L38" s="6">
        <f>'CL &amp; Data'!L250/1000000000</f>
        <v>6.3064999999999998</v>
      </c>
      <c r="M38" s="8"/>
      <c r="N38" s="6">
        <f>'CL &amp; Data'!M250</f>
        <v>-9.2317018999999991</v>
      </c>
      <c r="O38" s="13">
        <f t="shared" si="2"/>
        <v>-1.1697587999999985</v>
      </c>
      <c r="P38" s="6">
        <f>'CL &amp; Data'!N250</f>
        <v>-9.8631104999999994</v>
      </c>
      <c r="Q38" s="8"/>
      <c r="R38" s="6">
        <f>'CL &amp; Data'!M356</f>
        <v>-9.3790511999999993</v>
      </c>
      <c r="S38" s="13">
        <f t="shared" si="3"/>
        <v>-0.64565279999999881</v>
      </c>
      <c r="T38" s="6">
        <f>'CL &amp; Data'!N356</f>
        <v>-9.9975661999999996</v>
      </c>
      <c r="U38" s="8"/>
      <c r="V38" s="80">
        <f>'CL &amp; Data'!B356/1000000000</f>
        <v>6.3064999999999998</v>
      </c>
    </row>
    <row r="39" spans="2:22" x14ac:dyDescent="0.25">
      <c r="B39" s="6">
        <f>'CL &amp; Data'!B251/1000000000</f>
        <v>6.4863999999999997</v>
      </c>
      <c r="C39" s="8"/>
      <c r="D39" s="6">
        <f>'CL &amp; Data'!C251</f>
        <v>-7.6218323999999997</v>
      </c>
      <c r="E39" s="13">
        <f t="shared" si="0"/>
        <v>-0.59389829999999932</v>
      </c>
      <c r="F39" s="6">
        <f>'CL &amp; Data'!D251</f>
        <v>-11.919601999999999</v>
      </c>
      <c r="G39" s="8"/>
      <c r="H39" s="6">
        <f>'CL &amp; Data'!C357</f>
        <v>-8.6954373999999994</v>
      </c>
      <c r="I39" s="13">
        <f t="shared" si="1"/>
        <v>-0.71158499999999947</v>
      </c>
      <c r="J39" s="6">
        <f>'CL &amp; Data'!D357</f>
        <v>-11.418701</v>
      </c>
      <c r="L39" s="6">
        <f>'CL &amp; Data'!L251/1000000000</f>
        <v>6.4863999999999997</v>
      </c>
      <c r="M39" s="8"/>
      <c r="N39" s="6">
        <f>'CL &amp; Data'!M251</f>
        <v>-9.3505678000000003</v>
      </c>
      <c r="O39" s="13">
        <f t="shared" si="2"/>
        <v>-1.2886246999999997</v>
      </c>
      <c r="P39" s="6">
        <f>'CL &amp; Data'!N251</f>
        <v>-9.4940662000000007</v>
      </c>
      <c r="Q39" s="8"/>
      <c r="R39" s="6">
        <f>'CL &amp; Data'!M357</f>
        <v>-9.4500246000000008</v>
      </c>
      <c r="S39" s="13">
        <f t="shared" si="3"/>
        <v>-0.71662620000000032</v>
      </c>
      <c r="T39" s="6">
        <f>'CL &amp; Data'!N357</f>
        <v>-9.4475373999999999</v>
      </c>
      <c r="U39" s="8"/>
      <c r="V39" s="80">
        <f>'CL &amp; Data'!B357/1000000000</f>
        <v>6.4863999999999997</v>
      </c>
    </row>
    <row r="40" spans="2:22" x14ac:dyDescent="0.25">
      <c r="B40" s="6">
        <f>'CL &amp; Data'!B252/1000000000</f>
        <v>6.6662999999999997</v>
      </c>
      <c r="C40" s="8"/>
      <c r="D40" s="6">
        <f>'CL &amp; Data'!C252</f>
        <v>-7.7277265000000002</v>
      </c>
      <c r="E40" s="13">
        <f t="shared" si="0"/>
        <v>-0.69979239999999976</v>
      </c>
      <c r="F40" s="6">
        <f>'CL &amp; Data'!D252</f>
        <v>-11.345428</v>
      </c>
      <c r="G40" s="8"/>
      <c r="H40" s="6">
        <f>'CL &amp; Data'!C358</f>
        <v>-8.7230091000000005</v>
      </c>
      <c r="I40" s="13">
        <f t="shared" si="1"/>
        <v>-0.73915670000000055</v>
      </c>
      <c r="J40" s="6">
        <f>'CL &amp; Data'!D358</f>
        <v>-11.030398</v>
      </c>
      <c r="L40" s="6">
        <f>'CL &amp; Data'!L252/1000000000</f>
        <v>6.6662999999999997</v>
      </c>
      <c r="M40" s="8"/>
      <c r="N40" s="6">
        <f>'CL &amp; Data'!M252</f>
        <v>-9.4800339000000005</v>
      </c>
      <c r="O40" s="13">
        <f t="shared" si="2"/>
        <v>-1.4180907999999999</v>
      </c>
      <c r="P40" s="6">
        <f>'CL &amp; Data'!N252</f>
        <v>-9.1775923000000006</v>
      </c>
      <c r="Q40" s="8"/>
      <c r="R40" s="6">
        <f>'CL &amp; Data'!M358</f>
        <v>-9.5412102000000001</v>
      </c>
      <c r="S40" s="13">
        <f t="shared" si="3"/>
        <v>-0.80781179999999964</v>
      </c>
      <c r="T40" s="6">
        <f>'CL &amp; Data'!N358</f>
        <v>-8.9228276999999991</v>
      </c>
      <c r="U40" s="8"/>
      <c r="V40" s="80">
        <f>'CL &amp; Data'!B358/1000000000</f>
        <v>6.6662999999999997</v>
      </c>
    </row>
    <row r="41" spans="2:22" x14ac:dyDescent="0.25">
      <c r="B41" s="6">
        <f>'CL &amp; Data'!B253/1000000000</f>
        <v>6.8461999999999996</v>
      </c>
      <c r="C41" s="8"/>
      <c r="D41" s="6">
        <f>'CL &amp; Data'!C253</f>
        <v>-7.8320255000000003</v>
      </c>
      <c r="E41" s="13">
        <f t="shared" si="0"/>
        <v>-0.8040913999999999</v>
      </c>
      <c r="F41" s="6">
        <f>'CL &amp; Data'!D253</f>
        <v>-10.915330000000001</v>
      </c>
      <c r="G41" s="8"/>
      <c r="H41" s="6">
        <f>'CL &amp; Data'!C359</f>
        <v>-8.7765883999999996</v>
      </c>
      <c r="I41" s="13">
        <f t="shared" si="1"/>
        <v>-0.79273599999999966</v>
      </c>
      <c r="J41" s="6">
        <f>'CL &amp; Data'!D359</f>
        <v>-10.70472</v>
      </c>
      <c r="L41" s="6">
        <f>'CL &amp; Data'!L253/1000000000</f>
        <v>6.8461999999999996</v>
      </c>
      <c r="M41" s="8"/>
      <c r="N41" s="6">
        <f>'CL &amp; Data'!M253</f>
        <v>-9.6095752999999995</v>
      </c>
      <c r="O41" s="13">
        <f t="shared" si="2"/>
        <v>-1.5476321999999989</v>
      </c>
      <c r="P41" s="6">
        <f>'CL &amp; Data'!N253</f>
        <v>-8.8501720000000006</v>
      </c>
      <c r="Q41" s="8"/>
      <c r="R41" s="6">
        <f>'CL &amp; Data'!M359</f>
        <v>-9.641921</v>
      </c>
      <c r="S41" s="13">
        <f t="shared" si="3"/>
        <v>-0.90852259999999951</v>
      </c>
      <c r="T41" s="6">
        <f>'CL &amp; Data'!N359</f>
        <v>-8.5069827999999994</v>
      </c>
      <c r="U41" s="8"/>
      <c r="V41" s="80">
        <f>'CL &amp; Data'!B359/1000000000</f>
        <v>6.8461999999999996</v>
      </c>
    </row>
    <row r="42" spans="2:22" x14ac:dyDescent="0.25">
      <c r="B42" s="6">
        <f>'CL &amp; Data'!B254/1000000000</f>
        <v>7.0260999999999996</v>
      </c>
      <c r="C42" s="8"/>
      <c r="D42" s="6">
        <f>'CL &amp; Data'!C254</f>
        <v>-7.9199114000000002</v>
      </c>
      <c r="E42" s="13">
        <f t="shared" si="0"/>
        <v>-0.89197729999999975</v>
      </c>
      <c r="F42" s="6">
        <f>'CL &amp; Data'!D254</f>
        <v>-10.536197</v>
      </c>
      <c r="G42" s="8"/>
      <c r="H42" s="6">
        <f>'CL &amp; Data'!C360</f>
        <v>-8.8183193000000006</v>
      </c>
      <c r="I42" s="13">
        <f t="shared" si="1"/>
        <v>-0.83446690000000068</v>
      </c>
      <c r="J42" s="6">
        <f>'CL &amp; Data'!D360</f>
        <v>-10.387632</v>
      </c>
      <c r="L42" s="6">
        <f>'CL &amp; Data'!L254/1000000000</f>
        <v>7.0260999999999996</v>
      </c>
      <c r="M42" s="8"/>
      <c r="N42" s="6">
        <f>'CL &amp; Data'!M254</f>
        <v>-9.7273034999999997</v>
      </c>
      <c r="O42" s="13">
        <f t="shared" si="2"/>
        <v>-1.6653603999999991</v>
      </c>
      <c r="P42" s="6">
        <f>'CL &amp; Data'!N254</f>
        <v>-8.6050281999999996</v>
      </c>
      <c r="Q42" s="8"/>
      <c r="R42" s="6">
        <f>'CL &amp; Data'!M360</f>
        <v>-9.7309512999999992</v>
      </c>
      <c r="S42" s="13">
        <f t="shared" si="3"/>
        <v>-0.99755289999999874</v>
      </c>
      <c r="T42" s="6">
        <f>'CL &amp; Data'!N360</f>
        <v>-8.2569475000000008</v>
      </c>
      <c r="U42" s="8"/>
      <c r="V42" s="80">
        <f>'CL &amp; Data'!B360/1000000000</f>
        <v>7.0260999999999996</v>
      </c>
    </row>
    <row r="43" spans="2:22" x14ac:dyDescent="0.25">
      <c r="B43" s="6">
        <f>'CL &amp; Data'!B255/1000000000</f>
        <v>7.2060000000000004</v>
      </c>
      <c r="C43" s="8"/>
      <c r="D43" s="6">
        <f>'CL &amp; Data'!C255</f>
        <v>-7.9899516000000004</v>
      </c>
      <c r="E43" s="13">
        <f t="shared" si="0"/>
        <v>-0.96201749999999997</v>
      </c>
      <c r="F43" s="6">
        <f>'CL &amp; Data'!D255</f>
        <v>-10.106623000000001</v>
      </c>
      <c r="G43" s="8"/>
      <c r="H43" s="6">
        <f>'CL &amp; Data'!C361</f>
        <v>-8.8673076999999996</v>
      </c>
      <c r="I43" s="13">
        <f t="shared" si="1"/>
        <v>-0.88345529999999961</v>
      </c>
      <c r="J43" s="6">
        <f>'CL &amp; Data'!D361</f>
        <v>-10.055341</v>
      </c>
      <c r="L43" s="6">
        <f>'CL &amp; Data'!L255/1000000000</f>
        <v>7.2060000000000004</v>
      </c>
      <c r="M43" s="8"/>
      <c r="N43" s="6">
        <f>'CL &amp; Data'!M255</f>
        <v>-9.8264102999999992</v>
      </c>
      <c r="O43" s="13">
        <f t="shared" si="2"/>
        <v>-1.7644671999999986</v>
      </c>
      <c r="P43" s="6">
        <f>'CL &amp; Data'!N255</f>
        <v>-8.4200487000000006</v>
      </c>
      <c r="Q43" s="8"/>
      <c r="R43" s="6">
        <f>'CL &amp; Data'!M361</f>
        <v>-9.7754239999999992</v>
      </c>
      <c r="S43" s="13">
        <f t="shared" si="3"/>
        <v>-1.0420255999999988</v>
      </c>
      <c r="T43" s="6">
        <f>'CL &amp; Data'!N361</f>
        <v>-8.0608339000000004</v>
      </c>
      <c r="U43" s="8"/>
      <c r="V43" s="80">
        <f>'CL &amp; Data'!B361/1000000000</f>
        <v>7.2060000000000004</v>
      </c>
    </row>
    <row r="44" spans="2:22" x14ac:dyDescent="0.25">
      <c r="B44" s="6">
        <f>'CL &amp; Data'!B256/1000000000</f>
        <v>7.3859000000000004</v>
      </c>
      <c r="C44" s="8"/>
      <c r="D44" s="6">
        <f>'CL &amp; Data'!C256</f>
        <v>-8.0673895000000009</v>
      </c>
      <c r="E44" s="13">
        <f t="shared" si="0"/>
        <v>-1.0394554000000005</v>
      </c>
      <c r="F44" s="6">
        <f>'CL &amp; Data'!D256</f>
        <v>-9.7860565000000008</v>
      </c>
      <c r="G44" s="8"/>
      <c r="H44" s="6">
        <f>'CL &amp; Data'!C362</f>
        <v>-8.8878325999999994</v>
      </c>
      <c r="I44" s="13">
        <f t="shared" si="1"/>
        <v>-0.90398019999999946</v>
      </c>
      <c r="J44" s="6">
        <f>'CL &amp; Data'!D362</f>
        <v>-9.7235583999999999</v>
      </c>
      <c r="L44" s="6">
        <f>'CL &amp; Data'!L256/1000000000</f>
        <v>7.3859000000000004</v>
      </c>
      <c r="M44" s="8"/>
      <c r="N44" s="6">
        <f>'CL &amp; Data'!M256</f>
        <v>-9.9035206000000002</v>
      </c>
      <c r="O44" s="13">
        <f t="shared" si="2"/>
        <v>-1.8415774999999996</v>
      </c>
      <c r="P44" s="6">
        <f>'CL &amp; Data'!N256</f>
        <v>-8.1844062999999991</v>
      </c>
      <c r="Q44" s="8"/>
      <c r="R44" s="6">
        <f>'CL &amp; Data'!M362</f>
        <v>-9.8041382000000006</v>
      </c>
      <c r="S44" s="13">
        <f t="shared" si="3"/>
        <v>-1.0707398000000001</v>
      </c>
      <c r="T44" s="6">
        <f>'CL &amp; Data'!N362</f>
        <v>-7.9158840000000001</v>
      </c>
      <c r="U44" s="8"/>
      <c r="V44" s="80">
        <f>'CL &amp; Data'!B362/1000000000</f>
        <v>7.3859000000000004</v>
      </c>
    </row>
    <row r="45" spans="2:22" x14ac:dyDescent="0.25">
      <c r="B45" s="6">
        <f>'CL &amp; Data'!B257/1000000000</f>
        <v>7.5658000000000003</v>
      </c>
      <c r="C45" s="8"/>
      <c r="D45" s="6">
        <f>'CL &amp; Data'!C257</f>
        <v>-8.1458282000000004</v>
      </c>
      <c r="E45" s="13">
        <f t="shared" si="0"/>
        <v>-1.1178941</v>
      </c>
      <c r="F45" s="6">
        <f>'CL &amp; Data'!D257</f>
        <v>-9.6285676999999996</v>
      </c>
      <c r="G45" s="8"/>
      <c r="H45" s="6">
        <f>'CL &amp; Data'!C363</f>
        <v>-8.9287986999999998</v>
      </c>
      <c r="I45" s="13">
        <f t="shared" si="1"/>
        <v>-0.94494629999999979</v>
      </c>
      <c r="J45" s="6">
        <f>'CL &amp; Data'!D363</f>
        <v>-9.4294814999999996</v>
      </c>
      <c r="L45" s="6">
        <f>'CL &amp; Data'!L257/1000000000</f>
        <v>7.5658000000000003</v>
      </c>
      <c r="M45" s="8"/>
      <c r="N45" s="6">
        <f>'CL &amp; Data'!M257</f>
        <v>-9.9620180000000005</v>
      </c>
      <c r="O45" s="13">
        <f t="shared" si="2"/>
        <v>-1.9000748999999999</v>
      </c>
      <c r="P45" s="6">
        <f>'CL &amp; Data'!N257</f>
        <v>-7.9743484999999996</v>
      </c>
      <c r="Q45" s="8"/>
      <c r="R45" s="6">
        <f>'CL &amp; Data'!M363</f>
        <v>-9.8262329000000008</v>
      </c>
      <c r="S45" s="13">
        <f t="shared" si="3"/>
        <v>-1.0928345000000004</v>
      </c>
      <c r="T45" s="6">
        <f>'CL &amp; Data'!N363</f>
        <v>-7.8661532000000003</v>
      </c>
      <c r="U45" s="8"/>
      <c r="V45" s="80">
        <f>'CL &amp; Data'!B363/1000000000</f>
        <v>7.5658000000000003</v>
      </c>
    </row>
    <row r="46" spans="2:22" x14ac:dyDescent="0.25">
      <c r="B46" s="6">
        <f>'CL &amp; Data'!B258/1000000000</f>
        <v>7.7457000000000003</v>
      </c>
      <c r="C46" s="8"/>
      <c r="D46" s="6">
        <f>'CL &amp; Data'!C258</f>
        <v>-8.1874084000000007</v>
      </c>
      <c r="E46" s="13">
        <f t="shared" si="0"/>
        <v>-1.1594743000000003</v>
      </c>
      <c r="F46" s="6">
        <f>'CL &amp; Data'!D258</f>
        <v>-9.5402307999999998</v>
      </c>
      <c r="G46" s="8"/>
      <c r="H46" s="6">
        <f>'CL &amp; Data'!C364</f>
        <v>-8.9631337999999996</v>
      </c>
      <c r="I46" s="13">
        <f t="shared" si="1"/>
        <v>-0.97928139999999964</v>
      </c>
      <c r="J46" s="6">
        <f>'CL &amp; Data'!D364</f>
        <v>-9.1903094999999997</v>
      </c>
      <c r="L46" s="6">
        <f>'CL &amp; Data'!L258/1000000000</f>
        <v>7.7457000000000003</v>
      </c>
      <c r="M46" s="8"/>
      <c r="N46" s="6">
        <f>'CL &amp; Data'!M258</f>
        <v>-10.002158</v>
      </c>
      <c r="O46" s="13">
        <f t="shared" si="2"/>
        <v>-1.9402148999999991</v>
      </c>
      <c r="P46" s="6">
        <f>'CL &amp; Data'!N258</f>
        <v>-7.8412809000000001</v>
      </c>
      <c r="Q46" s="8"/>
      <c r="R46" s="6">
        <f>'CL &amp; Data'!M364</f>
        <v>-9.8848763000000002</v>
      </c>
      <c r="S46" s="13">
        <f t="shared" si="3"/>
        <v>-1.1514778999999997</v>
      </c>
      <c r="T46" s="6">
        <f>'CL &amp; Data'!N364</f>
        <v>-7.8246937000000001</v>
      </c>
      <c r="U46" s="8"/>
      <c r="V46" s="80">
        <f>'CL &amp; Data'!B364/1000000000</f>
        <v>7.7457000000000003</v>
      </c>
    </row>
    <row r="47" spans="2:22" x14ac:dyDescent="0.25">
      <c r="B47" s="6">
        <f>'CL &amp; Data'!B259/1000000000</f>
        <v>7.9256000000000002</v>
      </c>
      <c r="C47" s="8"/>
      <c r="D47" s="6">
        <f>'CL &amp; Data'!C259</f>
        <v>-8.1889544000000001</v>
      </c>
      <c r="E47" s="13">
        <f t="shared" si="0"/>
        <v>-1.1610202999999997</v>
      </c>
      <c r="F47" s="6">
        <f>'CL &amp; Data'!D259</f>
        <v>-9.5322522999999997</v>
      </c>
      <c r="G47" s="8"/>
      <c r="H47" s="6">
        <f>'CL &amp; Data'!C365</f>
        <v>-8.9870213999999997</v>
      </c>
      <c r="I47" s="13">
        <f t="shared" si="1"/>
        <v>-1.0031689999999998</v>
      </c>
      <c r="J47" s="6">
        <f>'CL &amp; Data'!D365</f>
        <v>-9.0995951000000002</v>
      </c>
      <c r="L47" s="6">
        <f>'CL &amp; Data'!L259/1000000000</f>
        <v>7.9256000000000002</v>
      </c>
      <c r="M47" s="8"/>
      <c r="N47" s="6">
        <f>'CL &amp; Data'!M259</f>
        <v>-10.038036999999999</v>
      </c>
      <c r="O47" s="13">
        <f t="shared" si="2"/>
        <v>-1.9760938999999986</v>
      </c>
      <c r="P47" s="6">
        <f>'CL &amp; Data'!N259</f>
        <v>-7.7574100000000001</v>
      </c>
      <c r="Q47" s="8"/>
      <c r="R47" s="6">
        <f>'CL &amp; Data'!M365</f>
        <v>-9.9361505999999995</v>
      </c>
      <c r="S47" s="13">
        <f t="shared" si="3"/>
        <v>-1.202752199999999</v>
      </c>
      <c r="T47" s="6">
        <f>'CL &amp; Data'!N365</f>
        <v>-7.7536426000000001</v>
      </c>
      <c r="U47" s="8"/>
      <c r="V47" s="80">
        <f>'CL &amp; Data'!B365/1000000000</f>
        <v>7.9256000000000002</v>
      </c>
    </row>
    <row r="48" spans="2:22" x14ac:dyDescent="0.25">
      <c r="B48" s="6">
        <f>'CL &amp; Data'!B260/1000000000</f>
        <v>8.1054999999999993</v>
      </c>
      <c r="C48" s="8"/>
      <c r="D48" s="6">
        <f>'CL &amp; Data'!C260</f>
        <v>-8.1917200000000001</v>
      </c>
      <c r="E48" s="13">
        <f t="shared" si="0"/>
        <v>-1.1637858999999997</v>
      </c>
      <c r="F48" s="6">
        <f>'CL &amp; Data'!D260</f>
        <v>-9.6247854000000004</v>
      </c>
      <c r="G48" s="8"/>
      <c r="H48" s="6">
        <f>'CL &amp; Data'!C366</f>
        <v>-9.0048341999999995</v>
      </c>
      <c r="I48" s="13">
        <f t="shared" si="1"/>
        <v>-1.0209817999999995</v>
      </c>
      <c r="J48" s="6">
        <f>'CL &amp; Data'!D366</f>
        <v>-9.0713901999999997</v>
      </c>
      <c r="L48" s="6">
        <f>'CL &amp; Data'!L260/1000000000</f>
        <v>8.1054999999999993</v>
      </c>
      <c r="M48" s="8"/>
      <c r="N48" s="6">
        <f>'CL &amp; Data'!M260</f>
        <v>-10.058752</v>
      </c>
      <c r="O48" s="13">
        <f t="shared" si="2"/>
        <v>-1.9968088999999996</v>
      </c>
      <c r="P48" s="6">
        <f>'CL &amp; Data'!N260</f>
        <v>-7.7362827999999997</v>
      </c>
      <c r="Q48" s="8"/>
      <c r="R48" s="6">
        <f>'CL &amp; Data'!M366</f>
        <v>-9.9874115000000003</v>
      </c>
      <c r="S48" s="13">
        <f t="shared" si="3"/>
        <v>-1.2540130999999999</v>
      </c>
      <c r="T48" s="6">
        <f>'CL &amp; Data'!N366</f>
        <v>-7.8044105000000004</v>
      </c>
      <c r="U48" s="8"/>
      <c r="V48" s="80">
        <f>'CL &amp; Data'!B366/1000000000</f>
        <v>8.1054999999999993</v>
      </c>
    </row>
    <row r="49" spans="2:22" x14ac:dyDescent="0.25">
      <c r="B49" s="6">
        <f>'CL &amp; Data'!B261/1000000000</f>
        <v>8.2853999999999992</v>
      </c>
      <c r="C49" s="8"/>
      <c r="D49" s="6">
        <f>'CL &amp; Data'!C261</f>
        <v>-8.2170094999999996</v>
      </c>
      <c r="E49" s="13">
        <f t="shared" si="0"/>
        <v>-1.1890753999999992</v>
      </c>
      <c r="F49" s="6">
        <f>'CL &amp; Data'!D261</f>
        <v>-9.7387209000000006</v>
      </c>
      <c r="G49" s="8"/>
      <c r="H49" s="6">
        <f>'CL &amp; Data'!C367</f>
        <v>-9.0114745999999997</v>
      </c>
      <c r="I49" s="13">
        <f t="shared" si="1"/>
        <v>-1.0276221999999997</v>
      </c>
      <c r="J49" s="6">
        <f>'CL &amp; Data'!D367</f>
        <v>-8.9639071999999995</v>
      </c>
      <c r="L49" s="6">
        <f>'CL &amp; Data'!L261/1000000000</f>
        <v>8.2853999999999992</v>
      </c>
      <c r="M49" s="8"/>
      <c r="N49" s="6">
        <f>'CL &amp; Data'!M261</f>
        <v>-10.079701999999999</v>
      </c>
      <c r="O49" s="13">
        <f t="shared" si="2"/>
        <v>-2.0177588999999987</v>
      </c>
      <c r="P49" s="6">
        <f>'CL &amp; Data'!N261</f>
        <v>-7.8618822000000002</v>
      </c>
      <c r="Q49" s="8"/>
      <c r="R49" s="6">
        <f>'CL &amp; Data'!M367</f>
        <v>-10.024305</v>
      </c>
      <c r="S49" s="13">
        <f t="shared" si="3"/>
        <v>-1.2909065999999996</v>
      </c>
      <c r="T49" s="6">
        <f>'CL &amp; Data'!N367</f>
        <v>-7.9802822999999998</v>
      </c>
      <c r="U49" s="8"/>
      <c r="V49" s="80">
        <f>'CL &amp; Data'!B367/1000000000</f>
        <v>8.2853999999999992</v>
      </c>
    </row>
    <row r="50" spans="2:22" x14ac:dyDescent="0.25">
      <c r="B50" s="6">
        <f>'CL &amp; Data'!B262/1000000000</f>
        <v>8.4652999999999992</v>
      </c>
      <c r="C50" s="8"/>
      <c r="D50" s="6">
        <f>'CL &amp; Data'!C262</f>
        <v>-8.2414731999999997</v>
      </c>
      <c r="E50" s="13">
        <f t="shared" si="0"/>
        <v>-1.2135390999999993</v>
      </c>
      <c r="F50" s="6">
        <f>'CL &amp; Data'!D262</f>
        <v>-9.8808717999999995</v>
      </c>
      <c r="G50" s="8"/>
      <c r="H50" s="6">
        <f>'CL &amp; Data'!C368</f>
        <v>-9.0201864</v>
      </c>
      <c r="I50" s="13">
        <f t="shared" si="1"/>
        <v>-1.0363340000000001</v>
      </c>
      <c r="J50" s="6">
        <f>'CL &amp; Data'!D368</f>
        <v>-8.9147482</v>
      </c>
      <c r="L50" s="6">
        <f>'CL &amp; Data'!L262/1000000000</f>
        <v>8.4652999999999992</v>
      </c>
      <c r="M50" s="8"/>
      <c r="N50" s="6">
        <f>'CL &amp; Data'!M262</f>
        <v>-10.083475999999999</v>
      </c>
      <c r="O50" s="13">
        <f t="shared" si="2"/>
        <v>-2.0215328999999986</v>
      </c>
      <c r="P50" s="6">
        <f>'CL &amp; Data'!N262</f>
        <v>-8.0973615999999993</v>
      </c>
      <c r="Q50" s="8"/>
      <c r="R50" s="6">
        <f>'CL &amp; Data'!M368</f>
        <v>-10.058184000000001</v>
      </c>
      <c r="S50" s="13">
        <f t="shared" si="3"/>
        <v>-1.3247856000000002</v>
      </c>
      <c r="T50" s="6">
        <f>'CL &amp; Data'!N368</f>
        <v>-8.1542338999999995</v>
      </c>
      <c r="U50" s="8"/>
      <c r="V50" s="80">
        <f>'CL &amp; Data'!B368/1000000000</f>
        <v>8.4652999999999992</v>
      </c>
    </row>
    <row r="51" spans="2:22" x14ac:dyDescent="0.25">
      <c r="B51" s="6">
        <f>'CL &amp; Data'!B263/1000000000</f>
        <v>8.6452000000000009</v>
      </c>
      <c r="C51" s="8"/>
      <c r="D51" s="6">
        <f>'CL &amp; Data'!C263</f>
        <v>-8.2325973999999995</v>
      </c>
      <c r="E51" s="13">
        <f t="shared" si="0"/>
        <v>-1.2046632999999991</v>
      </c>
      <c r="F51" s="6">
        <f>'CL &amp; Data'!D263</f>
        <v>-10.051450000000001</v>
      </c>
      <c r="G51" s="8"/>
      <c r="H51" s="6">
        <f>'CL &amp; Data'!C369</f>
        <v>-9.0124873999999995</v>
      </c>
      <c r="I51" s="13">
        <f t="shared" si="1"/>
        <v>-1.0286349999999995</v>
      </c>
      <c r="J51" s="6">
        <f>'CL &amp; Data'!D369</f>
        <v>-8.9642897000000001</v>
      </c>
      <c r="L51" s="6">
        <f>'CL &amp; Data'!L263/1000000000</f>
        <v>8.6452000000000009</v>
      </c>
      <c r="M51" s="8"/>
      <c r="N51" s="6">
        <f>'CL &amp; Data'!M263</f>
        <v>-10.052451</v>
      </c>
      <c r="O51" s="13">
        <f t="shared" si="2"/>
        <v>-1.990507899999999</v>
      </c>
      <c r="P51" s="6">
        <f>'CL &amp; Data'!N263</f>
        <v>-8.3784007999999996</v>
      </c>
      <c r="Q51" s="8"/>
      <c r="R51" s="6">
        <f>'CL &amp; Data'!M369</f>
        <v>-10.077868</v>
      </c>
      <c r="S51" s="13">
        <f t="shared" si="3"/>
        <v>-1.3444696</v>
      </c>
      <c r="T51" s="6">
        <f>'CL &amp; Data'!N369</f>
        <v>-8.3850555</v>
      </c>
      <c r="U51" s="8"/>
      <c r="V51" s="80">
        <f>'CL &amp; Data'!B369/1000000000</f>
        <v>8.6452000000000009</v>
      </c>
    </row>
    <row r="52" spans="2:22" x14ac:dyDescent="0.25">
      <c r="B52" s="6">
        <f>'CL &amp; Data'!B264/1000000000</f>
        <v>8.8251000000000008</v>
      </c>
      <c r="C52" s="8"/>
      <c r="D52" s="6">
        <f>'CL &amp; Data'!C264</f>
        <v>-8.2245387999999995</v>
      </c>
      <c r="E52" s="13">
        <f t="shared" si="0"/>
        <v>-1.1966046999999991</v>
      </c>
      <c r="F52" s="6">
        <f>'CL &amp; Data'!D264</f>
        <v>-10.246017999999999</v>
      </c>
      <c r="G52" s="8"/>
      <c r="H52" s="6">
        <f>'CL &amp; Data'!C370</f>
        <v>-9.0047817000000006</v>
      </c>
      <c r="I52" s="13">
        <f t="shared" si="1"/>
        <v>-1.0209293000000006</v>
      </c>
      <c r="J52" s="6">
        <f>'CL &amp; Data'!D370</f>
        <v>-9.0760249999999996</v>
      </c>
      <c r="L52" s="6">
        <f>'CL &amp; Data'!L264/1000000000</f>
        <v>8.8251000000000008</v>
      </c>
      <c r="M52" s="8"/>
      <c r="N52" s="6">
        <f>'CL &amp; Data'!M264</f>
        <v>-10.015635</v>
      </c>
      <c r="O52" s="13">
        <f t="shared" si="2"/>
        <v>-1.953691899999999</v>
      </c>
      <c r="P52" s="6">
        <f>'CL &amp; Data'!N264</f>
        <v>-8.7106847999999992</v>
      </c>
      <c r="Q52" s="8"/>
      <c r="R52" s="6">
        <f>'CL &amp; Data'!M370</f>
        <v>-10.056331</v>
      </c>
      <c r="S52" s="13">
        <f t="shared" si="3"/>
        <v>-1.3229325999999997</v>
      </c>
      <c r="T52" s="6">
        <f>'CL &amp; Data'!N370</f>
        <v>-8.6910428999999993</v>
      </c>
      <c r="U52" s="8"/>
      <c r="V52" s="80">
        <f>'CL &amp; Data'!B370/1000000000</f>
        <v>8.8251000000000008</v>
      </c>
    </row>
    <row r="53" spans="2:22" x14ac:dyDescent="0.25">
      <c r="B53" s="6">
        <f>'CL &amp; Data'!B265/1000000000</f>
        <v>9.0050000000000008</v>
      </c>
      <c r="C53" s="8"/>
      <c r="D53" s="6">
        <f>'CL &amp; Data'!C265</f>
        <v>-8.2189198000000001</v>
      </c>
      <c r="E53" s="13">
        <f t="shared" si="0"/>
        <v>-1.1909856999999997</v>
      </c>
      <c r="F53" s="6">
        <f>'CL &amp; Data'!D265</f>
        <v>-10.443555999999999</v>
      </c>
      <c r="G53" s="8"/>
      <c r="H53" s="6">
        <f>'CL &amp; Data'!C371</f>
        <v>-8.9679479999999998</v>
      </c>
      <c r="I53" s="13">
        <f t="shared" si="1"/>
        <v>-0.98409559999999985</v>
      </c>
      <c r="J53" s="6">
        <f>'CL &amp; Data'!D371</f>
        <v>-9.2959327999999992</v>
      </c>
      <c r="L53" s="6">
        <f>'CL &amp; Data'!L265/1000000000</f>
        <v>9.0050000000000008</v>
      </c>
      <c r="M53" s="8"/>
      <c r="N53" s="6">
        <f>'CL &amp; Data'!M265</f>
        <v>-9.9646416000000002</v>
      </c>
      <c r="O53" s="13">
        <f t="shared" si="2"/>
        <v>-1.9026984999999996</v>
      </c>
      <c r="P53" s="6">
        <f>'CL &amp; Data'!N265</f>
        <v>-9.0890179</v>
      </c>
      <c r="Q53" s="8"/>
      <c r="R53" s="6">
        <f>'CL &amp; Data'!M371</f>
        <v>-10.023877000000001</v>
      </c>
      <c r="S53" s="13">
        <f t="shared" si="3"/>
        <v>-1.2904786000000001</v>
      </c>
      <c r="T53" s="6">
        <f>'CL &amp; Data'!N371</f>
        <v>-9.0220280000000006</v>
      </c>
      <c r="U53" s="8"/>
      <c r="V53" s="80">
        <f>'CL &amp; Data'!B371/1000000000</f>
        <v>9.0050000000000008</v>
      </c>
    </row>
    <row r="54" spans="2:22" x14ac:dyDescent="0.25">
      <c r="B54" s="6">
        <f>'CL &amp; Data'!B266/1000000000</f>
        <v>9.1849000000000007</v>
      </c>
      <c r="D54" s="6">
        <f>'CL &amp; Data'!C266</f>
        <v>-8.2388762999999994</v>
      </c>
      <c r="E54" s="13">
        <f t="shared" si="0"/>
        <v>-1.210942199999999</v>
      </c>
      <c r="F54" s="6">
        <f>'CL &amp; Data'!D266</f>
        <v>-10.688568</v>
      </c>
      <c r="H54" s="6">
        <f>'CL &amp; Data'!C372</f>
        <v>-8.9275521999999992</v>
      </c>
      <c r="I54" s="13">
        <f t="shared" si="1"/>
        <v>-0.9436997999999992</v>
      </c>
      <c r="J54" s="6">
        <f>'CL &amp; Data'!D372</f>
        <v>-9.6731461999999997</v>
      </c>
      <c r="L54" s="6">
        <f>'CL &amp; Data'!L266/1000000000</f>
        <v>9.1849000000000007</v>
      </c>
      <c r="N54" s="6">
        <f>'CL &amp; Data'!M266</f>
        <v>-9.9283028000000009</v>
      </c>
      <c r="O54" s="13">
        <f t="shared" si="2"/>
        <v>-1.8663597000000003</v>
      </c>
      <c r="P54" s="6">
        <f>'CL &amp; Data'!N266</f>
        <v>-9.5009335999999998</v>
      </c>
      <c r="R54" s="6">
        <f>'CL &amp; Data'!M372</f>
        <v>-9.9933043000000001</v>
      </c>
      <c r="S54" s="13">
        <f t="shared" si="3"/>
        <v>-1.2599058999999997</v>
      </c>
      <c r="T54" s="6">
        <f>'CL &amp; Data'!N372</f>
        <v>-9.4233493999999993</v>
      </c>
      <c r="V54" s="80">
        <f>'CL &amp; Data'!B372/1000000000</f>
        <v>9.1849000000000007</v>
      </c>
    </row>
    <row r="55" spans="2:22" x14ac:dyDescent="0.25">
      <c r="B55" s="6">
        <f>'CL &amp; Data'!B267/1000000000</f>
        <v>9.3648000000000007</v>
      </c>
      <c r="D55" s="6">
        <f>'CL &amp; Data'!C267</f>
        <v>-8.2483730000000008</v>
      </c>
      <c r="E55" s="13">
        <f t="shared" si="0"/>
        <v>-1.2204389000000004</v>
      </c>
      <c r="F55" s="6">
        <f>'CL &amp; Data'!D267</f>
        <v>-10.965782000000001</v>
      </c>
      <c r="H55" s="6">
        <f>'CL &amp; Data'!C373</f>
        <v>-8.8894824999999997</v>
      </c>
      <c r="I55" s="13">
        <f t="shared" si="1"/>
        <v>-0.90563009999999977</v>
      </c>
      <c r="J55" s="6">
        <f>'CL &amp; Data'!D373</f>
        <v>-10.186346</v>
      </c>
      <c r="L55" s="6">
        <f>'CL &amp; Data'!L267/1000000000</f>
        <v>9.3648000000000007</v>
      </c>
      <c r="N55" s="6">
        <f>'CL &amp; Data'!M267</f>
        <v>-9.8598061000000001</v>
      </c>
      <c r="O55" s="13">
        <f t="shared" si="2"/>
        <v>-1.7978629999999995</v>
      </c>
      <c r="P55" s="6">
        <f>'CL &amp; Data'!N267</f>
        <v>-9.9236956000000003</v>
      </c>
      <c r="R55" s="6">
        <f>'CL &amp; Data'!M373</f>
        <v>-9.9857683000000002</v>
      </c>
      <c r="S55" s="13">
        <f t="shared" si="3"/>
        <v>-1.2523698999999997</v>
      </c>
      <c r="T55" s="6">
        <f>'CL &amp; Data'!N373</f>
        <v>-9.9980668999999995</v>
      </c>
      <c r="V55" s="80">
        <f>'CL &amp; Data'!B373/1000000000</f>
        <v>9.3648000000000007</v>
      </c>
    </row>
    <row r="56" spans="2:22" x14ac:dyDescent="0.25">
      <c r="B56" s="6">
        <f>'CL &amp; Data'!B268/1000000000</f>
        <v>9.5447000000000006</v>
      </c>
      <c r="D56" s="6">
        <f>'CL &amp; Data'!C268</f>
        <v>-8.2452354000000003</v>
      </c>
      <c r="E56" s="13">
        <f t="shared" si="0"/>
        <v>-1.2173012999999999</v>
      </c>
      <c r="F56" s="6">
        <f>'CL &amp; Data'!D268</f>
        <v>-11.253168000000001</v>
      </c>
      <c r="H56" s="6">
        <f>'CL &amp; Data'!C374</f>
        <v>-8.8657254999999999</v>
      </c>
      <c r="I56" s="13">
        <f t="shared" si="1"/>
        <v>-0.88187309999999997</v>
      </c>
      <c r="J56" s="6">
        <f>'CL &amp; Data'!D374</f>
        <v>-10.869088</v>
      </c>
      <c r="L56" s="6">
        <f>'CL &amp; Data'!L268/1000000000</f>
        <v>9.5447000000000006</v>
      </c>
      <c r="N56" s="6">
        <f>'CL &amp; Data'!M268</f>
        <v>-9.7766055999999999</v>
      </c>
      <c r="O56" s="13">
        <f t="shared" si="2"/>
        <v>-1.7146624999999993</v>
      </c>
      <c r="P56" s="6">
        <f>'CL &amp; Data'!N268</f>
        <v>-10.35877</v>
      </c>
      <c r="R56" s="6">
        <f>'CL &amp; Data'!M374</f>
        <v>-9.9755973999999998</v>
      </c>
      <c r="S56" s="13">
        <f t="shared" si="3"/>
        <v>-1.2421989999999994</v>
      </c>
      <c r="T56" s="6">
        <f>'CL &amp; Data'!N374</f>
        <v>-10.779591999999999</v>
      </c>
      <c r="V56" s="80">
        <f>'CL &amp; Data'!B374/1000000000</f>
        <v>9.5447000000000006</v>
      </c>
    </row>
    <row r="57" spans="2:22" x14ac:dyDescent="0.25">
      <c r="B57" s="6">
        <f>'CL &amp; Data'!B269/1000000000</f>
        <v>9.7246000000000006</v>
      </c>
      <c r="D57" s="6">
        <f>'CL &amp; Data'!C269</f>
        <v>-8.2453956999999996</v>
      </c>
      <c r="E57" s="13">
        <f t="shared" si="0"/>
        <v>-1.2174615999999991</v>
      </c>
      <c r="F57" s="6">
        <f>'CL &amp; Data'!D269</f>
        <v>-11.575271000000001</v>
      </c>
      <c r="H57" s="6">
        <f>'CL &amp; Data'!C375</f>
        <v>-8.8660364000000005</v>
      </c>
      <c r="I57" s="13">
        <f t="shared" si="1"/>
        <v>-0.88218400000000052</v>
      </c>
      <c r="J57" s="6">
        <f>'CL &amp; Data'!D375</f>
        <v>-11.748068999999999</v>
      </c>
      <c r="L57" s="6">
        <f>'CL &amp; Data'!L269/1000000000</f>
        <v>9.7246000000000006</v>
      </c>
      <c r="N57" s="6">
        <f>'CL &amp; Data'!M269</f>
        <v>-9.7010822000000001</v>
      </c>
      <c r="O57" s="13">
        <f t="shared" si="2"/>
        <v>-1.6391390999999995</v>
      </c>
      <c r="P57" s="6">
        <f>'CL &amp; Data'!N269</f>
        <v>-10.802656000000001</v>
      </c>
      <c r="R57" s="6">
        <f>'CL &amp; Data'!M375</f>
        <v>-9.9890757000000008</v>
      </c>
      <c r="S57" s="13">
        <f t="shared" si="3"/>
        <v>-1.2556773000000003</v>
      </c>
      <c r="T57" s="6">
        <f>'CL &amp; Data'!N375</f>
        <v>-11.757101</v>
      </c>
      <c r="V57" s="80">
        <f>'CL &amp; Data'!B375/1000000000</f>
        <v>9.7246000000000006</v>
      </c>
    </row>
    <row r="58" spans="2:22" x14ac:dyDescent="0.25">
      <c r="B58" s="6">
        <f>'CL &amp; Data'!B270/1000000000</f>
        <v>9.9045000000000005</v>
      </c>
      <c r="D58" s="6">
        <f>'CL &amp; Data'!C270</f>
        <v>-8.2453184000000004</v>
      </c>
      <c r="E58" s="13">
        <f t="shared" si="0"/>
        <v>-1.2173843</v>
      </c>
      <c r="F58" s="6">
        <f>'CL &amp; Data'!D270</f>
        <v>-12.017529</v>
      </c>
      <c r="H58" s="6">
        <f>'CL &amp; Data'!C376</f>
        <v>-8.8810929999999999</v>
      </c>
      <c r="I58" s="13">
        <f t="shared" si="1"/>
        <v>-0.89724059999999994</v>
      </c>
      <c r="J58" s="6">
        <f>'CL &amp; Data'!D376</f>
        <v>-13.127423</v>
      </c>
      <c r="L58" s="6">
        <f>'CL &amp; Data'!L270/1000000000</f>
        <v>9.9045000000000005</v>
      </c>
      <c r="N58" s="6">
        <f>'CL &amp; Data'!M270</f>
        <v>-9.6402453999999995</v>
      </c>
      <c r="O58" s="13">
        <f t="shared" si="2"/>
        <v>-1.5783022999999989</v>
      </c>
      <c r="P58" s="6">
        <f>'CL &amp; Data'!N270</f>
        <v>-11.319091999999999</v>
      </c>
      <c r="R58" s="6">
        <f>'CL &amp; Data'!M376</f>
        <v>-10.005143</v>
      </c>
      <c r="S58" s="13">
        <f t="shared" si="3"/>
        <v>-1.2717445999999999</v>
      </c>
      <c r="T58" s="6">
        <f>'CL &amp; Data'!N376</f>
        <v>-13.294836</v>
      </c>
      <c r="V58" s="80">
        <f>'CL &amp; Data'!B376/1000000000</f>
        <v>9.9045000000000005</v>
      </c>
    </row>
    <row r="59" spans="2:22" x14ac:dyDescent="0.25">
      <c r="B59" s="6">
        <f>'CL &amp; Data'!B271/1000000000</f>
        <v>10.0844</v>
      </c>
      <c r="D59" s="6">
        <f>'CL &amp; Data'!C271</f>
        <v>-8.2574185999999994</v>
      </c>
      <c r="E59" s="13">
        <f t="shared" si="0"/>
        <v>-1.229484499999999</v>
      </c>
      <c r="F59" s="6">
        <f>'CL &amp; Data'!D271</f>
        <v>-12.529899</v>
      </c>
      <c r="H59" s="6">
        <f>'CL &amp; Data'!C377</f>
        <v>-8.9402741999999993</v>
      </c>
      <c r="I59" s="13">
        <f t="shared" si="1"/>
        <v>-0.95642179999999932</v>
      </c>
      <c r="J59" s="6">
        <f>'CL &amp; Data'!D377</f>
        <v>-15.115497</v>
      </c>
      <c r="L59" s="6">
        <f>'CL &amp; Data'!L271/1000000000</f>
        <v>10.0844</v>
      </c>
      <c r="N59" s="6">
        <f>'CL &amp; Data'!M271</f>
        <v>-9.5993241999999999</v>
      </c>
      <c r="O59" s="13">
        <f t="shared" si="2"/>
        <v>-1.5373810999999993</v>
      </c>
      <c r="P59" s="6">
        <f>'CL &amp; Data'!N271</f>
        <v>-11.801735000000001</v>
      </c>
      <c r="R59" s="6">
        <f>'CL &amp; Data'!M377</f>
        <v>-10.084237999999999</v>
      </c>
      <c r="S59" s="13">
        <f t="shared" si="3"/>
        <v>-1.3508395999999987</v>
      </c>
      <c r="T59" s="6">
        <f>'CL &amp; Data'!N377</f>
        <v>-15.831367999999999</v>
      </c>
      <c r="V59" s="80">
        <f>'CL &amp; Data'!B377/1000000000</f>
        <v>10.0844</v>
      </c>
    </row>
    <row r="60" spans="2:22" x14ac:dyDescent="0.25">
      <c r="B60" s="6">
        <f>'CL &amp; Data'!B272/1000000000</f>
        <v>10.2643</v>
      </c>
      <c r="D60" s="6">
        <f>'CL &amp; Data'!C272</f>
        <v>-8.2727298999999999</v>
      </c>
      <c r="E60" s="13">
        <f t="shared" si="0"/>
        <v>-1.2447957999999995</v>
      </c>
      <c r="F60" s="6">
        <f>'CL &amp; Data'!D272</f>
        <v>-13.044173000000001</v>
      </c>
      <c r="H60" s="6">
        <f>'CL &amp; Data'!C378</f>
        <v>-9.0321198000000003</v>
      </c>
      <c r="I60" s="13">
        <f t="shared" si="1"/>
        <v>-1.0482674000000003</v>
      </c>
      <c r="J60" s="6">
        <f>'CL &amp; Data'!D378</f>
        <v>-18.13036</v>
      </c>
      <c r="L60" s="6">
        <f>'CL &amp; Data'!L272/1000000000</f>
        <v>10.2643</v>
      </c>
      <c r="N60" s="6">
        <f>'CL &amp; Data'!M272</f>
        <v>-9.5906953999999995</v>
      </c>
      <c r="O60" s="13">
        <f t="shared" si="2"/>
        <v>-1.528752299999999</v>
      </c>
      <c r="P60" s="6">
        <f>'CL &amp; Data'!N272</f>
        <v>-12.194258</v>
      </c>
      <c r="R60" s="6">
        <f>'CL &amp; Data'!M378</f>
        <v>-10.126877</v>
      </c>
      <c r="S60" s="13">
        <f t="shared" si="3"/>
        <v>-1.3934785999999999</v>
      </c>
      <c r="T60" s="6">
        <f>'CL &amp; Data'!N378</f>
        <v>-21.748491000000001</v>
      </c>
      <c r="V60" s="80">
        <f>'CL &amp; Data'!B378/1000000000</f>
        <v>10.2643</v>
      </c>
    </row>
    <row r="61" spans="2:22" x14ac:dyDescent="0.25">
      <c r="B61" s="6">
        <f>'CL &amp; Data'!B273/1000000000</f>
        <v>10.4442</v>
      </c>
      <c r="D61" s="6">
        <f>'CL &amp; Data'!C273</f>
        <v>-8.3063269000000002</v>
      </c>
      <c r="E61" s="13">
        <f t="shared" si="0"/>
        <v>-1.2783927999999998</v>
      </c>
      <c r="F61" s="6">
        <f>'CL &amp; Data'!D273</f>
        <v>-13.637753999999999</v>
      </c>
      <c r="H61" s="6">
        <f>'CL &amp; Data'!C379</f>
        <v>-9.1386938000000004</v>
      </c>
      <c r="I61" s="13">
        <f t="shared" si="1"/>
        <v>-1.1548414000000005</v>
      </c>
      <c r="J61" s="6">
        <f>'CL &amp; Data'!D379</f>
        <v>-23.841498999999999</v>
      </c>
      <c r="L61" s="6">
        <f>'CL &amp; Data'!L273/1000000000</f>
        <v>10.4442</v>
      </c>
      <c r="N61" s="6">
        <f>'CL &amp; Data'!M273</f>
        <v>-9.6340418000000003</v>
      </c>
      <c r="O61" s="13">
        <f t="shared" si="2"/>
        <v>-1.5720986999999997</v>
      </c>
      <c r="P61" s="6">
        <f>'CL &amp; Data'!N273</f>
        <v>-12.532515999999999</v>
      </c>
      <c r="R61" s="6">
        <f>'CL &amp; Data'!M379</f>
        <v>-10.135236000000001</v>
      </c>
      <c r="S61" s="13">
        <f t="shared" si="3"/>
        <v>-1.4018376000000004</v>
      </c>
      <c r="T61" s="6">
        <f>'CL &amp; Data'!N379</f>
        <v>-24.638501999999999</v>
      </c>
      <c r="V61" s="80">
        <f>'CL &amp; Data'!B379/1000000000</f>
        <v>10.4442</v>
      </c>
    </row>
    <row r="62" spans="2:22" x14ac:dyDescent="0.25">
      <c r="B62" s="6">
        <f>'CL &amp; Data'!B274/1000000000</f>
        <v>10.6241</v>
      </c>
      <c r="D62" s="6">
        <f>'CL &amp; Data'!C274</f>
        <v>-8.378171</v>
      </c>
      <c r="E62" s="13">
        <f t="shared" si="0"/>
        <v>-1.3502368999999996</v>
      </c>
      <c r="F62" s="6">
        <f>'CL &amp; Data'!D274</f>
        <v>-14.343043</v>
      </c>
      <c r="H62" s="6">
        <f>'CL &amp; Data'!C380</f>
        <v>-9.2518329999999995</v>
      </c>
      <c r="I62" s="13">
        <f t="shared" si="1"/>
        <v>-1.2679805999999996</v>
      </c>
      <c r="J62" s="6">
        <f>'CL &amp; Data'!D380</f>
        <v>-27.331313999999999</v>
      </c>
      <c r="L62" s="6">
        <f>'CL &amp; Data'!L274/1000000000</f>
        <v>10.6241</v>
      </c>
      <c r="N62" s="6">
        <f>'CL &amp; Data'!M274</f>
        <v>-9.7382793000000003</v>
      </c>
      <c r="O62" s="13">
        <f t="shared" si="2"/>
        <v>-1.6763361999999997</v>
      </c>
      <c r="P62" s="6">
        <f>'CL &amp; Data'!N274</f>
        <v>-12.871076</v>
      </c>
      <c r="R62" s="6">
        <f>'CL &amp; Data'!M380</f>
        <v>-10.078440000000001</v>
      </c>
      <c r="S62" s="13">
        <f t="shared" si="3"/>
        <v>-1.3450416000000001</v>
      </c>
      <c r="T62" s="6">
        <f>'CL &amp; Data'!N380</f>
        <v>-26.073374000000001</v>
      </c>
      <c r="V62" s="80">
        <f>'CL &amp; Data'!B380/1000000000</f>
        <v>10.6241</v>
      </c>
    </row>
    <row r="63" spans="2:22" x14ac:dyDescent="0.25">
      <c r="B63" s="6">
        <f>'CL &amp; Data'!B275/1000000000</f>
        <v>10.804</v>
      </c>
      <c r="D63" s="6">
        <f>'CL &amp; Data'!C275</f>
        <v>-8.4680719</v>
      </c>
      <c r="E63" s="13">
        <f t="shared" si="0"/>
        <v>-1.4401377999999996</v>
      </c>
      <c r="F63" s="6">
        <f>'CL &amp; Data'!D275</f>
        <v>-15.177315</v>
      </c>
      <c r="H63" s="6">
        <f>'CL &amp; Data'!C381</f>
        <v>-9.3513059999999992</v>
      </c>
      <c r="I63" s="13">
        <f t="shared" si="1"/>
        <v>-1.3674535999999993</v>
      </c>
      <c r="J63" s="6">
        <f>'CL &amp; Data'!D381</f>
        <v>-28.943868999999999</v>
      </c>
      <c r="L63" s="6">
        <f>'CL &amp; Data'!L275/1000000000</f>
        <v>10.804</v>
      </c>
      <c r="N63" s="6">
        <f>'CL &amp; Data'!M275</f>
        <v>-9.8706645999999996</v>
      </c>
      <c r="O63" s="13">
        <f t="shared" si="2"/>
        <v>-1.808721499999999</v>
      </c>
      <c r="P63" s="6">
        <f>'CL &amp; Data'!N275</f>
        <v>-13.111737</v>
      </c>
      <c r="R63" s="6">
        <f>'CL &amp; Data'!M381</f>
        <v>-10.051133</v>
      </c>
      <c r="S63" s="13">
        <f t="shared" si="3"/>
        <v>-1.3177345999999996</v>
      </c>
      <c r="T63" s="6">
        <f>'CL &amp; Data'!N381</f>
        <v>-26.324282</v>
      </c>
      <c r="V63" s="80">
        <f>'CL &amp; Data'!B381/1000000000</f>
        <v>10.804</v>
      </c>
    </row>
    <row r="64" spans="2:22" x14ac:dyDescent="0.25">
      <c r="B64" s="6">
        <f>'CL &amp; Data'!B276/1000000000</f>
        <v>10.9839</v>
      </c>
      <c r="D64" s="6">
        <f>'CL &amp; Data'!C276</f>
        <v>-8.5774231000000007</v>
      </c>
      <c r="E64" s="13">
        <f t="shared" si="0"/>
        <v>-1.5494890000000003</v>
      </c>
      <c r="F64" s="6">
        <f>'CL &amp; Data'!D276</f>
        <v>-16.034451000000001</v>
      </c>
      <c r="H64" s="6">
        <f>'CL &amp; Data'!C382</f>
        <v>-9.4691247999999995</v>
      </c>
      <c r="I64" s="13">
        <f t="shared" si="1"/>
        <v>-1.4852723999999995</v>
      </c>
      <c r="J64" s="6">
        <f>'CL &amp; Data'!D382</f>
        <v>-29.139603000000001</v>
      </c>
      <c r="L64" s="6">
        <f>'CL &amp; Data'!L276/1000000000</f>
        <v>10.9839</v>
      </c>
      <c r="N64" s="6">
        <f>'CL &amp; Data'!M276</f>
        <v>-10.042228</v>
      </c>
      <c r="O64" s="13">
        <f t="shared" si="2"/>
        <v>-1.9802848999999991</v>
      </c>
      <c r="P64" s="6">
        <f>'CL &amp; Data'!N276</f>
        <v>-13.246376</v>
      </c>
      <c r="R64" s="6">
        <f>'CL &amp; Data'!M382</f>
        <v>-10.063067999999999</v>
      </c>
      <c r="S64" s="13">
        <f t="shared" si="3"/>
        <v>-1.329669599999999</v>
      </c>
      <c r="T64" s="6">
        <f>'CL &amp; Data'!N382</f>
        <v>-24.999962</v>
      </c>
      <c r="V64" s="80">
        <f>'CL &amp; Data'!B382/1000000000</f>
        <v>10.9839</v>
      </c>
    </row>
    <row r="65" spans="2:22" x14ac:dyDescent="0.25">
      <c r="B65" s="6">
        <f>'CL &amp; Data'!B277/1000000000</f>
        <v>11.1638</v>
      </c>
      <c r="D65" s="6">
        <f>'CL &amp; Data'!C277</f>
        <v>-8.6805830000000004</v>
      </c>
      <c r="E65" s="13">
        <f t="shared" si="0"/>
        <v>-1.6526489</v>
      </c>
      <c r="F65" s="6">
        <f>'CL &amp; Data'!D277</f>
        <v>-16.730357999999999</v>
      </c>
      <c r="H65" s="6">
        <f>'CL &amp; Data'!C383</f>
        <v>-9.5897778999999996</v>
      </c>
      <c r="I65" s="13">
        <f t="shared" si="1"/>
        <v>-1.6059254999999997</v>
      </c>
      <c r="J65" s="6">
        <f>'CL &amp; Data'!D383</f>
        <v>-28.113073</v>
      </c>
      <c r="L65" s="6">
        <f>'CL &amp; Data'!L277/1000000000</f>
        <v>11.1638</v>
      </c>
      <c r="N65" s="6">
        <f>'CL &amp; Data'!M277</f>
        <v>-10.234024</v>
      </c>
      <c r="O65" s="13">
        <f t="shared" si="2"/>
        <v>-2.1720808999999992</v>
      </c>
      <c r="P65" s="6">
        <f>'CL &amp; Data'!N277</f>
        <v>-13.188592</v>
      </c>
      <c r="R65" s="6">
        <f>'CL &amp; Data'!M383</f>
        <v>-10.162397</v>
      </c>
      <c r="S65" s="13">
        <f t="shared" si="3"/>
        <v>-1.4289985999999999</v>
      </c>
      <c r="T65" s="6">
        <f>'CL &amp; Data'!N383</f>
        <v>-19.863631999999999</v>
      </c>
      <c r="V65" s="80">
        <f>'CL &amp; Data'!B383/1000000000</f>
        <v>11.1638</v>
      </c>
    </row>
    <row r="66" spans="2:22" x14ac:dyDescent="0.25">
      <c r="B66" s="6">
        <f>'CL &amp; Data'!B278/1000000000</f>
        <v>11.3437</v>
      </c>
      <c r="D66" s="6">
        <f>'CL &amp; Data'!C278</f>
        <v>-8.7912225999999993</v>
      </c>
      <c r="E66" s="13">
        <f t="shared" si="0"/>
        <v>-1.7632884999999989</v>
      </c>
      <c r="F66" s="6">
        <f>'CL &amp; Data'!D278</f>
        <v>-16.990805000000002</v>
      </c>
      <c r="H66" s="6">
        <f>'CL &amp; Data'!C384</f>
        <v>-9.6901645999999992</v>
      </c>
      <c r="I66" s="13">
        <f t="shared" si="1"/>
        <v>-1.7063121999999993</v>
      </c>
      <c r="J66" s="6">
        <f>'CL &amp; Data'!D384</f>
        <v>-23.714690999999998</v>
      </c>
      <c r="L66" s="6">
        <f>'CL &amp; Data'!L278/1000000000</f>
        <v>11.3437</v>
      </c>
      <c r="N66" s="6">
        <f>'CL &amp; Data'!M278</f>
        <v>-10.431668999999999</v>
      </c>
      <c r="O66" s="13">
        <f t="shared" si="2"/>
        <v>-2.3697258999999988</v>
      </c>
      <c r="P66" s="6">
        <f>'CL &amp; Data'!N278</f>
        <v>-12.875737000000001</v>
      </c>
      <c r="R66" s="6">
        <f>'CL &amp; Data'!M384</f>
        <v>-10.336969</v>
      </c>
      <c r="S66" s="13">
        <f t="shared" si="3"/>
        <v>-1.6035705999999994</v>
      </c>
      <c r="T66" s="6">
        <f>'CL &amp; Data'!N384</f>
        <v>-17.152874000000001</v>
      </c>
      <c r="V66" s="80">
        <f>'CL &amp; Data'!B384/1000000000</f>
        <v>11.3437</v>
      </c>
    </row>
    <row r="67" spans="2:22" x14ac:dyDescent="0.25">
      <c r="B67" s="6">
        <f>'CL &amp; Data'!B279/1000000000</f>
        <v>11.5236</v>
      </c>
      <c r="D67" s="6">
        <f>'CL &amp; Data'!C279</f>
        <v>-8.9063911000000004</v>
      </c>
      <c r="E67" s="13">
        <f t="shared" si="0"/>
        <v>-1.878457</v>
      </c>
      <c r="F67" s="6">
        <f>'CL &amp; Data'!D279</f>
        <v>-16.702925</v>
      </c>
      <c r="H67" s="6">
        <f>'CL &amp; Data'!C385</f>
        <v>-9.8308210000000003</v>
      </c>
      <c r="I67" s="13">
        <f t="shared" si="1"/>
        <v>-1.8469686000000003</v>
      </c>
      <c r="J67" s="6">
        <f>'CL &amp; Data'!D385</f>
        <v>-20.482306999999999</v>
      </c>
      <c r="L67" s="6">
        <f>'CL &amp; Data'!L279/1000000000</f>
        <v>11.5236</v>
      </c>
      <c r="N67" s="6">
        <f>'CL &amp; Data'!M279</f>
        <v>-10.65033</v>
      </c>
      <c r="O67" s="13">
        <f t="shared" si="2"/>
        <v>-2.5883868999999997</v>
      </c>
      <c r="P67" s="6">
        <f>'CL &amp; Data'!N279</f>
        <v>-12.294750000000001</v>
      </c>
      <c r="R67" s="6">
        <f>'CL &amp; Data'!M385</f>
        <v>-10.622925</v>
      </c>
      <c r="S67" s="13">
        <f t="shared" si="3"/>
        <v>-1.8895265999999999</v>
      </c>
      <c r="T67" s="6">
        <f>'CL &amp; Data'!N385</f>
        <v>-15.257133</v>
      </c>
      <c r="V67" s="80">
        <f>'CL &amp; Data'!B385/1000000000</f>
        <v>11.5236</v>
      </c>
    </row>
    <row r="68" spans="2:22" x14ac:dyDescent="0.25">
      <c r="B68" s="6">
        <f>'CL &amp; Data'!B280/1000000000</f>
        <v>11.7035</v>
      </c>
      <c r="D68" s="6">
        <f>'CL &amp; Data'!C280</f>
        <v>-9.0372237999999996</v>
      </c>
      <c r="E68" s="13">
        <f t="shared" ref="E68:E103" si="4">D68-$D$3</f>
        <v>-2.0092896999999992</v>
      </c>
      <c r="F68" s="6">
        <f>'CL &amp; Data'!D280</f>
        <v>-15.811809999999999</v>
      </c>
      <c r="H68" s="6">
        <f>'CL &amp; Data'!C386</f>
        <v>-10.048031</v>
      </c>
      <c r="I68" s="13">
        <f t="shared" ref="I68:I101" si="5">H68-$H$7</f>
        <v>-2.0641786</v>
      </c>
      <c r="J68" s="6">
        <f>'CL &amp; Data'!D386</f>
        <v>-17.888041000000001</v>
      </c>
      <c r="L68" s="6">
        <f>'CL &amp; Data'!L280/1000000000</f>
        <v>11.7035</v>
      </c>
      <c r="N68" s="6">
        <f>'CL &amp; Data'!M280</f>
        <v>-10.883038000000001</v>
      </c>
      <c r="O68" s="13">
        <f t="shared" ref="O68:O103" si="6">N68-$N$5</f>
        <v>-2.8210949000000003</v>
      </c>
      <c r="P68" s="6">
        <f>'CL &amp; Data'!N280</f>
        <v>-11.466077</v>
      </c>
      <c r="R68" s="6">
        <f>'CL &amp; Data'!M386</f>
        <v>-10.982423000000001</v>
      </c>
      <c r="S68" s="13">
        <f t="shared" ref="S68:S103" si="7">R68-$R$7</f>
        <v>-2.2490246000000003</v>
      </c>
      <c r="T68" s="6">
        <f>'CL &amp; Data'!N386</f>
        <v>-13.495058999999999</v>
      </c>
      <c r="V68" s="80">
        <f>'CL &amp; Data'!B386/1000000000</f>
        <v>11.7035</v>
      </c>
    </row>
    <row r="69" spans="2:22" x14ac:dyDescent="0.25">
      <c r="B69" s="6">
        <f>'CL &amp; Data'!B281/1000000000</f>
        <v>11.8834</v>
      </c>
      <c r="D69" s="6">
        <f>'CL &amp; Data'!C281</f>
        <v>-9.1949263000000006</v>
      </c>
      <c r="E69" s="13">
        <f t="shared" si="4"/>
        <v>-2.1669922000000001</v>
      </c>
      <c r="F69" s="6">
        <f>'CL &amp; Data'!D281</f>
        <v>-14.3911</v>
      </c>
      <c r="H69" s="6">
        <f>'CL &amp; Data'!C387</f>
        <v>-10.408091000000001</v>
      </c>
      <c r="I69" s="13">
        <f t="shared" si="5"/>
        <v>-2.4242386000000007</v>
      </c>
      <c r="J69" s="6">
        <f>'CL &amp; Data'!D387</f>
        <v>-15.52041</v>
      </c>
      <c r="L69" s="6">
        <f>'CL &amp; Data'!L281/1000000000</f>
        <v>11.8834</v>
      </c>
      <c r="N69" s="6">
        <f>'CL &amp; Data'!M281</f>
        <v>-11.152809</v>
      </c>
      <c r="O69" s="13">
        <f t="shared" si="6"/>
        <v>-3.0908658999999989</v>
      </c>
      <c r="P69" s="6">
        <f>'CL &amp; Data'!N281</f>
        <v>-10.473222</v>
      </c>
      <c r="R69" s="6">
        <f>'CL &amp; Data'!M387</f>
        <v>-11.438335</v>
      </c>
      <c r="S69" s="13">
        <f t="shared" si="7"/>
        <v>-2.7049365999999999</v>
      </c>
      <c r="T69" s="6">
        <f>'CL &amp; Data'!N387</f>
        <v>-11.851406000000001</v>
      </c>
      <c r="V69" s="80">
        <f>'CL &amp; Data'!B387/1000000000</f>
        <v>11.8834</v>
      </c>
    </row>
    <row r="70" spans="2:22" x14ac:dyDescent="0.25">
      <c r="B70" s="6">
        <f>'CL &amp; Data'!B282/1000000000</f>
        <v>12.0633</v>
      </c>
      <c r="D70" s="6">
        <f>'CL &amp; Data'!C282</f>
        <v>-9.4266558000000007</v>
      </c>
      <c r="E70" s="13">
        <f t="shared" si="4"/>
        <v>-2.3987217000000003</v>
      </c>
      <c r="F70" s="6">
        <f>'CL &amp; Data'!D282</f>
        <v>-12.665081000000001</v>
      </c>
      <c r="H70" s="6">
        <f>'CL &amp; Data'!C388</f>
        <v>-10.906219999999999</v>
      </c>
      <c r="I70" s="13">
        <f t="shared" si="5"/>
        <v>-2.9223675999999994</v>
      </c>
      <c r="J70" s="6">
        <f>'CL &amp; Data'!D388</f>
        <v>-12.83123</v>
      </c>
      <c r="L70" s="6">
        <f>'CL &amp; Data'!L282/1000000000</f>
        <v>12.0633</v>
      </c>
      <c r="N70" s="6">
        <f>'CL &amp; Data'!M282</f>
        <v>-11.450984</v>
      </c>
      <c r="O70" s="13">
        <f t="shared" si="6"/>
        <v>-3.3890408999999995</v>
      </c>
      <c r="P70" s="6">
        <f>'CL &amp; Data'!N282</f>
        <v>-9.4649105000000002</v>
      </c>
      <c r="R70" s="6">
        <f>'CL &amp; Data'!M388</f>
        <v>-11.988250000000001</v>
      </c>
      <c r="S70" s="13">
        <f t="shared" si="7"/>
        <v>-3.2548516000000003</v>
      </c>
      <c r="T70" s="6">
        <f>'CL &amp; Data'!N388</f>
        <v>-10.205009</v>
      </c>
      <c r="V70" s="80">
        <f>'CL &amp; Data'!B388/1000000000</f>
        <v>12.0633</v>
      </c>
    </row>
    <row r="71" spans="2:22" x14ac:dyDescent="0.25">
      <c r="B71" s="6">
        <f>'CL &amp; Data'!B283/1000000000</f>
        <v>12.2432</v>
      </c>
      <c r="D71" s="6">
        <f>'CL &amp; Data'!C283</f>
        <v>-9.7881345999999994</v>
      </c>
      <c r="E71" s="13">
        <f t="shared" si="4"/>
        <v>-2.7602004999999989</v>
      </c>
      <c r="F71" s="6">
        <f>'CL &amp; Data'!D283</f>
        <v>-10.94683</v>
      </c>
      <c r="H71" s="6">
        <f>'CL &amp; Data'!C389</f>
        <v>-11.516434</v>
      </c>
      <c r="I71" s="13">
        <f t="shared" si="5"/>
        <v>-3.5325816000000003</v>
      </c>
      <c r="J71" s="6">
        <f>'CL &amp; Data'!D389</f>
        <v>-10.307679</v>
      </c>
      <c r="L71" s="6">
        <f>'CL &amp; Data'!L283/1000000000</f>
        <v>12.2432</v>
      </c>
      <c r="N71" s="6">
        <f>'CL &amp; Data'!M283</f>
        <v>-11.761259000000001</v>
      </c>
      <c r="O71" s="13">
        <f t="shared" si="6"/>
        <v>-3.6993159000000002</v>
      </c>
      <c r="P71" s="6">
        <f>'CL &amp; Data'!N283</f>
        <v>-8.5484228000000009</v>
      </c>
      <c r="R71" s="6">
        <f>'CL &amp; Data'!M389</f>
        <v>-12.616930999999999</v>
      </c>
      <c r="S71" s="13">
        <f t="shared" si="7"/>
        <v>-3.8835325999999988</v>
      </c>
      <c r="T71" s="6">
        <f>'CL &amp; Data'!N389</f>
        <v>-8.6838435999999994</v>
      </c>
      <c r="V71" s="80">
        <f>'CL &amp; Data'!B389/1000000000</f>
        <v>12.2432</v>
      </c>
    </row>
    <row r="72" spans="2:22" x14ac:dyDescent="0.25">
      <c r="B72" s="6">
        <f>'CL &amp; Data'!B284/1000000000</f>
        <v>12.4231</v>
      </c>
      <c r="D72" s="6">
        <f>'CL &amp; Data'!C284</f>
        <v>-10.248246999999999</v>
      </c>
      <c r="E72" s="13">
        <f t="shared" si="4"/>
        <v>-3.2203128999999988</v>
      </c>
      <c r="F72" s="6">
        <f>'CL &amp; Data'!D284</f>
        <v>-9.3651228</v>
      </c>
      <c r="H72" s="6">
        <f>'CL &amp; Data'!C390</f>
        <v>-12.207212999999999</v>
      </c>
      <c r="I72" s="13">
        <f t="shared" si="5"/>
        <v>-4.2233605999999995</v>
      </c>
      <c r="J72" s="6">
        <f>'CL &amp; Data'!D390</f>
        <v>-8.3233767000000007</v>
      </c>
      <c r="L72" s="6">
        <f>'CL &amp; Data'!L284/1000000000</f>
        <v>12.4231</v>
      </c>
      <c r="N72" s="6">
        <f>'CL &amp; Data'!M284</f>
        <v>-12.082449</v>
      </c>
      <c r="O72" s="13">
        <f t="shared" si="6"/>
        <v>-4.0205058999999999</v>
      </c>
      <c r="P72" s="6">
        <f>'CL &amp; Data'!N284</f>
        <v>-7.6714349000000004</v>
      </c>
      <c r="R72" s="6">
        <f>'CL &amp; Data'!M390</f>
        <v>-13.288959</v>
      </c>
      <c r="S72" s="13">
        <f t="shared" si="7"/>
        <v>-4.5555605999999997</v>
      </c>
      <c r="T72" s="6">
        <f>'CL &amp; Data'!N390</f>
        <v>-7.3485994000000003</v>
      </c>
      <c r="V72" s="80">
        <f>'CL &amp; Data'!B390/1000000000</f>
        <v>12.4231</v>
      </c>
    </row>
    <row r="73" spans="2:22" x14ac:dyDescent="0.25">
      <c r="B73" s="6">
        <f>'CL &amp; Data'!B285/1000000000</f>
        <v>12.603</v>
      </c>
      <c r="D73" s="6">
        <f>'CL &amp; Data'!C285</f>
        <v>-10.787608000000001</v>
      </c>
      <c r="E73" s="13">
        <f t="shared" si="4"/>
        <v>-3.7596739000000001</v>
      </c>
      <c r="F73" s="6">
        <f>'CL &amp; Data'!D285</f>
        <v>-7.9559660000000001</v>
      </c>
      <c r="H73" s="6">
        <f>'CL &amp; Data'!C391</f>
        <v>-12.918176000000001</v>
      </c>
      <c r="I73" s="13">
        <f t="shared" si="5"/>
        <v>-4.9343236000000008</v>
      </c>
      <c r="J73" s="6">
        <f>'CL &amp; Data'!D391</f>
        <v>-6.8548584000000004</v>
      </c>
      <c r="L73" s="6">
        <f>'CL &amp; Data'!L285/1000000000</f>
        <v>12.603</v>
      </c>
      <c r="N73" s="6">
        <f>'CL &amp; Data'!M285</f>
        <v>-12.438478</v>
      </c>
      <c r="O73" s="13">
        <f t="shared" si="6"/>
        <v>-4.3765348999999993</v>
      </c>
      <c r="P73" s="6">
        <f>'CL &amp; Data'!N285</f>
        <v>-6.8816752000000001</v>
      </c>
      <c r="R73" s="6">
        <f>'CL &amp; Data'!M391</f>
        <v>-13.999907</v>
      </c>
      <c r="S73" s="13">
        <f t="shared" si="7"/>
        <v>-5.2665085999999999</v>
      </c>
      <c r="T73" s="6">
        <f>'CL &amp; Data'!N391</f>
        <v>-6.2536712000000003</v>
      </c>
      <c r="V73" s="80">
        <f>'CL &amp; Data'!B391/1000000000</f>
        <v>12.603</v>
      </c>
    </row>
    <row r="74" spans="2:22" x14ac:dyDescent="0.25">
      <c r="B74" s="6">
        <f>'CL &amp; Data'!B286/1000000000</f>
        <v>12.7829</v>
      </c>
      <c r="D74" s="6">
        <f>'CL &amp; Data'!C286</f>
        <v>-11.385268</v>
      </c>
      <c r="E74" s="13">
        <f t="shared" si="4"/>
        <v>-4.3573338999999995</v>
      </c>
      <c r="F74" s="6">
        <f>'CL &amp; Data'!D286</f>
        <v>-6.7675853000000004</v>
      </c>
      <c r="H74" s="6">
        <f>'CL &amp; Data'!C392</f>
        <v>-13.631283</v>
      </c>
      <c r="I74" s="13">
        <f t="shared" si="5"/>
        <v>-5.6474305999999999</v>
      </c>
      <c r="J74" s="6">
        <f>'CL &amp; Data'!D392</f>
        <v>-5.7590522999999996</v>
      </c>
      <c r="L74" s="6">
        <f>'CL &amp; Data'!L286/1000000000</f>
        <v>12.7829</v>
      </c>
      <c r="N74" s="6">
        <f>'CL &amp; Data'!M286</f>
        <v>-12.864646</v>
      </c>
      <c r="O74" s="13">
        <f t="shared" si="6"/>
        <v>-4.8027028999999999</v>
      </c>
      <c r="P74" s="6">
        <f>'CL &amp; Data'!N286</f>
        <v>-6.1631970000000003</v>
      </c>
      <c r="R74" s="6">
        <f>'CL &amp; Data'!M392</f>
        <v>-14.728135</v>
      </c>
      <c r="S74" s="13">
        <f t="shared" si="7"/>
        <v>-5.9947365999999995</v>
      </c>
      <c r="T74" s="6">
        <f>'CL &amp; Data'!N392</f>
        <v>-5.3558722000000003</v>
      </c>
      <c r="V74" s="80">
        <f>'CL &amp; Data'!B392/1000000000</f>
        <v>12.7829</v>
      </c>
    </row>
    <row r="75" spans="2:22" x14ac:dyDescent="0.25">
      <c r="B75" s="6">
        <f>'CL &amp; Data'!B287/1000000000</f>
        <v>12.9628</v>
      </c>
      <c r="D75" s="6">
        <f>'CL &amp; Data'!C287</f>
        <v>-12.075138000000001</v>
      </c>
      <c r="E75" s="13">
        <f t="shared" si="4"/>
        <v>-5.0472039000000004</v>
      </c>
      <c r="F75" s="6">
        <f>'CL &amp; Data'!D287</f>
        <v>-5.7840629000000003</v>
      </c>
      <c r="H75" s="6">
        <f>'CL &amp; Data'!C393</f>
        <v>-14.369301</v>
      </c>
      <c r="I75" s="13">
        <f t="shared" si="5"/>
        <v>-6.3854486000000001</v>
      </c>
      <c r="J75" s="6">
        <f>'CL &amp; Data'!D393</f>
        <v>-4.9204720999999996</v>
      </c>
      <c r="L75" s="6">
        <f>'CL &amp; Data'!L287/1000000000</f>
        <v>12.9628</v>
      </c>
      <c r="N75" s="6">
        <f>'CL &amp; Data'!M287</f>
        <v>-13.390219</v>
      </c>
      <c r="O75" s="13">
        <f t="shared" si="6"/>
        <v>-5.3282758999999995</v>
      </c>
      <c r="P75" s="6">
        <f>'CL &amp; Data'!N287</f>
        <v>-5.4952725999999998</v>
      </c>
      <c r="R75" s="6">
        <f>'CL &amp; Data'!M393</f>
        <v>-15.488229</v>
      </c>
      <c r="S75" s="13">
        <f t="shared" si="7"/>
        <v>-6.7548306</v>
      </c>
      <c r="T75" s="6">
        <f>'CL &amp; Data'!N393</f>
        <v>-4.6332430999999996</v>
      </c>
      <c r="V75" s="80">
        <f>'CL &amp; Data'!B393/1000000000</f>
        <v>12.9628</v>
      </c>
    </row>
    <row r="76" spans="2:22" x14ac:dyDescent="0.25">
      <c r="B76" s="6">
        <f>'CL &amp; Data'!B288/1000000000</f>
        <v>13.1427</v>
      </c>
      <c r="D76" s="6">
        <f>'CL &amp; Data'!C288</f>
        <v>-12.846004000000001</v>
      </c>
      <c r="E76" s="13">
        <f t="shared" si="4"/>
        <v>-5.8180699000000002</v>
      </c>
      <c r="F76" s="6">
        <f>'CL &amp; Data'!D288</f>
        <v>-4.9477409999999997</v>
      </c>
      <c r="H76" s="6">
        <f>'CL &amp; Data'!C394</f>
        <v>-15.111882</v>
      </c>
      <c r="I76" s="13">
        <f t="shared" si="5"/>
        <v>-7.1280295999999996</v>
      </c>
      <c r="J76" s="6">
        <f>'CL &amp; Data'!D394</f>
        <v>-4.2575783999999999</v>
      </c>
      <c r="L76" s="6">
        <f>'CL &amp; Data'!L288/1000000000</f>
        <v>13.1427</v>
      </c>
      <c r="N76" s="6">
        <f>'CL &amp; Data'!M288</f>
        <v>-13.996701</v>
      </c>
      <c r="O76" s="13">
        <f t="shared" si="6"/>
        <v>-5.9347578999999993</v>
      </c>
      <c r="P76" s="6">
        <f>'CL &amp; Data'!N288</f>
        <v>-4.8558259000000001</v>
      </c>
      <c r="R76" s="6">
        <f>'CL &amp; Data'!M394</f>
        <v>-16.227993000000001</v>
      </c>
      <c r="S76" s="13">
        <f t="shared" si="7"/>
        <v>-7.494594600000001</v>
      </c>
      <c r="T76" s="6">
        <f>'CL &amp; Data'!N394</f>
        <v>-4.0455356</v>
      </c>
      <c r="V76" s="80">
        <f>'CL &amp; Data'!B394/1000000000</f>
        <v>13.1427</v>
      </c>
    </row>
    <row r="77" spans="2:22" x14ac:dyDescent="0.25">
      <c r="B77" s="6">
        <f>'CL &amp; Data'!B289/1000000000</f>
        <v>13.3226</v>
      </c>
      <c r="D77" s="6">
        <f>'CL &amp; Data'!C289</f>
        <v>-13.703866</v>
      </c>
      <c r="E77" s="13">
        <f t="shared" si="4"/>
        <v>-6.6759318999999993</v>
      </c>
      <c r="F77" s="6">
        <f>'CL &amp; Data'!D289</f>
        <v>-4.2486191</v>
      </c>
      <c r="H77" s="6">
        <f>'CL &amp; Data'!C395</f>
        <v>-15.918278000000001</v>
      </c>
      <c r="I77" s="13">
        <f t="shared" si="5"/>
        <v>-7.9344256000000009</v>
      </c>
      <c r="J77" s="6">
        <f>'CL &amp; Data'!D395</f>
        <v>-3.7309523000000002</v>
      </c>
      <c r="L77" s="6">
        <f>'CL &amp; Data'!L289/1000000000</f>
        <v>13.3226</v>
      </c>
      <c r="N77" s="6">
        <f>'CL &amp; Data'!M289</f>
        <v>-14.721807999999999</v>
      </c>
      <c r="O77" s="13">
        <f t="shared" si="6"/>
        <v>-6.6598648999999988</v>
      </c>
      <c r="P77" s="6">
        <f>'CL &amp; Data'!N289</f>
        <v>-4.2809967999999996</v>
      </c>
      <c r="R77" s="6">
        <f>'CL &amp; Data'!M395</f>
        <v>-17.013697000000001</v>
      </c>
      <c r="S77" s="13">
        <f t="shared" si="7"/>
        <v>-8.2802986000000001</v>
      </c>
      <c r="T77" s="6">
        <f>'CL &amp; Data'!N395</f>
        <v>-3.5666408999999999</v>
      </c>
      <c r="V77" s="80">
        <f>'CL &amp; Data'!B395/1000000000</f>
        <v>13.3226</v>
      </c>
    </row>
    <row r="78" spans="2:22" x14ac:dyDescent="0.25">
      <c r="B78" s="6">
        <f>'CL &amp; Data'!B290/1000000000</f>
        <v>13.5025</v>
      </c>
      <c r="D78" s="6">
        <f>'CL &amp; Data'!C290</f>
        <v>-14.641418</v>
      </c>
      <c r="E78" s="13">
        <f t="shared" si="4"/>
        <v>-7.6134838999999994</v>
      </c>
      <c r="F78" s="6">
        <f>'CL &amp; Data'!D290</f>
        <v>-3.6746506999999999</v>
      </c>
      <c r="H78" s="6">
        <f>'CL &amp; Data'!C396</f>
        <v>-16.735793999999999</v>
      </c>
      <c r="I78" s="13">
        <f t="shared" si="5"/>
        <v>-8.7519415999999985</v>
      </c>
      <c r="J78" s="6">
        <f>'CL &amp; Data'!D396</f>
        <v>-3.2967450999999999</v>
      </c>
      <c r="L78" s="6">
        <f>'CL &amp; Data'!L290/1000000000</f>
        <v>13.5025</v>
      </c>
      <c r="N78" s="6">
        <f>'CL &amp; Data'!M290</f>
        <v>-15.55176</v>
      </c>
      <c r="O78" s="13">
        <f t="shared" si="6"/>
        <v>-7.4898168999999992</v>
      </c>
      <c r="P78" s="6">
        <f>'CL &amp; Data'!N290</f>
        <v>-3.7675531000000002</v>
      </c>
      <c r="R78" s="6">
        <f>'CL &amp; Data'!M396</f>
        <v>-17.80405</v>
      </c>
      <c r="S78" s="13">
        <f t="shared" si="7"/>
        <v>-9.0706515999999997</v>
      </c>
      <c r="T78" s="6">
        <f>'CL &amp; Data'!N396</f>
        <v>-3.1713960000000001</v>
      </c>
      <c r="V78" s="80">
        <f>'CL &amp; Data'!B396/1000000000</f>
        <v>13.5025</v>
      </c>
    </row>
    <row r="79" spans="2:22" x14ac:dyDescent="0.25">
      <c r="B79" s="6">
        <f>'CL &amp; Data'!B291/1000000000</f>
        <v>13.682399999999999</v>
      </c>
      <c r="D79" s="6">
        <f>'CL &amp; Data'!C291</f>
        <v>-15.650669000000001</v>
      </c>
      <c r="E79" s="13">
        <f t="shared" si="4"/>
        <v>-8.6227349000000011</v>
      </c>
      <c r="F79" s="6">
        <f>'CL &amp; Data'!D291</f>
        <v>-3.2059647999999998</v>
      </c>
      <c r="H79" s="6">
        <f>'CL &amp; Data'!C397</f>
        <v>-17.597684999999998</v>
      </c>
      <c r="I79" s="13">
        <f t="shared" si="5"/>
        <v>-9.6138325999999985</v>
      </c>
      <c r="J79" s="6">
        <f>'CL &amp; Data'!D397</f>
        <v>-2.9394540999999998</v>
      </c>
      <c r="L79" s="6">
        <f>'CL &amp; Data'!L291/1000000000</f>
        <v>13.682399999999999</v>
      </c>
      <c r="N79" s="6">
        <f>'CL &amp; Data'!M291</f>
        <v>-16.498821</v>
      </c>
      <c r="O79" s="13">
        <f t="shared" si="6"/>
        <v>-8.4368778999999989</v>
      </c>
      <c r="P79" s="6">
        <f>'CL &amp; Data'!N291</f>
        <v>-3.3198821999999999</v>
      </c>
      <c r="R79" s="6">
        <f>'CL &amp; Data'!M397</f>
        <v>-18.653396999999998</v>
      </c>
      <c r="S79" s="13">
        <f t="shared" si="7"/>
        <v>-9.9199985999999978</v>
      </c>
      <c r="T79" s="6">
        <f>'CL &amp; Data'!N397</f>
        <v>-2.8452704</v>
      </c>
      <c r="V79" s="80">
        <f>'CL &amp; Data'!B397/1000000000</f>
        <v>13.682399999999999</v>
      </c>
    </row>
    <row r="80" spans="2:22" x14ac:dyDescent="0.25">
      <c r="B80" s="6">
        <f>'CL &amp; Data'!B292/1000000000</f>
        <v>13.862299999999999</v>
      </c>
      <c r="D80" s="6">
        <f>'CL &amp; Data'!C292</f>
        <v>-16.713764000000001</v>
      </c>
      <c r="E80" s="13">
        <f t="shared" si="4"/>
        <v>-9.6858299000000017</v>
      </c>
      <c r="F80" s="6">
        <f>'CL &amp; Data'!D292</f>
        <v>-2.8261091999999999</v>
      </c>
      <c r="H80" s="6">
        <f>'CL &amp; Data'!C398</f>
        <v>-18.491661000000001</v>
      </c>
      <c r="I80" s="13">
        <f t="shared" si="5"/>
        <v>-10.507808600000001</v>
      </c>
      <c r="J80" s="6">
        <f>'CL &amp; Data'!D398</f>
        <v>-2.6410209999999998</v>
      </c>
      <c r="L80" s="6">
        <f>'CL &amp; Data'!L292/1000000000</f>
        <v>13.862299999999999</v>
      </c>
      <c r="N80" s="6">
        <f>'CL &amp; Data'!M292</f>
        <v>-17.544316999999999</v>
      </c>
      <c r="O80" s="13">
        <f t="shared" si="6"/>
        <v>-9.4823738999999989</v>
      </c>
      <c r="P80" s="6">
        <f>'CL &amp; Data'!N292</f>
        <v>-2.9327567000000001</v>
      </c>
      <c r="R80" s="6">
        <f>'CL &amp; Data'!M398</f>
        <v>-19.517410000000002</v>
      </c>
      <c r="S80" s="13">
        <f t="shared" si="7"/>
        <v>-10.784011600000001</v>
      </c>
      <c r="T80" s="6">
        <f>'CL &amp; Data'!N398</f>
        <v>-2.5684613999999999</v>
      </c>
      <c r="V80" s="80">
        <f>'CL &amp; Data'!B398/1000000000</f>
        <v>13.862299999999999</v>
      </c>
    </row>
    <row r="81" spans="2:22" x14ac:dyDescent="0.25">
      <c r="B81" s="6">
        <f>'CL &amp; Data'!B293/1000000000</f>
        <v>14.042199999999999</v>
      </c>
      <c r="D81" s="6">
        <f>'CL &amp; Data'!C293</f>
        <v>-17.801055999999999</v>
      </c>
      <c r="E81" s="13">
        <f t="shared" si="4"/>
        <v>-10.7731219</v>
      </c>
      <c r="F81" s="6">
        <f>'CL &amp; Data'!D293</f>
        <v>-2.5207894</v>
      </c>
      <c r="H81" s="6">
        <f>'CL &amp; Data'!C399</f>
        <v>-19.411842</v>
      </c>
      <c r="I81" s="13">
        <f t="shared" si="5"/>
        <v>-11.4279896</v>
      </c>
      <c r="J81" s="6">
        <f>'CL &amp; Data'!D399</f>
        <v>-2.3974742999999998</v>
      </c>
      <c r="L81" s="6">
        <f>'CL &amp; Data'!L293/1000000000</f>
        <v>14.042199999999999</v>
      </c>
      <c r="N81" s="6">
        <f>'CL &amp; Data'!M293</f>
        <v>-18.663712</v>
      </c>
      <c r="O81" s="13">
        <f t="shared" si="6"/>
        <v>-10.6017689</v>
      </c>
      <c r="P81" s="6">
        <f>'CL &amp; Data'!N293</f>
        <v>-2.6077816</v>
      </c>
      <c r="R81" s="6">
        <f>'CL &amp; Data'!M399</f>
        <v>-20.446672</v>
      </c>
      <c r="S81" s="13">
        <f t="shared" si="7"/>
        <v>-11.713273599999999</v>
      </c>
      <c r="T81" s="6">
        <f>'CL &amp; Data'!N399</f>
        <v>-2.3374386</v>
      </c>
      <c r="V81" s="80">
        <f>'CL &amp; Data'!B399/1000000000</f>
        <v>14.042199999999999</v>
      </c>
    </row>
    <row r="82" spans="2:22" x14ac:dyDescent="0.25">
      <c r="B82" s="6">
        <f>'CL &amp; Data'!B294/1000000000</f>
        <v>14.222099999999999</v>
      </c>
      <c r="D82" s="6">
        <f>'CL &amp; Data'!C294</f>
        <v>-18.895465999999999</v>
      </c>
      <c r="E82" s="13">
        <f t="shared" si="4"/>
        <v>-11.867531899999999</v>
      </c>
      <c r="F82" s="6">
        <f>'CL &amp; Data'!D294</f>
        <v>-2.2748046</v>
      </c>
      <c r="H82" s="6">
        <f>'CL &amp; Data'!C400</f>
        <v>-20.317458999999999</v>
      </c>
      <c r="I82" s="13">
        <f t="shared" si="5"/>
        <v>-12.3336066</v>
      </c>
      <c r="J82" s="6">
        <f>'CL &amp; Data'!D400</f>
        <v>-2.193994</v>
      </c>
      <c r="L82" s="6">
        <f>'CL &amp; Data'!L294/1000000000</f>
        <v>14.222099999999999</v>
      </c>
      <c r="N82" s="6">
        <f>'CL &amp; Data'!M294</f>
        <v>-19.825278999999998</v>
      </c>
      <c r="O82" s="13">
        <f t="shared" si="6"/>
        <v>-11.763335899999998</v>
      </c>
      <c r="P82" s="6">
        <f>'CL &amp; Data'!N294</f>
        <v>-2.3391855000000001</v>
      </c>
      <c r="R82" s="6">
        <f>'CL &amp; Data'!M400</f>
        <v>-21.401706999999998</v>
      </c>
      <c r="S82" s="13">
        <f t="shared" si="7"/>
        <v>-12.668308599999998</v>
      </c>
      <c r="T82" s="6">
        <f>'CL &amp; Data'!N400</f>
        <v>-2.1445772999999999</v>
      </c>
      <c r="V82" s="80">
        <f>'CL &amp; Data'!B400/1000000000</f>
        <v>14.222099999999999</v>
      </c>
    </row>
    <row r="83" spans="2:22" x14ac:dyDescent="0.25">
      <c r="B83" s="6">
        <f>'CL &amp; Data'!B295/1000000000</f>
        <v>14.401999999999999</v>
      </c>
      <c r="D83" s="6">
        <f>'CL &amp; Data'!C295</f>
        <v>-20.013691000000001</v>
      </c>
      <c r="E83" s="13">
        <f t="shared" si="4"/>
        <v>-12.985756900000002</v>
      </c>
      <c r="F83" s="6">
        <f>'CL &amp; Data'!D295</f>
        <v>-2.0759430000000001</v>
      </c>
      <c r="H83" s="6">
        <f>'CL &amp; Data'!C401</f>
        <v>-21.220165000000001</v>
      </c>
      <c r="I83" s="13">
        <f t="shared" si="5"/>
        <v>-13.236312600000002</v>
      </c>
      <c r="J83" s="6">
        <f>'CL &amp; Data'!D401</f>
        <v>-2.0238882999999999</v>
      </c>
      <c r="L83" s="6">
        <f>'CL &amp; Data'!L295/1000000000</f>
        <v>14.401999999999999</v>
      </c>
      <c r="N83" s="6">
        <f>'CL &amp; Data'!M295</f>
        <v>-21.021936</v>
      </c>
      <c r="O83" s="13">
        <f t="shared" si="6"/>
        <v>-12.9599929</v>
      </c>
      <c r="P83" s="6">
        <f>'CL &amp; Data'!N295</f>
        <v>-2.1207992999999998</v>
      </c>
      <c r="R83" s="6">
        <f>'CL &amp; Data'!M401</f>
        <v>-22.385870000000001</v>
      </c>
      <c r="S83" s="13">
        <f t="shared" si="7"/>
        <v>-13.6524716</v>
      </c>
      <c r="T83" s="6">
        <f>'CL &amp; Data'!N401</f>
        <v>-1.9838678000000001</v>
      </c>
      <c r="V83" s="80">
        <f>'CL &amp; Data'!B401/1000000000</f>
        <v>14.401999999999999</v>
      </c>
    </row>
    <row r="84" spans="2:22" x14ac:dyDescent="0.25">
      <c r="B84" s="6">
        <f>'CL &amp; Data'!B296/1000000000</f>
        <v>14.581899999999999</v>
      </c>
      <c r="D84" s="6">
        <f>'CL &amp; Data'!C296</f>
        <v>-21.187159999999999</v>
      </c>
      <c r="E84" s="13">
        <f t="shared" si="4"/>
        <v>-14.159225899999999</v>
      </c>
      <c r="F84" s="6">
        <f>'CL &amp; Data'!D296</f>
        <v>-1.9115939</v>
      </c>
      <c r="H84" s="6">
        <f>'CL &amp; Data'!C402</f>
        <v>-22.138307999999999</v>
      </c>
      <c r="I84" s="13">
        <f t="shared" si="5"/>
        <v>-14.154455599999999</v>
      </c>
      <c r="J84" s="6">
        <f>'CL &amp; Data'!D402</f>
        <v>-1.8800062</v>
      </c>
      <c r="L84" s="6">
        <f>'CL &amp; Data'!L296/1000000000</f>
        <v>14.581899999999999</v>
      </c>
      <c r="N84" s="6">
        <f>'CL &amp; Data'!M296</f>
        <v>-22.230356</v>
      </c>
      <c r="O84" s="13">
        <f t="shared" si="6"/>
        <v>-14.1684129</v>
      </c>
      <c r="P84" s="6">
        <f>'CL &amp; Data'!N296</f>
        <v>-1.9413589</v>
      </c>
      <c r="R84" s="6">
        <f>'CL &amp; Data'!M402</f>
        <v>-23.361930999999998</v>
      </c>
      <c r="S84" s="13">
        <f t="shared" si="7"/>
        <v>-14.628532599999998</v>
      </c>
      <c r="T84" s="6">
        <f>'CL &amp; Data'!N402</f>
        <v>-1.8467004</v>
      </c>
      <c r="V84" s="80">
        <f>'CL &amp; Data'!B402/1000000000</f>
        <v>14.581899999999999</v>
      </c>
    </row>
    <row r="85" spans="2:22" x14ac:dyDescent="0.25">
      <c r="B85" s="6">
        <f>'CL &amp; Data'!B297/1000000000</f>
        <v>14.761799999999999</v>
      </c>
      <c r="D85" s="6">
        <f>'CL &amp; Data'!C297</f>
        <v>-22.422024</v>
      </c>
      <c r="E85" s="13">
        <f t="shared" si="4"/>
        <v>-15.394089900000001</v>
      </c>
      <c r="F85" s="6">
        <f>'CL &amp; Data'!D297</f>
        <v>-1.7751323999999999</v>
      </c>
      <c r="H85" s="6">
        <f>'CL &amp; Data'!C403</f>
        <v>-23.171337000000001</v>
      </c>
      <c r="I85" s="13">
        <f t="shared" si="5"/>
        <v>-15.187484600000001</v>
      </c>
      <c r="J85" s="6">
        <f>'CL &amp; Data'!D403</f>
        <v>-1.7575259999999999</v>
      </c>
      <c r="L85" s="6">
        <f>'CL &amp; Data'!L297/1000000000</f>
        <v>14.761799999999999</v>
      </c>
      <c r="N85" s="6">
        <f>'CL &amp; Data'!M297</f>
        <v>-23.477074000000002</v>
      </c>
      <c r="O85" s="13">
        <f t="shared" si="6"/>
        <v>-15.415130900000001</v>
      </c>
      <c r="P85" s="6">
        <f>'CL &amp; Data'!N297</f>
        <v>-1.7946461</v>
      </c>
      <c r="R85" s="6">
        <f>'CL &amp; Data'!M403</f>
        <v>-24.392429</v>
      </c>
      <c r="S85" s="13">
        <f t="shared" si="7"/>
        <v>-15.659030599999999</v>
      </c>
      <c r="T85" s="6">
        <f>'CL &amp; Data'!N403</f>
        <v>-1.7290695</v>
      </c>
      <c r="V85" s="80">
        <f>'CL &amp; Data'!B403/1000000000</f>
        <v>14.761799999999999</v>
      </c>
    </row>
    <row r="86" spans="2:22" x14ac:dyDescent="0.25">
      <c r="B86" s="6">
        <f>'CL &amp; Data'!B298/1000000000</f>
        <v>14.941700000000001</v>
      </c>
      <c r="D86" s="6">
        <f>'CL &amp; Data'!C298</f>
        <v>-23.700472000000001</v>
      </c>
      <c r="E86" s="13">
        <f t="shared" si="4"/>
        <v>-16.672537900000002</v>
      </c>
      <c r="F86" s="6">
        <f>'CL &amp; Data'!D298</f>
        <v>-1.6608858</v>
      </c>
      <c r="H86" s="6">
        <f>'CL &amp; Data'!C404</f>
        <v>-24.305357000000001</v>
      </c>
      <c r="I86" s="13">
        <f t="shared" si="5"/>
        <v>-16.321504600000001</v>
      </c>
      <c r="J86" s="6">
        <f>'CL &amp; Data'!D404</f>
        <v>-1.6512102</v>
      </c>
      <c r="L86" s="6">
        <f>'CL &amp; Data'!L298/1000000000</f>
        <v>14.941700000000001</v>
      </c>
      <c r="N86" s="6">
        <f>'CL &amp; Data'!M298</f>
        <v>-24.759117</v>
      </c>
      <c r="O86" s="13">
        <f t="shared" si="6"/>
        <v>-16.697173899999999</v>
      </c>
      <c r="P86" s="6">
        <f>'CL &amp; Data'!N298</f>
        <v>-1.6744311999999999</v>
      </c>
      <c r="R86" s="6">
        <f>'CL &amp; Data'!M404</f>
        <v>-25.507670999999998</v>
      </c>
      <c r="S86" s="13">
        <f t="shared" si="7"/>
        <v>-16.774272599999996</v>
      </c>
      <c r="T86" s="6">
        <f>'CL &amp; Data'!N404</f>
        <v>-1.6287651000000001</v>
      </c>
      <c r="V86" s="80">
        <f>'CL &amp; Data'!B404/1000000000</f>
        <v>14.941700000000001</v>
      </c>
    </row>
    <row r="87" spans="2:22" x14ac:dyDescent="0.25">
      <c r="B87" s="6">
        <f>'CL &amp; Data'!B299/1000000000</f>
        <v>15.121600000000001</v>
      </c>
      <c r="D87" s="6">
        <f>'CL &amp; Data'!C299</f>
        <v>-25.010522999999999</v>
      </c>
      <c r="E87" s="13">
        <f t="shared" si="4"/>
        <v>-17.9825889</v>
      </c>
      <c r="F87" s="6">
        <f>'CL &amp; Data'!D299</f>
        <v>-1.5684066000000001</v>
      </c>
      <c r="H87" s="6">
        <f>'CL &amp; Data'!C405</f>
        <v>-25.568913999999999</v>
      </c>
      <c r="I87" s="13">
        <f t="shared" si="5"/>
        <v>-17.5850616</v>
      </c>
      <c r="J87" s="6">
        <f>'CL &amp; Data'!D405</f>
        <v>-1.5629474000000001</v>
      </c>
      <c r="L87" s="6">
        <f>'CL &amp; Data'!L299/1000000000</f>
        <v>15.121600000000001</v>
      </c>
      <c r="N87" s="6">
        <f>'CL &amp; Data'!M299</f>
        <v>-26.080584999999999</v>
      </c>
      <c r="O87" s="13">
        <f t="shared" si="6"/>
        <v>-18.018641899999999</v>
      </c>
      <c r="P87" s="6">
        <f>'CL &amp; Data'!N299</f>
        <v>-1.5760590000000001</v>
      </c>
      <c r="R87" s="6">
        <f>'CL &amp; Data'!M405</f>
        <v>-26.696149999999999</v>
      </c>
      <c r="S87" s="13">
        <f t="shared" si="7"/>
        <v>-17.962751599999997</v>
      </c>
      <c r="T87" s="6">
        <f>'CL &amp; Data'!N405</f>
        <v>-1.5449637000000001</v>
      </c>
      <c r="V87" s="80">
        <f>'CL &amp; Data'!B405/1000000000</f>
        <v>15.121600000000001</v>
      </c>
    </row>
    <row r="88" spans="2:22" x14ac:dyDescent="0.25">
      <c r="B88" s="6">
        <f>'CL &amp; Data'!B300/1000000000</f>
        <v>15.301500000000001</v>
      </c>
      <c r="D88" s="6">
        <f>'CL &amp; Data'!C300</f>
        <v>-26.370480000000001</v>
      </c>
      <c r="E88" s="13">
        <f t="shared" si="4"/>
        <v>-19.342545900000001</v>
      </c>
      <c r="F88" s="6">
        <f>'CL &amp; Data'!D300</f>
        <v>-1.4899807</v>
      </c>
      <c r="H88" s="6">
        <f>'CL &amp; Data'!C406</f>
        <v>-26.903227000000001</v>
      </c>
      <c r="I88" s="13">
        <f t="shared" si="5"/>
        <v>-18.919374600000001</v>
      </c>
      <c r="J88" s="6">
        <f>'CL &amp; Data'!D406</f>
        <v>-1.4870433999999999</v>
      </c>
      <c r="L88" s="6">
        <f>'CL &amp; Data'!L300/1000000000</f>
        <v>15.301500000000001</v>
      </c>
      <c r="N88" s="6">
        <f>'CL &amp; Data'!M300</f>
        <v>-27.439501</v>
      </c>
      <c r="O88" s="13">
        <f t="shared" si="6"/>
        <v>-19.377557899999999</v>
      </c>
      <c r="P88" s="6">
        <f>'CL &amp; Data'!N300</f>
        <v>-1.4928631999999999</v>
      </c>
      <c r="R88" s="6">
        <f>'CL &amp; Data'!M406</f>
        <v>-27.964860999999999</v>
      </c>
      <c r="S88" s="13">
        <f t="shared" si="7"/>
        <v>-19.2314626</v>
      </c>
      <c r="T88" s="6">
        <f>'CL &amp; Data'!N406</f>
        <v>-1.4721109000000001</v>
      </c>
      <c r="V88" s="80">
        <f>'CL &amp; Data'!B406/1000000000</f>
        <v>15.301500000000001</v>
      </c>
    </row>
    <row r="89" spans="2:22" x14ac:dyDescent="0.25">
      <c r="B89" s="6">
        <f>'CL &amp; Data'!B301/1000000000</f>
        <v>15.481400000000001</v>
      </c>
      <c r="D89" s="6">
        <f>'CL &amp; Data'!C301</f>
        <v>-27.770235</v>
      </c>
      <c r="E89" s="13">
        <f t="shared" si="4"/>
        <v>-20.7423009</v>
      </c>
      <c r="F89" s="6">
        <f>'CL &amp; Data'!D301</f>
        <v>-1.4240809999999999</v>
      </c>
      <c r="H89" s="6">
        <f>'CL &amp; Data'!C407</f>
        <v>-28.322776999999999</v>
      </c>
      <c r="I89" s="13">
        <f t="shared" si="5"/>
        <v>-20.338924599999999</v>
      </c>
      <c r="J89" s="6">
        <f>'CL &amp; Data'!D407</f>
        <v>-1.4222733999999999</v>
      </c>
      <c r="L89" s="6">
        <f>'CL &amp; Data'!L301/1000000000</f>
        <v>15.481400000000001</v>
      </c>
      <c r="N89" s="6">
        <f>'CL &amp; Data'!M301</f>
        <v>-28.824891999999998</v>
      </c>
      <c r="O89" s="13">
        <f t="shared" si="6"/>
        <v>-20.762948899999998</v>
      </c>
      <c r="P89" s="6">
        <f>'CL &amp; Data'!N301</f>
        <v>-1.4232966</v>
      </c>
      <c r="R89" s="6">
        <f>'CL &amp; Data'!M407</f>
        <v>-29.270303999999999</v>
      </c>
      <c r="S89" s="13">
        <f t="shared" si="7"/>
        <v>-20.536905599999997</v>
      </c>
      <c r="T89" s="6">
        <f>'CL &amp; Data'!N407</f>
        <v>-1.4083298</v>
      </c>
      <c r="V89" s="80">
        <f>'CL &amp; Data'!B407/1000000000</f>
        <v>15.481400000000001</v>
      </c>
    </row>
    <row r="90" spans="2:22" x14ac:dyDescent="0.25">
      <c r="B90" s="6">
        <f>'CL &amp; Data'!B302/1000000000</f>
        <v>15.661300000000001</v>
      </c>
      <c r="D90" s="6">
        <f>'CL &amp; Data'!C302</f>
        <v>-29.222034000000001</v>
      </c>
      <c r="E90" s="13">
        <f t="shared" si="4"/>
        <v>-22.194099900000001</v>
      </c>
      <c r="F90" s="6">
        <f>'CL &amp; Data'!D302</f>
        <v>-1.3687779</v>
      </c>
      <c r="H90" s="6">
        <f>'CL &amp; Data'!C408</f>
        <v>-29.920625999999999</v>
      </c>
      <c r="I90" s="13">
        <f t="shared" si="5"/>
        <v>-21.936773599999999</v>
      </c>
      <c r="J90" s="6">
        <f>'CL &amp; Data'!D408</f>
        <v>-1.366028</v>
      </c>
      <c r="L90" s="6">
        <f>'CL &amp; Data'!L302/1000000000</f>
        <v>15.661300000000001</v>
      </c>
      <c r="N90" s="6">
        <f>'CL &amp; Data'!M302</f>
        <v>-30.325787999999999</v>
      </c>
      <c r="O90" s="13">
        <f t="shared" si="6"/>
        <v>-22.263844899999999</v>
      </c>
      <c r="P90" s="6">
        <f>'CL &amp; Data'!N302</f>
        <v>-1.3659258999999999</v>
      </c>
      <c r="R90" s="6">
        <f>'CL &amp; Data'!M408</f>
        <v>-30.743292</v>
      </c>
      <c r="S90" s="13">
        <f t="shared" si="7"/>
        <v>-22.009893599999998</v>
      </c>
      <c r="T90" s="6">
        <f>'CL &amp; Data'!N408</f>
        <v>-1.3553637000000001</v>
      </c>
      <c r="V90" s="80">
        <f>'CL &amp; Data'!B408/1000000000</f>
        <v>15.661300000000001</v>
      </c>
    </row>
    <row r="91" spans="2:22" x14ac:dyDescent="0.25">
      <c r="B91" s="6">
        <f>'CL &amp; Data'!B303/1000000000</f>
        <v>15.841200000000001</v>
      </c>
      <c r="D91" s="6">
        <f>'CL &amp; Data'!C303</f>
        <v>-30.749196999999999</v>
      </c>
      <c r="E91" s="13">
        <f t="shared" si="4"/>
        <v>-23.721262899999999</v>
      </c>
      <c r="F91" s="6">
        <f>'CL &amp; Data'!D303</f>
        <v>-1.3227188999999999</v>
      </c>
      <c r="H91" s="6">
        <f>'CL &amp; Data'!C409</f>
        <v>-31.609203000000001</v>
      </c>
      <c r="I91" s="13">
        <f t="shared" si="5"/>
        <v>-23.625350600000001</v>
      </c>
      <c r="J91" s="6">
        <f>'CL &amp; Data'!D409</f>
        <v>-1.3209548</v>
      </c>
      <c r="L91" s="6">
        <f>'CL &amp; Data'!L303/1000000000</f>
        <v>15.841200000000001</v>
      </c>
      <c r="N91" s="6">
        <f>'CL &amp; Data'!M303</f>
        <v>-31.883986</v>
      </c>
      <c r="O91" s="13">
        <f t="shared" si="6"/>
        <v>-23.8220429</v>
      </c>
      <c r="P91" s="6">
        <f>'CL &amp; Data'!N303</f>
        <v>-1.3185667000000001</v>
      </c>
      <c r="R91" s="6">
        <f>'CL &amp; Data'!M409</f>
        <v>-32.235199000000001</v>
      </c>
      <c r="S91" s="13">
        <f t="shared" si="7"/>
        <v>-23.501800600000003</v>
      </c>
      <c r="T91" s="6">
        <f>'CL &amp; Data'!N409</f>
        <v>-1.3116356</v>
      </c>
      <c r="V91" s="80">
        <f>'CL &amp; Data'!B409/1000000000</f>
        <v>15.841200000000001</v>
      </c>
    </row>
    <row r="92" spans="2:22" x14ac:dyDescent="0.25">
      <c r="B92" s="6">
        <f>'CL &amp; Data'!B304/1000000000</f>
        <v>16.021100000000001</v>
      </c>
      <c r="D92" s="6">
        <f>'CL &amp; Data'!C304</f>
        <v>-32.332973000000003</v>
      </c>
      <c r="E92" s="13">
        <f t="shared" si="4"/>
        <v>-25.305038900000003</v>
      </c>
      <c r="F92" s="6">
        <f>'CL &amp; Data'!D304</f>
        <v>-1.2816365000000001</v>
      </c>
      <c r="H92" s="6">
        <f>'CL &amp; Data'!C410</f>
        <v>-33.353225999999999</v>
      </c>
      <c r="I92" s="13">
        <f t="shared" si="5"/>
        <v>-25.369373599999999</v>
      </c>
      <c r="J92" s="6">
        <f>'CL &amp; Data'!D410</f>
        <v>-1.2808297</v>
      </c>
      <c r="L92" s="6">
        <f>'CL &amp; Data'!L304/1000000000</f>
        <v>16.021100000000001</v>
      </c>
      <c r="N92" s="6">
        <f>'CL &amp; Data'!M304</f>
        <v>-33.601638999999999</v>
      </c>
      <c r="O92" s="13">
        <f t="shared" si="6"/>
        <v>-25.539695899999998</v>
      </c>
      <c r="P92" s="6">
        <f>'CL &amp; Data'!N304</f>
        <v>-1.2773912000000001</v>
      </c>
      <c r="R92" s="6">
        <f>'CL &amp; Data'!M410</f>
        <v>-33.909775000000003</v>
      </c>
      <c r="S92" s="13">
        <f t="shared" si="7"/>
        <v>-25.176376600000005</v>
      </c>
      <c r="T92" s="6">
        <f>'CL &amp; Data'!N410</f>
        <v>-1.2724822</v>
      </c>
      <c r="V92" s="80">
        <f>'CL &amp; Data'!B410/1000000000</f>
        <v>16.021100000000001</v>
      </c>
    </row>
    <row r="93" spans="2:22" x14ac:dyDescent="0.25">
      <c r="B93" s="6">
        <f>'CL &amp; Data'!B305/1000000000</f>
        <v>16.201000000000001</v>
      </c>
      <c r="D93" s="6">
        <f>'CL &amp; Data'!C305</f>
        <v>-34.045318999999999</v>
      </c>
      <c r="E93" s="13">
        <f t="shared" si="4"/>
        <v>-27.0173849</v>
      </c>
      <c r="F93" s="6">
        <f>'CL &amp; Data'!D305</f>
        <v>-1.2469809999999999</v>
      </c>
      <c r="H93" s="6">
        <f>'CL &amp; Data'!C411</f>
        <v>-35.035648000000002</v>
      </c>
      <c r="I93" s="13">
        <f t="shared" si="5"/>
        <v>-27.051795600000002</v>
      </c>
      <c r="J93" s="6">
        <f>'CL &amp; Data'!D411</f>
        <v>-1.2462755000000001</v>
      </c>
      <c r="L93" s="6">
        <f>'CL &amp; Data'!L305/1000000000</f>
        <v>16.201000000000001</v>
      </c>
      <c r="N93" s="6">
        <f>'CL &amp; Data'!M305</f>
        <v>-35.403163999999997</v>
      </c>
      <c r="O93" s="13">
        <f t="shared" si="6"/>
        <v>-27.341220899999996</v>
      </c>
      <c r="P93" s="6">
        <f>'CL &amp; Data'!N305</f>
        <v>-1.2428238</v>
      </c>
      <c r="R93" s="6">
        <f>'CL &amp; Data'!M411</f>
        <v>-35.567627000000002</v>
      </c>
      <c r="S93" s="13">
        <f t="shared" si="7"/>
        <v>-26.834228600000003</v>
      </c>
      <c r="T93" s="6">
        <f>'CL &amp; Data'!N411</f>
        <v>-1.2392057000000001</v>
      </c>
      <c r="V93" s="80">
        <f>'CL &amp; Data'!B411/1000000000</f>
        <v>16.201000000000001</v>
      </c>
    </row>
    <row r="94" spans="2:22" x14ac:dyDescent="0.25">
      <c r="B94" s="6">
        <f>'CL &amp; Data'!B306/1000000000</f>
        <v>16.3809</v>
      </c>
      <c r="D94" s="6">
        <f>'CL &amp; Data'!C306</f>
        <v>-35.913719</v>
      </c>
      <c r="E94" s="13">
        <f t="shared" si="4"/>
        <v>-28.885784900000001</v>
      </c>
      <c r="F94" s="6">
        <f>'CL &amp; Data'!D306</f>
        <v>-1.2175236</v>
      </c>
      <c r="H94" s="6">
        <f>'CL &amp; Data'!C412</f>
        <v>-36.783313999999997</v>
      </c>
      <c r="I94" s="13">
        <f t="shared" si="5"/>
        <v>-28.799461599999997</v>
      </c>
      <c r="J94" s="6">
        <f>'CL &amp; Data'!D412</f>
        <v>-1.2176195000000001</v>
      </c>
      <c r="L94" s="6">
        <f>'CL &amp; Data'!L306/1000000000</f>
        <v>16.3809</v>
      </c>
      <c r="N94" s="6">
        <f>'CL &amp; Data'!M306</f>
        <v>-37.415756000000002</v>
      </c>
      <c r="O94" s="13">
        <f t="shared" si="6"/>
        <v>-29.353812900000001</v>
      </c>
      <c r="P94" s="6">
        <f>'CL &amp; Data'!N306</f>
        <v>-1.2147256</v>
      </c>
      <c r="R94" s="6">
        <f>'CL &amp; Data'!M412</f>
        <v>-37.341887999999997</v>
      </c>
      <c r="S94" s="13">
        <f t="shared" si="7"/>
        <v>-28.608489599999999</v>
      </c>
      <c r="T94" s="6">
        <f>'CL &amp; Data'!N412</f>
        <v>-1.2115757</v>
      </c>
      <c r="V94" s="80">
        <f>'CL &amp; Data'!B412/1000000000</f>
        <v>16.3809</v>
      </c>
    </row>
    <row r="95" spans="2:22" x14ac:dyDescent="0.25">
      <c r="B95" s="6">
        <f>'CL &amp; Data'!B307/1000000000</f>
        <v>16.5608</v>
      </c>
      <c r="D95" s="6">
        <f>'CL &amp; Data'!C307</f>
        <v>-37.991951</v>
      </c>
      <c r="E95" s="13">
        <f t="shared" si="4"/>
        <v>-30.964016900000001</v>
      </c>
      <c r="F95" s="6">
        <f>'CL &amp; Data'!D307</f>
        <v>-1.1935019</v>
      </c>
      <c r="H95" s="6">
        <f>'CL &amp; Data'!C413</f>
        <v>-38.652794</v>
      </c>
      <c r="I95" s="13">
        <f t="shared" si="5"/>
        <v>-30.6689416</v>
      </c>
      <c r="J95" s="6">
        <f>'CL &amp; Data'!D413</f>
        <v>-1.1943265999999999</v>
      </c>
      <c r="L95" s="6">
        <f>'CL &amp; Data'!L307/1000000000</f>
        <v>16.5608</v>
      </c>
      <c r="N95" s="6">
        <f>'CL &amp; Data'!M307</f>
        <v>-39.550510000000003</v>
      </c>
      <c r="O95" s="13">
        <f t="shared" si="6"/>
        <v>-31.488566900000002</v>
      </c>
      <c r="P95" s="6">
        <f>'CL &amp; Data'!N307</f>
        <v>-1.1911217999999999</v>
      </c>
      <c r="R95" s="6">
        <f>'CL &amp; Data'!M413</f>
        <v>-39.113804000000002</v>
      </c>
      <c r="S95" s="13">
        <f t="shared" si="7"/>
        <v>-30.380405600000003</v>
      </c>
      <c r="T95" s="6">
        <f>'CL &amp; Data'!N413</f>
        <v>-1.1896087</v>
      </c>
      <c r="V95" s="80">
        <f>'CL &amp; Data'!B413/1000000000</f>
        <v>16.5608</v>
      </c>
    </row>
    <row r="96" spans="2:22" x14ac:dyDescent="0.25">
      <c r="B96" s="6">
        <f>'CL &amp; Data'!B308/1000000000</f>
        <v>16.7407</v>
      </c>
      <c r="D96" s="6">
        <f>'CL &amp; Data'!C308</f>
        <v>-40.307952999999998</v>
      </c>
      <c r="E96" s="13">
        <f t="shared" si="4"/>
        <v>-33.280018899999995</v>
      </c>
      <c r="F96" s="6">
        <f>'CL &amp; Data'!D308</f>
        <v>-1.1726527</v>
      </c>
      <c r="H96" s="6">
        <f>'CL &amp; Data'!C414</f>
        <v>-40.827266999999999</v>
      </c>
      <c r="I96" s="13">
        <f t="shared" si="5"/>
        <v>-32.843414600000003</v>
      </c>
      <c r="J96" s="6">
        <f>'CL &amp; Data'!D414</f>
        <v>-1.172801</v>
      </c>
      <c r="L96" s="6">
        <f>'CL &amp; Data'!L308/1000000000</f>
        <v>16.7407</v>
      </c>
      <c r="N96" s="6">
        <f>'CL &amp; Data'!M308</f>
        <v>-41.892712000000003</v>
      </c>
      <c r="O96" s="13">
        <f t="shared" si="6"/>
        <v>-33.830768900000002</v>
      </c>
      <c r="P96" s="6">
        <f>'CL &amp; Data'!N308</f>
        <v>-1.1710609000000001</v>
      </c>
      <c r="R96" s="6">
        <f>'CL &amp; Data'!M414</f>
        <v>-41.025398000000003</v>
      </c>
      <c r="S96" s="13">
        <f t="shared" si="7"/>
        <v>-32.291999600000004</v>
      </c>
      <c r="T96" s="6">
        <f>'CL &amp; Data'!N414</f>
        <v>-1.1704501</v>
      </c>
      <c r="V96" s="80">
        <f>'CL &amp; Data'!B414/1000000000</f>
        <v>16.7407</v>
      </c>
    </row>
    <row r="97" spans="2:22" x14ac:dyDescent="0.25">
      <c r="B97" s="6">
        <f>'CL &amp; Data'!B309/1000000000</f>
        <v>16.9206</v>
      </c>
      <c r="D97" s="6">
        <f>'CL &amp; Data'!C309</f>
        <v>-42.640270000000001</v>
      </c>
      <c r="E97" s="13">
        <f t="shared" si="4"/>
        <v>-35.612335899999998</v>
      </c>
      <c r="F97" s="6">
        <f>'CL &amp; Data'!D309</f>
        <v>-1.1555015</v>
      </c>
      <c r="H97" s="6">
        <f>'CL &amp; Data'!C415</f>
        <v>-42.866633999999998</v>
      </c>
      <c r="I97" s="13">
        <f t="shared" si="5"/>
        <v>-34.882781600000001</v>
      </c>
      <c r="J97" s="6">
        <f>'CL &amp; Data'!D415</f>
        <v>-1.1561378</v>
      </c>
      <c r="L97" s="6">
        <f>'CL &amp; Data'!L309/1000000000</f>
        <v>16.9206</v>
      </c>
      <c r="N97" s="6">
        <f>'CL &amp; Data'!M309</f>
        <v>-44.117268000000003</v>
      </c>
      <c r="O97" s="13">
        <f t="shared" si="6"/>
        <v>-36.055324900000002</v>
      </c>
      <c r="P97" s="6">
        <f>'CL &amp; Data'!N309</f>
        <v>-1.1553085999999999</v>
      </c>
      <c r="R97" s="6">
        <f>'CL &amp; Data'!M415</f>
        <v>-42.956341000000002</v>
      </c>
      <c r="S97" s="13">
        <f t="shared" si="7"/>
        <v>-34.222942600000003</v>
      </c>
      <c r="T97" s="6">
        <f>'CL &amp; Data'!N415</f>
        <v>-1.1550343000000001</v>
      </c>
      <c r="V97" s="80">
        <f>'CL &amp; Data'!B415/1000000000</f>
        <v>16.9206</v>
      </c>
    </row>
    <row r="98" spans="2:22" x14ac:dyDescent="0.25">
      <c r="B98" s="6">
        <f>'CL &amp; Data'!B310/1000000000</f>
        <v>17.1005</v>
      </c>
      <c r="D98" s="6">
        <f>'CL &amp; Data'!C310</f>
        <v>-44.519714</v>
      </c>
      <c r="E98" s="13">
        <f t="shared" si="4"/>
        <v>-37.491779899999997</v>
      </c>
      <c r="F98" s="6">
        <f>'CL &amp; Data'!D310</f>
        <v>-1.1410442999999999</v>
      </c>
      <c r="H98" s="6">
        <f>'CL &amp; Data'!C416</f>
        <v>-44.315800000000003</v>
      </c>
      <c r="I98" s="13">
        <f t="shared" si="5"/>
        <v>-36.331947600000007</v>
      </c>
      <c r="J98" s="6">
        <f>'CL &amp; Data'!D416</f>
        <v>-1.1414276000000001</v>
      </c>
      <c r="L98" s="6">
        <f>'CL &amp; Data'!L310/1000000000</f>
        <v>17.1005</v>
      </c>
      <c r="N98" s="6">
        <f>'CL &amp; Data'!M310</f>
        <v>-45.890827000000002</v>
      </c>
      <c r="O98" s="13">
        <f t="shared" si="6"/>
        <v>-37.828883900000001</v>
      </c>
      <c r="P98" s="6">
        <f>'CL &amp; Data'!N310</f>
        <v>-1.1412928</v>
      </c>
      <c r="R98" s="6">
        <f>'CL &amp; Data'!M416</f>
        <v>-44.352898000000003</v>
      </c>
      <c r="S98" s="13">
        <f t="shared" si="7"/>
        <v>-35.619499600000005</v>
      </c>
      <c r="T98" s="6">
        <f>'CL &amp; Data'!N416</f>
        <v>-1.1412119999999999</v>
      </c>
      <c r="V98" s="80">
        <f>'CL &amp; Data'!B416/1000000000</f>
        <v>17.1005</v>
      </c>
    </row>
    <row r="99" spans="2:22" x14ac:dyDescent="0.25">
      <c r="B99" s="6">
        <f>'CL &amp; Data'!B311/1000000000</f>
        <v>17.2804</v>
      </c>
      <c r="D99" s="6">
        <f>'CL &amp; Data'!C311</f>
        <v>-45.438296999999999</v>
      </c>
      <c r="E99" s="13">
        <f t="shared" si="4"/>
        <v>-38.410362899999996</v>
      </c>
      <c r="F99" s="6">
        <f>'CL &amp; Data'!D311</f>
        <v>-1.131114</v>
      </c>
      <c r="H99" s="6">
        <f>'CL &amp; Data'!C417</f>
        <v>-44.512993000000002</v>
      </c>
      <c r="I99" s="13">
        <f t="shared" si="5"/>
        <v>-36.529140600000005</v>
      </c>
      <c r="J99" s="6">
        <f>'CL &amp; Data'!D417</f>
        <v>-1.1309646</v>
      </c>
      <c r="L99" s="6">
        <f>'CL &amp; Data'!L311/1000000000</f>
        <v>17.2804</v>
      </c>
      <c r="N99" s="6">
        <f>'CL &amp; Data'!M311</f>
        <v>-46.371791999999999</v>
      </c>
      <c r="O99" s="13">
        <f t="shared" si="6"/>
        <v>-38.309848899999999</v>
      </c>
      <c r="P99" s="6">
        <f>'CL &amp; Data'!N311</f>
        <v>-1.131005</v>
      </c>
      <c r="R99" s="6">
        <f>'CL &amp; Data'!M417</f>
        <v>-44.865138999999999</v>
      </c>
      <c r="S99" s="13">
        <f t="shared" si="7"/>
        <v>-36.131740600000001</v>
      </c>
      <c r="T99" s="6">
        <f>'CL &amp; Data'!N417</f>
        <v>-1.1318165</v>
      </c>
      <c r="V99" s="80">
        <f>'CL &amp; Data'!B417/1000000000</f>
        <v>17.2804</v>
      </c>
    </row>
    <row r="100" spans="2:22" x14ac:dyDescent="0.25">
      <c r="B100" s="6">
        <f>'CL &amp; Data'!B312/1000000000</f>
        <v>17.4603</v>
      </c>
      <c r="D100" s="6">
        <f>'CL &amp; Data'!C312</f>
        <v>-45.165813</v>
      </c>
      <c r="E100" s="13">
        <f t="shared" si="4"/>
        <v>-38.137878899999997</v>
      </c>
      <c r="F100" s="6">
        <f>'CL &amp; Data'!D312</f>
        <v>-1.1208445</v>
      </c>
      <c r="H100" s="6">
        <f>'CL &amp; Data'!C418</f>
        <v>-43.770744000000001</v>
      </c>
      <c r="I100" s="13">
        <f t="shared" si="5"/>
        <v>-35.786891600000004</v>
      </c>
      <c r="J100" s="6">
        <f>'CL &amp; Data'!D418</f>
        <v>-1.1215261999999999</v>
      </c>
      <c r="L100" s="6">
        <f>'CL &amp; Data'!L312/1000000000</f>
        <v>17.4603</v>
      </c>
      <c r="N100" s="6">
        <f>'CL &amp; Data'!M312</f>
        <v>-45.945788999999998</v>
      </c>
      <c r="O100" s="13">
        <f t="shared" si="6"/>
        <v>-37.883845899999997</v>
      </c>
      <c r="P100" s="6">
        <f>'CL &amp; Data'!N312</f>
        <v>-1.1221257</v>
      </c>
      <c r="R100" s="6">
        <f>'CL &amp; Data'!M418</f>
        <v>-44.476528000000002</v>
      </c>
      <c r="S100" s="13">
        <f t="shared" si="7"/>
        <v>-35.743129600000003</v>
      </c>
      <c r="T100" s="6">
        <f>'CL &amp; Data'!N418</f>
        <v>-1.1238589999999999</v>
      </c>
      <c r="V100" s="80">
        <f>'CL &amp; Data'!B418/1000000000</f>
        <v>17.4603</v>
      </c>
    </row>
    <row r="101" spans="2:22" x14ac:dyDescent="0.25">
      <c r="B101" s="6">
        <f>'CL &amp; Data'!B313/1000000000</f>
        <v>17.6402</v>
      </c>
      <c r="D101" s="6">
        <f>'CL &amp; Data'!C313</f>
        <v>-44.074944000000002</v>
      </c>
      <c r="E101" s="13">
        <f t="shared" si="4"/>
        <v>-37.047009899999999</v>
      </c>
      <c r="F101" s="6">
        <f>'CL &amp; Data'!D313</f>
        <v>-1.1151559</v>
      </c>
      <c r="H101" s="6">
        <f>'CL &amp; Data'!C419</f>
        <v>-42.359020000000001</v>
      </c>
      <c r="I101" s="13">
        <f t="shared" si="5"/>
        <v>-34.375167599999997</v>
      </c>
      <c r="J101" s="6">
        <f>'CL &amp; Data'!D419</f>
        <v>-1.1158555999999999</v>
      </c>
      <c r="L101" s="6">
        <f>'CL &amp; Data'!L313/1000000000</f>
        <v>17.6402</v>
      </c>
      <c r="N101" s="6">
        <f>'CL &amp; Data'!M313</f>
        <v>-44.782372000000002</v>
      </c>
      <c r="O101" s="13">
        <f t="shared" si="6"/>
        <v>-36.720428900000002</v>
      </c>
      <c r="P101" s="6">
        <f>'CL &amp; Data'!N313</f>
        <v>-1.1163715000000001</v>
      </c>
      <c r="R101" s="6">
        <f>'CL &amp; Data'!M419</f>
        <v>-43.346161000000002</v>
      </c>
      <c r="S101" s="13">
        <f t="shared" si="7"/>
        <v>-34.612762600000003</v>
      </c>
      <c r="T101" s="6">
        <f>'CL &amp; Data'!N419</f>
        <v>-1.1169397999999999</v>
      </c>
      <c r="V101" s="80">
        <f>'CL &amp; Data'!B419/1000000000</f>
        <v>17.6402</v>
      </c>
    </row>
    <row r="102" spans="2:22" x14ac:dyDescent="0.25">
      <c r="B102" s="6">
        <f>'CL &amp; Data'!B314/1000000000</f>
        <v>17.8201</v>
      </c>
      <c r="D102" s="6">
        <f>'CL &amp; Data'!C314</f>
        <v>-42.688071999999998</v>
      </c>
      <c r="E102" s="13">
        <f t="shared" si="4"/>
        <v>-35.660137899999995</v>
      </c>
      <c r="F102" s="6">
        <f>'CL &amp; Data'!D314</f>
        <v>-1.1121198999999999</v>
      </c>
      <c r="H102" s="6">
        <f>'CL &amp; Data'!C420</f>
        <v>-41.244281999999998</v>
      </c>
      <c r="J102" s="6">
        <f>'CL &amp; Data'!D420</f>
        <v>-1.1115600000000001</v>
      </c>
      <c r="L102" s="6">
        <f>'CL &amp; Data'!L314/1000000000</f>
        <v>17.8201</v>
      </c>
      <c r="N102" s="6">
        <f>'CL &amp; Data'!M314</f>
        <v>-43.673332000000002</v>
      </c>
      <c r="O102" s="13">
        <f t="shared" si="6"/>
        <v>-35.611388900000001</v>
      </c>
      <c r="P102" s="6">
        <f>'CL &amp; Data'!N314</f>
        <v>-1.1126292</v>
      </c>
      <c r="R102" s="6">
        <f>'CL &amp; Data'!M420</f>
        <v>-41.867645000000003</v>
      </c>
      <c r="S102" s="13">
        <f t="shared" si="7"/>
        <v>-33.134246600000004</v>
      </c>
      <c r="T102" s="6">
        <f>'CL &amp; Data'!N420</f>
        <v>-1.1126560000000001</v>
      </c>
      <c r="V102" s="80">
        <f>'CL &amp; Data'!B420/1000000000</f>
        <v>17.8201</v>
      </c>
    </row>
    <row r="103" spans="2:22" x14ac:dyDescent="0.25">
      <c r="B103" s="6">
        <f>'CL &amp; Data'!B315/1000000000</f>
        <v>18</v>
      </c>
      <c r="D103" s="6">
        <f>'CL &amp; Data'!C315</f>
        <v>-41.776966000000002</v>
      </c>
      <c r="E103" s="13">
        <f t="shared" si="4"/>
        <v>-34.749031899999999</v>
      </c>
      <c r="F103" s="6">
        <f>'CL &amp; Data'!D315</f>
        <v>-1.1105708999999999</v>
      </c>
      <c r="H103" s="6">
        <f>'CL &amp; Data'!C421</f>
        <v>-40.585560000000001</v>
      </c>
      <c r="J103" s="6">
        <f>'CL &amp; Data'!D421</f>
        <v>-1.1100456000000001</v>
      </c>
      <c r="L103" s="6">
        <f>'CL &amp; Data'!L315/1000000000</f>
        <v>18</v>
      </c>
      <c r="N103" s="6">
        <f>'CL &amp; Data'!M315</f>
        <v>-42.85004</v>
      </c>
      <c r="O103" s="13">
        <f t="shared" si="6"/>
        <v>-34.788096899999999</v>
      </c>
      <c r="P103" s="6">
        <f>'CL &amp; Data'!N315</f>
        <v>-1.1116101</v>
      </c>
      <c r="R103" s="6">
        <f>'CL &amp; Data'!M421</f>
        <v>-40.683639999999997</v>
      </c>
      <c r="S103" s="13">
        <f t="shared" si="7"/>
        <v>-31.950241599999998</v>
      </c>
      <c r="T103" s="6">
        <f>'CL &amp; Data'!N421</f>
        <v>-1.1108146999999999</v>
      </c>
      <c r="V103" s="80">
        <f>'CL &amp; Data'!B421/1000000000</f>
        <v>18</v>
      </c>
    </row>
    <row r="105" spans="2:22" x14ac:dyDescent="0.25">
      <c r="D105" s="6" t="str">
        <f>ADDRESS(MATCH(MAX(D3:D103),D1:D103,0),4)</f>
        <v>$D$3</v>
      </c>
      <c r="H105" s="79" t="str">
        <f>ADDRESS(MATCH(MAX(H3:H103),H1:H103,0),8)</f>
        <v>$H$7</v>
      </c>
      <c r="N105" s="79" t="str">
        <f>ADDRESS(MATCH(MAX(N3:N103),N1:N103,0),14)</f>
        <v>$N$5</v>
      </c>
      <c r="R105" s="79" t="str">
        <f>ADDRESS(MATCH(MAX(R3:R103),R1:R103,0),18)</f>
        <v>$R$7</v>
      </c>
    </row>
    <row r="106" spans="2:22" x14ac:dyDescent="0.25">
      <c r="D106" s="6">
        <f>MAX(D3:D103)</f>
        <v>-7.0279341000000004</v>
      </c>
      <c r="H106" s="79">
        <f>MAX(H4:H104)</f>
        <v>-7.9838524</v>
      </c>
      <c r="N106" s="79">
        <f>MAX(N4:N104)</f>
        <v>-8.0619431000000006</v>
      </c>
      <c r="R106" s="79">
        <f>MAX(R4:R104)</f>
        <v>-8.7333984000000004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316"/>
  <sheetViews>
    <sheetView topLeftCell="G4" zoomScale="70" zoomScaleNormal="70" workbookViewId="0">
      <selection activeCell="Q56" sqref="Q56:Q57"/>
    </sheetView>
  </sheetViews>
  <sheetFormatPr defaultRowHeight="15" x14ac:dyDescent="0.25"/>
  <cols>
    <col min="1" max="1" width="13.7109375" style="40" customWidth="1"/>
    <col min="2" max="7" width="9.140625" style="88"/>
    <col min="8" max="8" width="2" style="7" customWidth="1"/>
    <col min="9" max="9" width="13.7109375" style="5" customWidth="1"/>
    <col min="10" max="10" width="14.42578125" style="5" bestFit="1" customWidth="1"/>
    <col min="11" max="26" width="14.28515625" style="5" customWidth="1"/>
    <col min="27" max="27" width="13.7109375" style="40" customWidth="1"/>
    <col min="28" max="33" width="9.140625" style="88"/>
    <col min="34" max="34" width="2" style="7" customWidth="1"/>
    <col min="35" max="35" width="13.7109375" style="5" customWidth="1"/>
    <col min="36" max="36" width="14.5703125" style="5" bestFit="1" customWidth="1"/>
    <col min="37" max="37" width="14.5703125" style="5" customWidth="1"/>
    <col min="50" max="52" width="14.28515625" style="5" customWidth="1"/>
    <col min="53" max="53" width="2" style="7" customWidth="1"/>
    <col min="54" max="16384" width="9.140625" style="3"/>
  </cols>
  <sheetData>
    <row r="1" spans="1:53" x14ac:dyDescent="0.25">
      <c r="B1" s="88" t="s">
        <v>95</v>
      </c>
      <c r="I1" s="5" t="s">
        <v>201</v>
      </c>
      <c r="J1" s="43" t="str">
        <f>E8</f>
        <v>IIP3 +17 dBm LO Log Mag(dBm)</v>
      </c>
      <c r="K1" s="43" t="str">
        <f>D8</f>
        <v>OIP3 +17dBm LO Log Mag(dBm)</v>
      </c>
      <c r="L1" s="5" t="s">
        <v>201</v>
      </c>
      <c r="M1" s="43" t="str">
        <f>C112</f>
        <v>IIP3 +15dBm Log Mag(dBm)</v>
      </c>
      <c r="N1" s="43" t="str">
        <f>D112</f>
        <v>OIP3 +15dBm Log Mag(dBm)</v>
      </c>
      <c r="O1" s="5" t="s">
        <v>201</v>
      </c>
      <c r="P1" s="43" t="str">
        <f>C216</f>
        <v>IIP3 +13dBm Log Mag(dBm)</v>
      </c>
      <c r="Q1" s="43" t="str">
        <f>D216</f>
        <v>OIP3 +13dBm Log Mag(dBm)</v>
      </c>
      <c r="R1" s="5" t="s">
        <v>201</v>
      </c>
      <c r="S1" s="43">
        <f>C320</f>
        <v>0</v>
      </c>
      <c r="T1" s="43">
        <f>D320</f>
        <v>0</v>
      </c>
      <c r="U1" s="5" t="s">
        <v>201</v>
      </c>
      <c r="V1" s="43">
        <f>C424</f>
        <v>0</v>
      </c>
      <c r="W1" s="43">
        <f>D424</f>
        <v>0</v>
      </c>
      <c r="X1" s="43">
        <f>B528</f>
        <v>0</v>
      </c>
      <c r="Y1" s="43">
        <f t="shared" ref="Y1:Z1" si="0">C528</f>
        <v>0</v>
      </c>
      <c r="Z1" s="43">
        <f t="shared" si="0"/>
        <v>0</v>
      </c>
      <c r="AB1" s="88" t="s">
        <v>95</v>
      </c>
      <c r="AI1" s="5" t="s">
        <v>201</v>
      </c>
      <c r="AJ1" s="43" t="str">
        <f>AE8</f>
        <v>IIP3 +17 dBm LO Log Mag(dBm)</v>
      </c>
      <c r="AK1" s="43" t="str">
        <f>AD8</f>
        <v>OIP3 +17dBm LO Log Mag(dBm)</v>
      </c>
      <c r="AL1" s="5" t="s">
        <v>201</v>
      </c>
      <c r="AM1" s="43" t="str">
        <f>AC112</f>
        <v>IIP3 +15dBm Log Mag(dBm)</v>
      </c>
      <c r="AN1" s="43" t="str">
        <f>AD112</f>
        <v>OIP3 +15dBm Log Mag(dBm)</v>
      </c>
      <c r="AO1" s="5" t="s">
        <v>201</v>
      </c>
      <c r="AP1" s="43" t="str">
        <f>AC216</f>
        <v>IIP3 +13dBm Log Mag(dBm)</v>
      </c>
      <c r="AQ1" s="43" t="str">
        <f>AD216</f>
        <v>OIP3 +13dBm Log Mag(dBm)</v>
      </c>
      <c r="AR1" s="5" t="s">
        <v>201</v>
      </c>
      <c r="AS1" s="43">
        <f>AC320</f>
        <v>0</v>
      </c>
      <c r="AT1" s="43">
        <f>AD320</f>
        <v>0</v>
      </c>
      <c r="AU1" s="5" t="s">
        <v>201</v>
      </c>
      <c r="AV1" s="43">
        <f>AC424</f>
        <v>0</v>
      </c>
      <c r="AW1" s="43">
        <f>AD424</f>
        <v>0</v>
      </c>
      <c r="AX1" s="43">
        <f>AB528</f>
        <v>0</v>
      </c>
      <c r="AY1" s="43">
        <f t="shared" ref="AY1" si="1">AC528</f>
        <v>0</v>
      </c>
      <c r="AZ1" s="43">
        <f t="shared" ref="AZ1" si="2">AD528</f>
        <v>0</v>
      </c>
    </row>
    <row r="2" spans="1:53" x14ac:dyDescent="0.25">
      <c r="A2" s="39" t="s">
        <v>106</v>
      </c>
      <c r="B2" s="88" t="s">
        <v>256</v>
      </c>
      <c r="C2" s="88" t="s">
        <v>289</v>
      </c>
      <c r="D2" s="88" t="s">
        <v>290</v>
      </c>
      <c r="E2" s="88" t="s">
        <v>305</v>
      </c>
      <c r="J2" s="71" t="s">
        <v>254</v>
      </c>
      <c r="M2" s="71" t="s">
        <v>244</v>
      </c>
      <c r="P2" s="71" t="s">
        <v>232</v>
      </c>
      <c r="S2" s="71" t="s">
        <v>250</v>
      </c>
      <c r="V2" s="71" t="s">
        <v>251</v>
      </c>
      <c r="Y2" s="71" t="s">
        <v>252</v>
      </c>
      <c r="AA2" s="39" t="s">
        <v>107</v>
      </c>
      <c r="AB2" s="88" t="s">
        <v>256</v>
      </c>
      <c r="AC2" s="88" t="s">
        <v>289</v>
      </c>
      <c r="AD2" s="88" t="s">
        <v>290</v>
      </c>
      <c r="AE2" s="88" t="s">
        <v>305</v>
      </c>
      <c r="AJ2" s="71" t="s">
        <v>254</v>
      </c>
      <c r="AL2" s="5"/>
      <c r="AM2" s="71" t="s">
        <v>244</v>
      </c>
      <c r="AN2" s="5"/>
      <c r="AO2" s="5"/>
      <c r="AP2" s="71" t="s">
        <v>232</v>
      </c>
      <c r="AQ2" s="5"/>
      <c r="AR2" s="5"/>
      <c r="AS2" s="71" t="s">
        <v>250</v>
      </c>
      <c r="AT2" s="5"/>
      <c r="AU2" s="5"/>
      <c r="AV2" s="71" t="s">
        <v>251</v>
      </c>
      <c r="AW2" s="5"/>
      <c r="AY2" s="71" t="s">
        <v>252</v>
      </c>
    </row>
    <row r="3" spans="1:53" s="18" customFormat="1" x14ac:dyDescent="0.25">
      <c r="A3" s="40"/>
      <c r="B3" s="88" t="s">
        <v>215</v>
      </c>
      <c r="C3" s="88" t="s">
        <v>313</v>
      </c>
      <c r="D3" s="88" t="s">
        <v>314</v>
      </c>
      <c r="E3" s="88"/>
      <c r="F3" s="88"/>
      <c r="G3" s="88"/>
      <c r="H3" s="16"/>
      <c r="I3" s="13" t="s">
        <v>12</v>
      </c>
      <c r="J3" s="17">
        <f>AVERAGE(J12:J93)</f>
        <v>22.836050243902434</v>
      </c>
      <c r="K3" s="17">
        <f>AVERAGE(K13:K90)</f>
        <v>15.448547456410251</v>
      </c>
      <c r="L3" s="13" t="s">
        <v>12</v>
      </c>
      <c r="M3" s="17">
        <f>AVERAGE(M16:M797)</f>
        <v>22.228871083027798</v>
      </c>
      <c r="N3" s="17">
        <f>AVERAGE(N26:N97)</f>
        <v>14.639688861111106</v>
      </c>
      <c r="O3" s="13" t="s">
        <v>12</v>
      </c>
      <c r="P3" s="17">
        <f>AVERAGE(P26:P97)</f>
        <v>20.783439888888886</v>
      </c>
      <c r="Q3" s="17">
        <f>AVERAGE(Q26:Q97)</f>
        <v>12.528870579166666</v>
      </c>
      <c r="R3" s="13" t="s">
        <v>12</v>
      </c>
      <c r="S3" s="17">
        <f>AVERAGE(S26:S97)</f>
        <v>0</v>
      </c>
      <c r="T3" s="17">
        <f>AVERAGE(T26:T97)</f>
        <v>0</v>
      </c>
      <c r="U3" s="13" t="s">
        <v>12</v>
      </c>
      <c r="V3" s="17">
        <f>AVERAGE(V26:V97)</f>
        <v>0</v>
      </c>
      <c r="W3" s="17">
        <f>AVERAGE(W26:W97)</f>
        <v>0</v>
      </c>
      <c r="X3" s="13" t="s">
        <v>12</v>
      </c>
      <c r="Y3" s="17">
        <f>AVERAGE(Y26:Y97)</f>
        <v>0</v>
      </c>
      <c r="Z3" s="17">
        <f>AVERAGE(Z26:Z97)</f>
        <v>0</v>
      </c>
      <c r="AA3" s="40"/>
      <c r="AB3" s="88" t="s">
        <v>215</v>
      </c>
      <c r="AC3" s="88" t="s">
        <v>313</v>
      </c>
      <c r="AD3" s="88" t="s">
        <v>315</v>
      </c>
      <c r="AE3" s="88"/>
      <c r="AF3" s="88"/>
      <c r="AG3" s="88"/>
      <c r="AH3" s="16"/>
      <c r="AI3" s="13" t="s">
        <v>12</v>
      </c>
      <c r="AJ3" s="17">
        <f>AVERAGE(AJ12:AJ93)</f>
        <v>23.780189048780489</v>
      </c>
      <c r="AK3" s="17">
        <f>AVERAGE(AK13:AK90)</f>
        <v>15.304773993589746</v>
      </c>
      <c r="AL3" s="13" t="s">
        <v>12</v>
      </c>
      <c r="AM3" s="17">
        <f>AVERAGE(AM16:AM797)</f>
        <v>24.397642011363622</v>
      </c>
      <c r="AN3" s="17">
        <f>AVERAGE(AN26:AN97)</f>
        <v>15.904023652777775</v>
      </c>
      <c r="AO3" s="13" t="s">
        <v>12</v>
      </c>
      <c r="AP3" s="17">
        <f>AVERAGE(AP26:AP97)</f>
        <v>24.822487347222218</v>
      </c>
      <c r="AQ3" s="17">
        <f>AVERAGE(AQ26:AQ97)</f>
        <v>15.673376472222223</v>
      </c>
      <c r="AR3" s="13" t="s">
        <v>12</v>
      </c>
      <c r="AS3" s="17">
        <f>AVERAGE(AS26:AS97)</f>
        <v>0</v>
      </c>
      <c r="AT3" s="17">
        <f>AVERAGE(AT26:AT97)</f>
        <v>0</v>
      </c>
      <c r="AU3" s="13" t="s">
        <v>12</v>
      </c>
      <c r="AV3" s="17">
        <f>AVERAGE(AV26:AV97)</f>
        <v>0</v>
      </c>
      <c r="AW3" s="17">
        <f>AVERAGE(AW26:AW97)</f>
        <v>0</v>
      </c>
      <c r="AX3" s="13" t="s">
        <v>12</v>
      </c>
      <c r="AY3" s="17">
        <f>AVERAGE(AY26:AY97)</f>
        <v>0</v>
      </c>
      <c r="AZ3" s="17">
        <f>AVERAGE(AZ26:AZ97)</f>
        <v>0</v>
      </c>
      <c r="BA3" s="16"/>
    </row>
    <row r="4" spans="1:53" x14ac:dyDescent="0.25">
      <c r="B4" s="88" t="s">
        <v>98</v>
      </c>
      <c r="H4" s="8"/>
      <c r="AB4" s="88" t="s">
        <v>98</v>
      </c>
      <c r="AH4" s="8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BA4" s="8"/>
    </row>
    <row r="5" spans="1:53" x14ac:dyDescent="0.25">
      <c r="H5" s="8"/>
      <c r="I5" s="6">
        <f t="shared" ref="I5:I36" si="3">B9/1000000000</f>
        <v>6</v>
      </c>
      <c r="J5" s="6">
        <f t="shared" ref="J5:J36" si="4">E9</f>
        <v>3.2044782999999999</v>
      </c>
      <c r="K5" s="6">
        <f>D9</f>
        <v>-25.562394999999999</v>
      </c>
      <c r="L5" s="6">
        <f>B9/1000000000</f>
        <v>6</v>
      </c>
      <c r="M5" s="6">
        <f>C113</f>
        <v>-1.4934965</v>
      </c>
      <c r="N5" s="6">
        <f>D113</f>
        <v>-47.016326999999997</v>
      </c>
      <c r="O5" s="6">
        <f>B9/1000000000</f>
        <v>6</v>
      </c>
      <c r="P5" s="6">
        <f>C217</f>
        <v>-0.62948585000000001</v>
      </c>
      <c r="Q5" s="6">
        <f>D217</f>
        <v>-62.523601999999997</v>
      </c>
      <c r="R5" s="6">
        <f>B9/1000000000</f>
        <v>6</v>
      </c>
      <c r="S5" s="6">
        <f>C321</f>
        <v>0</v>
      </c>
      <c r="T5" s="6">
        <f>D321</f>
        <v>0</v>
      </c>
      <c r="U5" s="6">
        <f>B9/1000000000</f>
        <v>6</v>
      </c>
      <c r="V5" s="6">
        <f>C425</f>
        <v>0</v>
      </c>
      <c r="W5" s="6">
        <f>D425</f>
        <v>0</v>
      </c>
      <c r="X5" s="43">
        <f>B529/1000000000</f>
        <v>0</v>
      </c>
      <c r="Y5" s="43">
        <f>C529</f>
        <v>0</v>
      </c>
      <c r="Z5" s="43">
        <f>D529</f>
        <v>0</v>
      </c>
      <c r="AH5" s="8"/>
      <c r="AI5" s="6">
        <f t="shared" ref="AI5:AI36" si="5">AB9/1000000000</f>
        <v>6</v>
      </c>
      <c r="AJ5" s="6">
        <f t="shared" ref="AJ5:AJ36" si="6">AE9</f>
        <v>27.652525000000001</v>
      </c>
      <c r="AK5" s="6">
        <f>AD9</f>
        <v>6.9985938000000001</v>
      </c>
      <c r="AL5" s="6">
        <f>AB9/1000000000</f>
        <v>6</v>
      </c>
      <c r="AM5" s="6">
        <f>AC113</f>
        <v>27.921129000000001</v>
      </c>
      <c r="AN5" s="6">
        <f>AD113</f>
        <v>6.2285199000000002</v>
      </c>
      <c r="AO5" s="6">
        <f>AB9/1000000000</f>
        <v>6</v>
      </c>
      <c r="AP5" s="43">
        <f>AC217</f>
        <v>24.440446999999999</v>
      </c>
      <c r="AQ5" s="6">
        <f>AD217</f>
        <v>0.96084243000000003</v>
      </c>
      <c r="AR5" s="6">
        <f>AB9/1000000000</f>
        <v>6</v>
      </c>
      <c r="AS5" s="6">
        <f>AC321</f>
        <v>0</v>
      </c>
      <c r="AT5" s="6">
        <f>AD321</f>
        <v>0</v>
      </c>
      <c r="AU5" s="6">
        <f>AB9/1000000000</f>
        <v>6</v>
      </c>
      <c r="AV5" s="6">
        <f>AC425</f>
        <v>0</v>
      </c>
      <c r="AW5" s="6">
        <f>AD425</f>
        <v>0</v>
      </c>
      <c r="AX5" s="43">
        <f>AB529/1000000000</f>
        <v>0</v>
      </c>
      <c r="AY5" s="43">
        <f>AC529</f>
        <v>0</v>
      </c>
      <c r="AZ5" s="43">
        <f>AD529</f>
        <v>0</v>
      </c>
      <c r="BA5" s="8"/>
    </row>
    <row r="6" spans="1:53" x14ac:dyDescent="0.25">
      <c r="H6" s="8"/>
      <c r="I6" s="6">
        <f t="shared" si="3"/>
        <v>6.2959183673468999</v>
      </c>
      <c r="J6" s="6">
        <f t="shared" si="4"/>
        <v>6.0809015999999998</v>
      </c>
      <c r="K6" s="83">
        <f t="shared" ref="K6:K69" si="7">D10</f>
        <v>-17.644401999999999</v>
      </c>
      <c r="L6" s="6">
        <f t="shared" ref="L6:L69" si="8">B10/1000000000</f>
        <v>6.2959183673468999</v>
      </c>
      <c r="M6" s="79">
        <f t="shared" ref="M6:M69" si="9">C114</f>
        <v>1.1064058999999999</v>
      </c>
      <c r="N6" s="83">
        <f t="shared" ref="N6:N69" si="10">D114</f>
        <v>-34.590457999999998</v>
      </c>
      <c r="O6" s="6">
        <f t="shared" ref="O6:O69" si="11">B10/1000000000</f>
        <v>6.2959183673468999</v>
      </c>
      <c r="P6" s="79">
        <f t="shared" ref="P6:P69" si="12">C218</f>
        <v>-0.99106258000000003</v>
      </c>
      <c r="Q6" s="83">
        <f t="shared" ref="Q6:Q69" si="13">D218</f>
        <v>-50.788536000000001</v>
      </c>
      <c r="R6" s="6">
        <f t="shared" ref="R6:R69" si="14">B10/1000000000</f>
        <v>6.2959183673468999</v>
      </c>
      <c r="S6" s="79">
        <f t="shared" ref="S6:S69" si="15">C322</f>
        <v>0</v>
      </c>
      <c r="T6" s="83">
        <f t="shared" ref="T6:T69" si="16">D322</f>
        <v>0</v>
      </c>
      <c r="U6" s="6">
        <f t="shared" ref="U6:U69" si="17">B10/1000000000</f>
        <v>6.2959183673468999</v>
      </c>
      <c r="V6" s="79">
        <f t="shared" ref="V6:V69" si="18">C426</f>
        <v>0</v>
      </c>
      <c r="W6" s="83">
        <f t="shared" ref="W6:W69" si="19">D426</f>
        <v>0</v>
      </c>
      <c r="X6" s="43">
        <f t="shared" ref="X6:X69" si="20">B530/1000000000</f>
        <v>0</v>
      </c>
      <c r="Y6" s="43">
        <f t="shared" ref="Y6:Z6" si="21">C530</f>
        <v>0</v>
      </c>
      <c r="Z6" s="43">
        <f t="shared" si="21"/>
        <v>0</v>
      </c>
      <c r="AH6" s="8"/>
      <c r="AI6" s="6">
        <f t="shared" si="5"/>
        <v>6.2959183673468999</v>
      </c>
      <c r="AJ6" s="6">
        <f t="shared" si="6"/>
        <v>27.370943</v>
      </c>
      <c r="AK6" s="83">
        <f t="shared" ref="AK6:AK69" si="22">AD10</f>
        <v>7.9328408000000001</v>
      </c>
      <c r="AL6" s="6">
        <f t="shared" ref="AL6:AL69" si="23">AB10/1000000000</f>
        <v>6.2959183673468999</v>
      </c>
      <c r="AM6" s="79">
        <f t="shared" ref="AM6:AM69" si="24">AC114</f>
        <v>25.992619999999999</v>
      </c>
      <c r="AN6" s="83">
        <f t="shared" ref="AN6:AN69" si="25">AD114</f>
        <v>5.5252923999999997</v>
      </c>
      <c r="AO6" s="6">
        <f t="shared" ref="AO6:AO69" si="26">AB10/1000000000</f>
        <v>6.2959183673468999</v>
      </c>
      <c r="AP6" s="43">
        <f t="shared" ref="AP6:AP69" si="27">AC218</f>
        <v>23.637255</v>
      </c>
      <c r="AQ6" s="83">
        <f t="shared" ref="AQ6:AQ69" si="28">AD218</f>
        <v>1.4836058999999999</v>
      </c>
      <c r="AR6" s="6">
        <f t="shared" ref="AR6:AR69" si="29">AB10/1000000000</f>
        <v>6.2959183673468999</v>
      </c>
      <c r="AS6" s="79">
        <f t="shared" ref="AS6:AS69" si="30">AC322</f>
        <v>0</v>
      </c>
      <c r="AT6" s="83">
        <f t="shared" ref="AT6:AT69" si="31">AD322</f>
        <v>0</v>
      </c>
      <c r="AU6" s="6">
        <f t="shared" ref="AU6:AU69" si="32">AB10/1000000000</f>
        <v>6.2959183673468999</v>
      </c>
      <c r="AV6" s="79">
        <f t="shared" ref="AV6:AV69" si="33">AC426</f>
        <v>0</v>
      </c>
      <c r="AW6" s="83">
        <f t="shared" ref="AW6:AW69" si="34">AD426</f>
        <v>0</v>
      </c>
      <c r="AX6" s="43">
        <f t="shared" ref="AX6:AX69" si="35">AB530/1000000000</f>
        <v>0</v>
      </c>
      <c r="AY6" s="43">
        <f t="shared" ref="AY6:AY69" si="36">AC530</f>
        <v>0</v>
      </c>
      <c r="AZ6" s="43">
        <f t="shared" ref="AZ6:AZ69" si="37">AD530</f>
        <v>0</v>
      </c>
      <c r="BA6" s="8"/>
    </row>
    <row r="7" spans="1:53" x14ac:dyDescent="0.25">
      <c r="B7" s="88" t="s">
        <v>99</v>
      </c>
      <c r="H7" s="8"/>
      <c r="I7" s="6">
        <f t="shared" si="3"/>
        <v>6.5918367346939002</v>
      </c>
      <c r="J7" s="6">
        <f t="shared" si="4"/>
        <v>9.1656828000000008</v>
      </c>
      <c r="K7" s="83">
        <f t="shared" si="7"/>
        <v>-8.1594104999999999</v>
      </c>
      <c r="L7" s="6">
        <f t="shared" si="8"/>
        <v>6.5918367346939002</v>
      </c>
      <c r="M7" s="79">
        <f t="shared" si="9"/>
        <v>4.5911759999999999</v>
      </c>
      <c r="N7" s="83">
        <f t="shared" si="10"/>
        <v>-18.715969000000001</v>
      </c>
      <c r="O7" s="6">
        <f t="shared" si="11"/>
        <v>6.5918367346939002</v>
      </c>
      <c r="P7" s="79">
        <f t="shared" si="12"/>
        <v>-0.13079555000000001</v>
      </c>
      <c r="Q7" s="83">
        <f t="shared" si="13"/>
        <v>-33.917614</v>
      </c>
      <c r="R7" s="6">
        <f t="shared" si="14"/>
        <v>6.5918367346939002</v>
      </c>
      <c r="S7" s="79">
        <f t="shared" si="15"/>
        <v>0</v>
      </c>
      <c r="T7" s="83">
        <f t="shared" si="16"/>
        <v>0</v>
      </c>
      <c r="U7" s="6">
        <f t="shared" si="17"/>
        <v>6.5918367346939002</v>
      </c>
      <c r="V7" s="79">
        <f t="shared" si="18"/>
        <v>0</v>
      </c>
      <c r="W7" s="83">
        <f t="shared" si="19"/>
        <v>0</v>
      </c>
      <c r="X7" s="43">
        <f t="shared" si="20"/>
        <v>0</v>
      </c>
      <c r="Y7" s="43">
        <f t="shared" ref="Y7:Z7" si="38">C531</f>
        <v>0</v>
      </c>
      <c r="Z7" s="43">
        <f t="shared" si="38"/>
        <v>0</v>
      </c>
      <c r="AB7" s="88" t="s">
        <v>99</v>
      </c>
      <c r="AH7" s="8"/>
      <c r="AI7" s="6">
        <f t="shared" si="5"/>
        <v>6.5918367346939002</v>
      </c>
      <c r="AJ7" s="6">
        <f t="shared" si="6"/>
        <v>28.109966</v>
      </c>
      <c r="AK7" s="83">
        <f t="shared" si="22"/>
        <v>10.546137</v>
      </c>
      <c r="AL7" s="6">
        <f t="shared" si="23"/>
        <v>6.5918367346939002</v>
      </c>
      <c r="AM7" s="79">
        <f t="shared" si="24"/>
        <v>25.241116999999999</v>
      </c>
      <c r="AN7" s="83">
        <f t="shared" si="25"/>
        <v>6.8030609999999996</v>
      </c>
      <c r="AO7" s="6">
        <f t="shared" si="26"/>
        <v>6.5918367346939002</v>
      </c>
      <c r="AP7" s="43">
        <f t="shared" si="27"/>
        <v>23.491434000000002</v>
      </c>
      <c r="AQ7" s="83">
        <f t="shared" si="28"/>
        <v>3.6599278000000002</v>
      </c>
      <c r="AR7" s="6">
        <f t="shared" si="29"/>
        <v>6.5918367346939002</v>
      </c>
      <c r="AS7" s="79">
        <f t="shared" si="30"/>
        <v>0</v>
      </c>
      <c r="AT7" s="83">
        <f t="shared" si="31"/>
        <v>0</v>
      </c>
      <c r="AU7" s="6">
        <f t="shared" si="32"/>
        <v>6.5918367346939002</v>
      </c>
      <c r="AV7" s="79">
        <f t="shared" si="33"/>
        <v>0</v>
      </c>
      <c r="AW7" s="83">
        <f t="shared" si="34"/>
        <v>0</v>
      </c>
      <c r="AX7" s="43">
        <f t="shared" si="35"/>
        <v>0</v>
      </c>
      <c r="AY7" s="43">
        <f t="shared" si="36"/>
        <v>0</v>
      </c>
      <c r="AZ7" s="43">
        <f t="shared" si="37"/>
        <v>0</v>
      </c>
      <c r="BA7" s="8"/>
    </row>
    <row r="8" spans="1:53" x14ac:dyDescent="0.25">
      <c r="B8" s="88" t="s">
        <v>19</v>
      </c>
      <c r="C8" s="88" t="s">
        <v>109</v>
      </c>
      <c r="D8" s="88" t="s">
        <v>271</v>
      </c>
      <c r="E8" s="88" t="s">
        <v>284</v>
      </c>
      <c r="F8" s="88" t="s">
        <v>110</v>
      </c>
      <c r="G8" s="88" t="s">
        <v>272</v>
      </c>
      <c r="H8" s="8"/>
      <c r="I8" s="6">
        <f t="shared" si="3"/>
        <v>6.8877551020408001</v>
      </c>
      <c r="J8" s="6">
        <f t="shared" si="4"/>
        <v>10.189627</v>
      </c>
      <c r="K8" s="83">
        <f t="shared" si="7"/>
        <v>-3.5132031000000001</v>
      </c>
      <c r="L8" s="6">
        <f t="shared" si="8"/>
        <v>6.8877551020408001</v>
      </c>
      <c r="M8" s="79">
        <f t="shared" si="9"/>
        <v>7.7485318000000003</v>
      </c>
      <c r="N8" s="83">
        <f t="shared" si="10"/>
        <v>-9.3958712000000002</v>
      </c>
      <c r="O8" s="6">
        <f t="shared" si="11"/>
        <v>6.8877551020408001</v>
      </c>
      <c r="P8" s="79">
        <f t="shared" si="12"/>
        <v>3.4957422999999999</v>
      </c>
      <c r="Q8" s="83">
        <f t="shared" si="13"/>
        <v>-20.066296000000001</v>
      </c>
      <c r="R8" s="6">
        <f t="shared" si="14"/>
        <v>6.8877551020408001</v>
      </c>
      <c r="S8" s="79">
        <f t="shared" si="15"/>
        <v>0</v>
      </c>
      <c r="T8" s="83">
        <f t="shared" si="16"/>
        <v>0</v>
      </c>
      <c r="U8" s="6">
        <f t="shared" si="17"/>
        <v>6.8877551020408001</v>
      </c>
      <c r="V8" s="79">
        <f t="shared" si="18"/>
        <v>0</v>
      </c>
      <c r="W8" s="83">
        <f t="shared" si="19"/>
        <v>0</v>
      </c>
      <c r="X8" s="43">
        <f t="shared" si="20"/>
        <v>0</v>
      </c>
      <c r="Y8" s="43">
        <f t="shared" ref="Y8:Z8" si="39">C532</f>
        <v>0</v>
      </c>
      <c r="Z8" s="43">
        <f t="shared" si="39"/>
        <v>0</v>
      </c>
      <c r="AB8" s="88" t="s">
        <v>19</v>
      </c>
      <c r="AC8" s="88" t="s">
        <v>109</v>
      </c>
      <c r="AD8" s="88" t="s">
        <v>271</v>
      </c>
      <c r="AE8" s="88" t="s">
        <v>284</v>
      </c>
      <c r="AF8" s="88" t="s">
        <v>110</v>
      </c>
      <c r="AG8" s="88" t="s">
        <v>272</v>
      </c>
      <c r="AH8" s="8"/>
      <c r="AI8" s="6">
        <f t="shared" si="5"/>
        <v>6.8877551020408001</v>
      </c>
      <c r="AJ8" s="6">
        <f t="shared" si="6"/>
        <v>26.742939</v>
      </c>
      <c r="AK8" s="83">
        <f t="shared" si="22"/>
        <v>10.709992</v>
      </c>
      <c r="AL8" s="6">
        <f t="shared" si="23"/>
        <v>6.8877551020408001</v>
      </c>
      <c r="AM8" s="79">
        <f t="shared" si="24"/>
        <v>23.929527</v>
      </c>
      <c r="AN8" s="83">
        <f t="shared" si="25"/>
        <v>7.0813189000000003</v>
      </c>
      <c r="AO8" s="6">
        <f t="shared" si="26"/>
        <v>6.8877551020408001</v>
      </c>
      <c r="AP8" s="43">
        <f t="shared" si="27"/>
        <v>21.026828999999999</v>
      </c>
      <c r="AQ8" s="83">
        <f t="shared" si="28"/>
        <v>3.0123305</v>
      </c>
      <c r="AR8" s="6">
        <f t="shared" si="29"/>
        <v>6.8877551020408001</v>
      </c>
      <c r="AS8" s="79">
        <f t="shared" si="30"/>
        <v>0</v>
      </c>
      <c r="AT8" s="83">
        <f t="shared" si="31"/>
        <v>0</v>
      </c>
      <c r="AU8" s="6">
        <f t="shared" si="32"/>
        <v>6.8877551020408001</v>
      </c>
      <c r="AV8" s="79">
        <f t="shared" si="33"/>
        <v>0</v>
      </c>
      <c r="AW8" s="83">
        <f t="shared" si="34"/>
        <v>0</v>
      </c>
      <c r="AX8" s="43">
        <f t="shared" si="35"/>
        <v>0</v>
      </c>
      <c r="AY8" s="43">
        <f t="shared" si="36"/>
        <v>0</v>
      </c>
      <c r="AZ8" s="43">
        <f t="shared" si="37"/>
        <v>0</v>
      </c>
      <c r="BA8" s="8"/>
    </row>
    <row r="9" spans="1:53" x14ac:dyDescent="0.25">
      <c r="B9" s="88">
        <v>6000000000</v>
      </c>
      <c r="C9" s="88">
        <v>-38.309845000000003</v>
      </c>
      <c r="D9" s="88">
        <v>-25.562394999999999</v>
      </c>
      <c r="E9" s="88">
        <v>3.2044782999999999</v>
      </c>
      <c r="F9" s="88">
        <v>-50.145564999999998</v>
      </c>
      <c r="G9" s="88">
        <v>-28.766871999999999</v>
      </c>
      <c r="H9" s="8"/>
      <c r="I9" s="6">
        <f t="shared" si="3"/>
        <v>7.1836734693878004</v>
      </c>
      <c r="J9" s="6">
        <f t="shared" si="4"/>
        <v>11.355124</v>
      </c>
      <c r="K9" s="83">
        <f t="shared" si="7"/>
        <v>0.98468858000000004</v>
      </c>
      <c r="L9" s="6">
        <f t="shared" si="8"/>
        <v>7.1836734693878004</v>
      </c>
      <c r="M9" s="79">
        <f t="shared" si="9"/>
        <v>10.067572</v>
      </c>
      <c r="N9" s="83">
        <f t="shared" si="10"/>
        <v>-1.8513701</v>
      </c>
      <c r="O9" s="6">
        <f t="shared" si="11"/>
        <v>7.1836734693878004</v>
      </c>
      <c r="P9" s="79">
        <f t="shared" si="12"/>
        <v>7.5261440000000004</v>
      </c>
      <c r="Q9" s="83">
        <f t="shared" si="13"/>
        <v>-7.5990070999999997</v>
      </c>
      <c r="R9" s="6">
        <f t="shared" si="14"/>
        <v>7.1836734693878004</v>
      </c>
      <c r="S9" s="79">
        <f t="shared" si="15"/>
        <v>0</v>
      </c>
      <c r="T9" s="83">
        <f t="shared" si="16"/>
        <v>0</v>
      </c>
      <c r="U9" s="6">
        <f t="shared" si="17"/>
        <v>7.1836734693878004</v>
      </c>
      <c r="V9" s="79">
        <f t="shared" si="18"/>
        <v>0</v>
      </c>
      <c r="W9" s="83">
        <f t="shared" si="19"/>
        <v>0</v>
      </c>
      <c r="X9" s="43">
        <f t="shared" si="20"/>
        <v>0</v>
      </c>
      <c r="Y9" s="43">
        <f t="shared" ref="Y9:Z9" si="40">C533</f>
        <v>0</v>
      </c>
      <c r="Z9" s="43">
        <f t="shared" si="40"/>
        <v>0</v>
      </c>
      <c r="AB9" s="88">
        <v>6000000000</v>
      </c>
      <c r="AC9" s="88">
        <v>-27.101172999999999</v>
      </c>
      <c r="AD9" s="88">
        <v>6.9985938000000001</v>
      </c>
      <c r="AE9" s="88">
        <v>27.652525000000001</v>
      </c>
      <c r="AF9" s="88">
        <v>-91.492722000000001</v>
      </c>
      <c r="AG9" s="88">
        <v>-20.653931</v>
      </c>
      <c r="AH9" s="8"/>
      <c r="AI9" s="6">
        <f t="shared" si="5"/>
        <v>7.1836734693878004</v>
      </c>
      <c r="AJ9" s="6">
        <f t="shared" si="6"/>
        <v>24.828379000000002</v>
      </c>
      <c r="AK9" s="83">
        <f t="shared" si="22"/>
        <v>10.752208</v>
      </c>
      <c r="AL9" s="6">
        <f t="shared" si="23"/>
        <v>7.1836734693878004</v>
      </c>
      <c r="AM9" s="79">
        <f t="shared" si="24"/>
        <v>23.319890999999998</v>
      </c>
      <c r="AN9" s="83">
        <f t="shared" si="25"/>
        <v>8.6816387000000006</v>
      </c>
      <c r="AO9" s="6">
        <f t="shared" si="26"/>
        <v>7.1836734693878004</v>
      </c>
      <c r="AP9" s="43">
        <f t="shared" si="27"/>
        <v>20.804867000000002</v>
      </c>
      <c r="AQ9" s="83">
        <f t="shared" si="28"/>
        <v>5.3548470000000004</v>
      </c>
      <c r="AR9" s="6">
        <f t="shared" si="29"/>
        <v>7.1836734693878004</v>
      </c>
      <c r="AS9" s="79">
        <f t="shared" si="30"/>
        <v>0</v>
      </c>
      <c r="AT9" s="83">
        <f t="shared" si="31"/>
        <v>0</v>
      </c>
      <c r="AU9" s="6">
        <f t="shared" si="32"/>
        <v>7.1836734693878004</v>
      </c>
      <c r="AV9" s="79">
        <f t="shared" si="33"/>
        <v>0</v>
      </c>
      <c r="AW9" s="83">
        <f t="shared" si="34"/>
        <v>0</v>
      </c>
      <c r="AX9" s="43">
        <f t="shared" si="35"/>
        <v>0</v>
      </c>
      <c r="AY9" s="43">
        <f t="shared" si="36"/>
        <v>0</v>
      </c>
      <c r="AZ9" s="43">
        <f t="shared" si="37"/>
        <v>0</v>
      </c>
      <c r="BA9" s="8"/>
    </row>
    <row r="10" spans="1:53" x14ac:dyDescent="0.25">
      <c r="B10" s="88">
        <v>6295918367.3469</v>
      </c>
      <c r="C10" s="88">
        <v>-26.535398000000001</v>
      </c>
      <c r="D10" s="88">
        <v>-17.644401999999999</v>
      </c>
      <c r="E10" s="88">
        <v>6.0809015999999998</v>
      </c>
      <c r="F10" s="88">
        <v>-55.799778000000003</v>
      </c>
      <c r="G10" s="88">
        <v>-23.725304000000001</v>
      </c>
      <c r="H10" s="8"/>
      <c r="I10" s="6">
        <f t="shared" si="3"/>
        <v>7.4795918367347003</v>
      </c>
      <c r="J10" s="6">
        <f t="shared" si="4"/>
        <v>11.795636</v>
      </c>
      <c r="K10" s="83">
        <f t="shared" si="7"/>
        <v>3.5749140000000001</v>
      </c>
      <c r="L10" s="6">
        <f t="shared" si="8"/>
        <v>7.4795918367347003</v>
      </c>
      <c r="M10" s="79">
        <f t="shared" si="9"/>
        <v>11.019536</v>
      </c>
      <c r="N10" s="83">
        <f t="shared" si="10"/>
        <v>2.0179200000000002</v>
      </c>
      <c r="O10" s="6">
        <f t="shared" si="11"/>
        <v>7.4795918367347003</v>
      </c>
      <c r="P10" s="79">
        <f t="shared" si="12"/>
        <v>10.023524999999999</v>
      </c>
      <c r="Q10" s="83">
        <f t="shared" si="13"/>
        <v>-0.16474915000000001</v>
      </c>
      <c r="R10" s="6">
        <f t="shared" si="14"/>
        <v>7.4795918367347003</v>
      </c>
      <c r="S10" s="79">
        <f t="shared" si="15"/>
        <v>0</v>
      </c>
      <c r="T10" s="83">
        <f t="shared" si="16"/>
        <v>0</v>
      </c>
      <c r="U10" s="6">
        <f t="shared" si="17"/>
        <v>7.4795918367347003</v>
      </c>
      <c r="V10" s="79">
        <f t="shared" si="18"/>
        <v>0</v>
      </c>
      <c r="W10" s="83">
        <f t="shared" si="19"/>
        <v>0</v>
      </c>
      <c r="X10" s="43">
        <f t="shared" si="20"/>
        <v>0</v>
      </c>
      <c r="Y10" s="43">
        <f t="shared" ref="Y10:Z10" si="41">C534</f>
        <v>0</v>
      </c>
      <c r="Z10" s="43">
        <f t="shared" si="41"/>
        <v>0</v>
      </c>
      <c r="AB10" s="88">
        <v>6295918367.3469</v>
      </c>
      <c r="AC10" s="88">
        <v>-24.597843000000001</v>
      </c>
      <c r="AD10" s="88">
        <v>7.9328408000000001</v>
      </c>
      <c r="AE10" s="88">
        <v>27.370943</v>
      </c>
      <c r="AF10" s="88">
        <v>-95.406693000000004</v>
      </c>
      <c r="AG10" s="88">
        <v>-19.438103000000002</v>
      </c>
      <c r="AH10" s="8"/>
      <c r="AI10" s="6">
        <f t="shared" si="5"/>
        <v>7.4795918367347003</v>
      </c>
      <c r="AJ10" s="6">
        <f t="shared" si="6"/>
        <v>21.120981</v>
      </c>
      <c r="AK10" s="83">
        <f t="shared" si="22"/>
        <v>8.9023293999999993</v>
      </c>
      <c r="AL10" s="6">
        <f t="shared" si="23"/>
        <v>7.4795918367347003</v>
      </c>
      <c r="AM10" s="79">
        <f t="shared" si="24"/>
        <v>20.126315999999999</v>
      </c>
      <c r="AN10" s="83">
        <f t="shared" si="25"/>
        <v>7.5247102000000003</v>
      </c>
      <c r="AO10" s="6">
        <f t="shared" si="26"/>
        <v>7.4795918367347003</v>
      </c>
      <c r="AP10" s="43">
        <f t="shared" si="27"/>
        <v>19.007211999999999</v>
      </c>
      <c r="AQ10" s="83">
        <f t="shared" si="28"/>
        <v>5.8496680000000003</v>
      </c>
      <c r="AR10" s="6">
        <f t="shared" si="29"/>
        <v>7.4795918367347003</v>
      </c>
      <c r="AS10" s="79">
        <f t="shared" si="30"/>
        <v>0</v>
      </c>
      <c r="AT10" s="83">
        <f t="shared" si="31"/>
        <v>0</v>
      </c>
      <c r="AU10" s="6">
        <f t="shared" si="32"/>
        <v>7.4795918367347003</v>
      </c>
      <c r="AV10" s="79">
        <f t="shared" si="33"/>
        <v>0</v>
      </c>
      <c r="AW10" s="83">
        <f t="shared" si="34"/>
        <v>0</v>
      </c>
      <c r="AX10" s="43">
        <f t="shared" si="35"/>
        <v>0</v>
      </c>
      <c r="AY10" s="43">
        <f t="shared" si="36"/>
        <v>0</v>
      </c>
      <c r="AZ10" s="43">
        <f t="shared" si="37"/>
        <v>0</v>
      </c>
      <c r="BA10" s="8"/>
    </row>
    <row r="11" spans="1:53" x14ac:dyDescent="0.25">
      <c r="B11" s="88">
        <v>6591836734.6939001</v>
      </c>
      <c r="C11" s="88">
        <v>-23.272091</v>
      </c>
      <c r="D11" s="88">
        <v>-8.1594104999999999</v>
      </c>
      <c r="E11" s="88">
        <v>9.1656828000000008</v>
      </c>
      <c r="F11" s="88">
        <v>-52.540256999999997</v>
      </c>
      <c r="G11" s="88">
        <v>-17.325092000000001</v>
      </c>
      <c r="H11" s="8"/>
      <c r="I11" s="6">
        <f t="shared" si="3"/>
        <v>7.7755102040816002</v>
      </c>
      <c r="J11" s="6">
        <f t="shared" si="4"/>
        <v>11.481881</v>
      </c>
      <c r="K11" s="83">
        <f t="shared" si="7"/>
        <v>4.3890672000000004</v>
      </c>
      <c r="L11" s="6">
        <f t="shared" si="8"/>
        <v>7.7755102040816002</v>
      </c>
      <c r="M11" s="79">
        <f t="shared" si="9"/>
        <v>11.116776</v>
      </c>
      <c r="N11" s="83">
        <f t="shared" si="10"/>
        <v>3.5362260000000001</v>
      </c>
      <c r="O11" s="6">
        <f t="shared" si="11"/>
        <v>7.7755102040816002</v>
      </c>
      <c r="P11" s="79">
        <f t="shared" si="12"/>
        <v>10.779593</v>
      </c>
      <c r="Q11" s="83">
        <f t="shared" si="13"/>
        <v>2.5724745000000002</v>
      </c>
      <c r="R11" s="6">
        <f t="shared" si="14"/>
        <v>7.7755102040816002</v>
      </c>
      <c r="S11" s="79">
        <f t="shared" si="15"/>
        <v>0</v>
      </c>
      <c r="T11" s="83">
        <f t="shared" si="16"/>
        <v>0</v>
      </c>
      <c r="U11" s="6">
        <f t="shared" si="17"/>
        <v>7.7755102040816002</v>
      </c>
      <c r="V11" s="79">
        <f t="shared" si="18"/>
        <v>0</v>
      </c>
      <c r="W11" s="83">
        <f t="shared" si="19"/>
        <v>0</v>
      </c>
      <c r="X11" s="43">
        <f t="shared" si="20"/>
        <v>0</v>
      </c>
      <c r="Y11" s="43">
        <f t="shared" ref="Y11:Z11" si="42">C535</f>
        <v>0</v>
      </c>
      <c r="Z11" s="43">
        <f t="shared" si="42"/>
        <v>0</v>
      </c>
      <c r="AB11" s="88">
        <v>6591836734.6939001</v>
      </c>
      <c r="AC11" s="88">
        <v>-23.547765999999999</v>
      </c>
      <c r="AD11" s="88">
        <v>10.546137</v>
      </c>
      <c r="AE11" s="88">
        <v>28.109966</v>
      </c>
      <c r="AF11" s="88">
        <v>-86.437980999999994</v>
      </c>
      <c r="AG11" s="88">
        <v>-17.563828999999998</v>
      </c>
      <c r="AH11" s="8"/>
      <c r="AI11" s="6">
        <f t="shared" si="5"/>
        <v>7.7755102040816002</v>
      </c>
      <c r="AJ11" s="6">
        <f t="shared" si="6"/>
        <v>17.623421</v>
      </c>
      <c r="AK11" s="83">
        <f t="shared" si="22"/>
        <v>6.9633675000000004</v>
      </c>
      <c r="AL11" s="6">
        <f t="shared" si="23"/>
        <v>7.7755102040816002</v>
      </c>
      <c r="AM11" s="79">
        <f t="shared" si="24"/>
        <v>17.287524999999999</v>
      </c>
      <c r="AN11" s="83">
        <f t="shared" si="25"/>
        <v>6.4070663000000003</v>
      </c>
      <c r="AO11" s="6">
        <f t="shared" si="26"/>
        <v>7.7755102040816002</v>
      </c>
      <c r="AP11" s="43">
        <f t="shared" si="27"/>
        <v>16.459161999999999</v>
      </c>
      <c r="AQ11" s="83">
        <f t="shared" si="28"/>
        <v>5.2312101999999996</v>
      </c>
      <c r="AR11" s="6">
        <f t="shared" si="29"/>
        <v>7.7755102040816002</v>
      </c>
      <c r="AS11" s="79">
        <f t="shared" si="30"/>
        <v>0</v>
      </c>
      <c r="AT11" s="83">
        <f t="shared" si="31"/>
        <v>0</v>
      </c>
      <c r="AU11" s="6">
        <f t="shared" si="32"/>
        <v>7.7755102040816002</v>
      </c>
      <c r="AV11" s="79">
        <f t="shared" si="33"/>
        <v>0</v>
      </c>
      <c r="AW11" s="83">
        <f t="shared" si="34"/>
        <v>0</v>
      </c>
      <c r="AX11" s="43">
        <f t="shared" si="35"/>
        <v>0</v>
      </c>
      <c r="AY11" s="43">
        <f t="shared" si="36"/>
        <v>0</v>
      </c>
      <c r="AZ11" s="43">
        <f t="shared" si="37"/>
        <v>0</v>
      </c>
      <c r="BA11" s="8"/>
    </row>
    <row r="12" spans="1:53" x14ac:dyDescent="0.25">
      <c r="B12" s="88">
        <v>6887755102.0408001</v>
      </c>
      <c r="C12" s="88">
        <v>-19.124119</v>
      </c>
      <c r="D12" s="88">
        <v>-3.5132031000000001</v>
      </c>
      <c r="E12" s="88">
        <v>10.189627</v>
      </c>
      <c r="F12" s="88">
        <v>-49.498325000000001</v>
      </c>
      <c r="G12" s="88">
        <v>-13.702828999999999</v>
      </c>
      <c r="H12" s="8"/>
      <c r="I12" s="6">
        <f t="shared" si="3"/>
        <v>8.0714285714285996</v>
      </c>
      <c r="J12" s="6">
        <f t="shared" si="4"/>
        <v>11.327724</v>
      </c>
      <c r="K12" s="83">
        <f t="shared" si="7"/>
        <v>4.5084952999999999</v>
      </c>
      <c r="L12" s="6">
        <f t="shared" si="8"/>
        <v>8.0714285714285996</v>
      </c>
      <c r="M12" s="79">
        <f t="shared" si="9"/>
        <v>11.050164000000001</v>
      </c>
      <c r="N12" s="83">
        <f t="shared" si="10"/>
        <v>3.8697066000000002</v>
      </c>
      <c r="O12" s="6">
        <f t="shared" si="11"/>
        <v>8.0714285714285996</v>
      </c>
      <c r="P12" s="79">
        <f t="shared" si="12"/>
        <v>10.912372</v>
      </c>
      <c r="Q12" s="83">
        <f t="shared" si="13"/>
        <v>3.3240732999999998</v>
      </c>
      <c r="R12" s="6">
        <f t="shared" si="14"/>
        <v>8.0714285714285996</v>
      </c>
      <c r="S12" s="79">
        <f t="shared" si="15"/>
        <v>0</v>
      </c>
      <c r="T12" s="83">
        <f t="shared" si="16"/>
        <v>0</v>
      </c>
      <c r="U12" s="6">
        <f t="shared" si="17"/>
        <v>8.0714285714285996</v>
      </c>
      <c r="V12" s="79">
        <f t="shared" si="18"/>
        <v>0</v>
      </c>
      <c r="W12" s="83">
        <f t="shared" si="19"/>
        <v>0</v>
      </c>
      <c r="X12" s="43">
        <f t="shared" si="20"/>
        <v>0</v>
      </c>
      <c r="Y12" s="43">
        <f t="shared" ref="Y12:Z12" si="43">C536</f>
        <v>0</v>
      </c>
      <c r="Z12" s="43">
        <f t="shared" si="43"/>
        <v>0</v>
      </c>
      <c r="AB12" s="88">
        <v>6887755102.0408001</v>
      </c>
      <c r="AC12" s="88">
        <v>-21.49081</v>
      </c>
      <c r="AD12" s="88">
        <v>10.709992</v>
      </c>
      <c r="AE12" s="88">
        <v>26.742939</v>
      </c>
      <c r="AF12" s="88">
        <v>-88.895126000000005</v>
      </c>
      <c r="AG12" s="88">
        <v>-16.032945999999999</v>
      </c>
      <c r="AH12" s="8"/>
      <c r="AI12" s="6">
        <f t="shared" si="5"/>
        <v>8.0714285714285996</v>
      </c>
      <c r="AJ12" s="6">
        <f t="shared" si="6"/>
        <v>15.405208999999999</v>
      </c>
      <c r="AK12" s="83">
        <f t="shared" si="22"/>
        <v>5.7722053999999998</v>
      </c>
      <c r="AL12" s="6">
        <f t="shared" si="23"/>
        <v>8.0714285714285996</v>
      </c>
      <c r="AM12" s="79">
        <f t="shared" si="24"/>
        <v>14.868095</v>
      </c>
      <c r="AN12" s="83">
        <f t="shared" si="25"/>
        <v>5.1140318000000002</v>
      </c>
      <c r="AO12" s="6">
        <f t="shared" si="26"/>
        <v>8.0714285714285996</v>
      </c>
      <c r="AP12" s="43">
        <f t="shared" si="27"/>
        <v>14.358288999999999</v>
      </c>
      <c r="AQ12" s="83">
        <f t="shared" si="28"/>
        <v>4.4074344999999999</v>
      </c>
      <c r="AR12" s="6">
        <f t="shared" si="29"/>
        <v>8.0714285714285996</v>
      </c>
      <c r="AS12" s="79">
        <f t="shared" si="30"/>
        <v>0</v>
      </c>
      <c r="AT12" s="83">
        <f t="shared" si="31"/>
        <v>0</v>
      </c>
      <c r="AU12" s="6">
        <f t="shared" si="32"/>
        <v>8.0714285714285996</v>
      </c>
      <c r="AV12" s="79">
        <f t="shared" si="33"/>
        <v>0</v>
      </c>
      <c r="AW12" s="83">
        <f t="shared" si="34"/>
        <v>0</v>
      </c>
      <c r="AX12" s="43">
        <f t="shared" si="35"/>
        <v>0</v>
      </c>
      <c r="AY12" s="43">
        <f t="shared" si="36"/>
        <v>0</v>
      </c>
      <c r="AZ12" s="43">
        <f t="shared" si="37"/>
        <v>0</v>
      </c>
      <c r="BA12" s="8"/>
    </row>
    <row r="13" spans="1:53" x14ac:dyDescent="0.25">
      <c r="B13" s="88">
        <v>7183673469.3878002</v>
      </c>
      <c r="C13" s="88">
        <v>-16.094984</v>
      </c>
      <c r="D13" s="88">
        <v>0.98468858000000004</v>
      </c>
      <c r="E13" s="88">
        <v>11.355124</v>
      </c>
      <c r="F13" s="88">
        <v>-52.355778000000001</v>
      </c>
      <c r="G13" s="88">
        <v>-10.370436</v>
      </c>
      <c r="H13" s="8"/>
      <c r="I13" s="6">
        <f t="shared" si="3"/>
        <v>8.3673469387754995</v>
      </c>
      <c r="J13" s="6">
        <f t="shared" si="4"/>
        <v>12.459951</v>
      </c>
      <c r="K13" s="83">
        <f t="shared" si="7"/>
        <v>5.7623496000000003</v>
      </c>
      <c r="L13" s="6">
        <f t="shared" si="8"/>
        <v>8.3673469387754995</v>
      </c>
      <c r="M13" s="79">
        <f t="shared" si="9"/>
        <v>12.205474000000001</v>
      </c>
      <c r="N13" s="83">
        <f t="shared" si="10"/>
        <v>5.2032145999999999</v>
      </c>
      <c r="O13" s="6">
        <f t="shared" si="11"/>
        <v>8.3673469387754995</v>
      </c>
      <c r="P13" s="79">
        <f t="shared" si="12"/>
        <v>12.032845999999999</v>
      </c>
      <c r="Q13" s="83">
        <f t="shared" si="13"/>
        <v>4.6923680000000001</v>
      </c>
      <c r="R13" s="6">
        <f t="shared" si="14"/>
        <v>8.3673469387754995</v>
      </c>
      <c r="S13" s="79">
        <f t="shared" si="15"/>
        <v>0</v>
      </c>
      <c r="T13" s="83">
        <f t="shared" si="16"/>
        <v>0</v>
      </c>
      <c r="U13" s="6">
        <f t="shared" si="17"/>
        <v>8.3673469387754995</v>
      </c>
      <c r="V13" s="79">
        <f t="shared" si="18"/>
        <v>0</v>
      </c>
      <c r="W13" s="83">
        <f t="shared" si="19"/>
        <v>0</v>
      </c>
      <c r="X13" s="43">
        <f t="shared" si="20"/>
        <v>0</v>
      </c>
      <c r="Y13" s="43">
        <f t="shared" ref="Y13:Z13" si="44">C537</f>
        <v>0</v>
      </c>
      <c r="Z13" s="43">
        <f t="shared" si="44"/>
        <v>0</v>
      </c>
      <c r="AB13" s="88">
        <v>7183673469.3878002</v>
      </c>
      <c r="AC13" s="88">
        <v>-20.467020000000002</v>
      </c>
      <c r="AD13" s="88">
        <v>10.752208</v>
      </c>
      <c r="AE13" s="88">
        <v>24.828379000000002</v>
      </c>
      <c r="AF13" s="88">
        <v>-83.147239999999996</v>
      </c>
      <c r="AG13" s="88">
        <v>-14.076169999999999</v>
      </c>
      <c r="AH13" s="8"/>
      <c r="AI13" s="6">
        <f t="shared" si="5"/>
        <v>8.3673469387754995</v>
      </c>
      <c r="AJ13" s="6">
        <f t="shared" si="6"/>
        <v>14.627029</v>
      </c>
      <c r="AK13" s="83">
        <f t="shared" si="22"/>
        <v>5.5683354999999999</v>
      </c>
      <c r="AL13" s="6">
        <f t="shared" si="23"/>
        <v>8.3673469387754995</v>
      </c>
      <c r="AM13" s="79">
        <f t="shared" si="24"/>
        <v>13.830819</v>
      </c>
      <c r="AN13" s="83">
        <f t="shared" si="25"/>
        <v>4.6665716000000002</v>
      </c>
      <c r="AO13" s="6">
        <f t="shared" si="26"/>
        <v>8.3673469387754995</v>
      </c>
      <c r="AP13" s="43">
        <f t="shared" si="27"/>
        <v>13.158241</v>
      </c>
      <c r="AQ13" s="83">
        <f t="shared" si="28"/>
        <v>3.8401206000000001</v>
      </c>
      <c r="AR13" s="6">
        <f t="shared" si="29"/>
        <v>8.3673469387754995</v>
      </c>
      <c r="AS13" s="79">
        <f t="shared" si="30"/>
        <v>0</v>
      </c>
      <c r="AT13" s="83">
        <f t="shared" si="31"/>
        <v>0</v>
      </c>
      <c r="AU13" s="6">
        <f t="shared" si="32"/>
        <v>8.3673469387754995</v>
      </c>
      <c r="AV13" s="79">
        <f t="shared" si="33"/>
        <v>0</v>
      </c>
      <c r="AW13" s="83">
        <f t="shared" si="34"/>
        <v>0</v>
      </c>
      <c r="AX13" s="43">
        <f t="shared" si="35"/>
        <v>0</v>
      </c>
      <c r="AY13" s="43">
        <f t="shared" si="36"/>
        <v>0</v>
      </c>
      <c r="AZ13" s="43">
        <f t="shared" si="37"/>
        <v>0</v>
      </c>
      <c r="BA13" s="8"/>
    </row>
    <row r="14" spans="1:53" x14ac:dyDescent="0.25">
      <c r="B14" s="88">
        <v>7479591836.7347002</v>
      </c>
      <c r="C14" s="88">
        <v>-13.958940999999999</v>
      </c>
      <c r="D14" s="88">
        <v>3.5749140000000001</v>
      </c>
      <c r="E14" s="88">
        <v>11.795636</v>
      </c>
      <c r="F14" s="88">
        <v>-51.588158</v>
      </c>
      <c r="G14" s="88">
        <v>-8.2207222000000009</v>
      </c>
      <c r="H14" s="8"/>
      <c r="I14" s="6">
        <f t="shared" si="3"/>
        <v>8.6632653061223994</v>
      </c>
      <c r="J14" s="6">
        <f t="shared" si="4"/>
        <v>14.049134</v>
      </c>
      <c r="K14" s="83">
        <f t="shared" si="7"/>
        <v>7.4267038999999997</v>
      </c>
      <c r="L14" s="6">
        <f t="shared" si="8"/>
        <v>8.6632653061223994</v>
      </c>
      <c r="M14" s="79">
        <f t="shared" si="9"/>
        <v>13.891671000000001</v>
      </c>
      <c r="N14" s="83">
        <f t="shared" si="10"/>
        <v>7.0016613000000003</v>
      </c>
      <c r="O14" s="6">
        <f t="shared" si="11"/>
        <v>8.6632653061223994</v>
      </c>
      <c r="P14" s="79">
        <f t="shared" si="12"/>
        <v>13.684649</v>
      </c>
      <c r="Q14" s="83">
        <f t="shared" si="13"/>
        <v>6.4993343000000001</v>
      </c>
      <c r="R14" s="6">
        <f t="shared" si="14"/>
        <v>8.6632653061223994</v>
      </c>
      <c r="S14" s="79">
        <f t="shared" si="15"/>
        <v>0</v>
      </c>
      <c r="T14" s="83">
        <f t="shared" si="16"/>
        <v>0</v>
      </c>
      <c r="U14" s="6">
        <f t="shared" si="17"/>
        <v>8.6632653061223994</v>
      </c>
      <c r="V14" s="79">
        <f t="shared" si="18"/>
        <v>0</v>
      </c>
      <c r="W14" s="83">
        <f t="shared" si="19"/>
        <v>0</v>
      </c>
      <c r="X14" s="43">
        <f t="shared" si="20"/>
        <v>0</v>
      </c>
      <c r="Y14" s="43">
        <f t="shared" ref="Y14:Z14" si="45">C538</f>
        <v>0</v>
      </c>
      <c r="Z14" s="43">
        <f t="shared" si="45"/>
        <v>0</v>
      </c>
      <c r="AB14" s="88">
        <v>7479591836.7347002</v>
      </c>
      <c r="AC14" s="88">
        <v>-18.430627999999999</v>
      </c>
      <c r="AD14" s="88">
        <v>8.9023293999999993</v>
      </c>
      <c r="AE14" s="88">
        <v>21.120981</v>
      </c>
      <c r="AF14" s="88">
        <v>-73.636252999999996</v>
      </c>
      <c r="AG14" s="88">
        <v>-12.218652000000001</v>
      </c>
      <c r="AH14" s="8"/>
      <c r="AI14" s="6">
        <f t="shared" si="5"/>
        <v>8.6632653061223994</v>
      </c>
      <c r="AJ14" s="6">
        <f t="shared" si="6"/>
        <v>14.793468000000001</v>
      </c>
      <c r="AK14" s="83">
        <f t="shared" si="22"/>
        <v>6.1751924000000002</v>
      </c>
      <c r="AL14" s="6">
        <f t="shared" si="23"/>
        <v>8.6632653061223994</v>
      </c>
      <c r="AM14" s="79">
        <f t="shared" si="24"/>
        <v>13.900022999999999</v>
      </c>
      <c r="AN14" s="83">
        <f t="shared" si="25"/>
        <v>5.1602907</v>
      </c>
      <c r="AO14" s="6">
        <f t="shared" si="26"/>
        <v>8.6632653061223994</v>
      </c>
      <c r="AP14" s="43">
        <f t="shared" si="27"/>
        <v>13.223744</v>
      </c>
      <c r="AQ14" s="83">
        <f t="shared" si="28"/>
        <v>4.3274936999999998</v>
      </c>
      <c r="AR14" s="6">
        <f t="shared" si="29"/>
        <v>8.6632653061223994</v>
      </c>
      <c r="AS14" s="79">
        <f t="shared" si="30"/>
        <v>0</v>
      </c>
      <c r="AT14" s="83">
        <f t="shared" si="31"/>
        <v>0</v>
      </c>
      <c r="AU14" s="6">
        <f t="shared" si="32"/>
        <v>8.6632653061223994</v>
      </c>
      <c r="AV14" s="79">
        <f t="shared" si="33"/>
        <v>0</v>
      </c>
      <c r="AW14" s="83">
        <f t="shared" si="34"/>
        <v>0</v>
      </c>
      <c r="AX14" s="43">
        <f t="shared" si="35"/>
        <v>0</v>
      </c>
      <c r="AY14" s="43">
        <f t="shared" si="36"/>
        <v>0</v>
      </c>
      <c r="AZ14" s="43">
        <f t="shared" si="37"/>
        <v>0</v>
      </c>
      <c r="BA14" s="8"/>
    </row>
    <row r="15" spans="1:53" x14ac:dyDescent="0.25">
      <c r="B15" s="88">
        <v>7775510204.0816002</v>
      </c>
      <c r="C15" s="88">
        <v>-12.342091</v>
      </c>
      <c r="D15" s="88">
        <v>4.3890672000000004</v>
      </c>
      <c r="E15" s="88">
        <v>11.481881</v>
      </c>
      <c r="F15" s="88">
        <v>-44.693595999999999</v>
      </c>
      <c r="G15" s="88">
        <v>-7.0928139999999997</v>
      </c>
      <c r="H15" s="8"/>
      <c r="I15" s="6">
        <f t="shared" si="3"/>
        <v>8.9591836734694006</v>
      </c>
      <c r="J15" s="6">
        <f t="shared" si="4"/>
        <v>15.835561</v>
      </c>
      <c r="K15" s="83">
        <f t="shared" si="7"/>
        <v>9.2236261000000006</v>
      </c>
      <c r="L15" s="6">
        <f t="shared" si="8"/>
        <v>8.9591836734694006</v>
      </c>
      <c r="M15" s="79">
        <f t="shared" si="9"/>
        <v>15.852982000000001</v>
      </c>
      <c r="N15" s="83">
        <f t="shared" si="10"/>
        <v>9.0052070999999998</v>
      </c>
      <c r="O15" s="6">
        <f t="shared" si="11"/>
        <v>8.9591836734694006</v>
      </c>
      <c r="P15" s="79">
        <f t="shared" si="12"/>
        <v>15.596166999999999</v>
      </c>
      <c r="Q15" s="83">
        <f t="shared" si="13"/>
        <v>8.4845533</v>
      </c>
      <c r="R15" s="6">
        <f t="shared" si="14"/>
        <v>8.9591836734694006</v>
      </c>
      <c r="S15" s="79">
        <f t="shared" si="15"/>
        <v>0</v>
      </c>
      <c r="T15" s="83">
        <f t="shared" si="16"/>
        <v>0</v>
      </c>
      <c r="U15" s="6">
        <f t="shared" si="17"/>
        <v>8.9591836734694006</v>
      </c>
      <c r="V15" s="79">
        <f t="shared" si="18"/>
        <v>0</v>
      </c>
      <c r="W15" s="83">
        <f t="shared" si="19"/>
        <v>0</v>
      </c>
      <c r="X15" s="43">
        <f t="shared" si="20"/>
        <v>0</v>
      </c>
      <c r="Y15" s="43">
        <f t="shared" ref="Y15:Z15" si="46">C539</f>
        <v>0</v>
      </c>
      <c r="Z15" s="43">
        <f t="shared" si="46"/>
        <v>0</v>
      </c>
      <c r="AB15" s="88">
        <v>7775510204.0816002</v>
      </c>
      <c r="AC15" s="88">
        <v>-15.580874</v>
      </c>
      <c r="AD15" s="88">
        <v>6.9633675000000004</v>
      </c>
      <c r="AE15" s="88">
        <v>17.623421</v>
      </c>
      <c r="AF15" s="88">
        <v>-60.066043999999998</v>
      </c>
      <c r="AG15" s="88">
        <v>-10.660054000000001</v>
      </c>
      <c r="AH15" s="8"/>
      <c r="AI15" s="6">
        <f t="shared" si="5"/>
        <v>8.9591836734694006</v>
      </c>
      <c r="AJ15" s="6">
        <f t="shared" si="6"/>
        <v>15.265637</v>
      </c>
      <c r="AK15" s="83">
        <f t="shared" si="22"/>
        <v>6.7895054999999997</v>
      </c>
      <c r="AL15" s="6">
        <f t="shared" si="23"/>
        <v>8.9591836734694006</v>
      </c>
      <c r="AM15" s="79">
        <f t="shared" si="24"/>
        <v>14.533523000000001</v>
      </c>
      <c r="AN15" s="83">
        <f t="shared" si="25"/>
        <v>5.9031843999999998</v>
      </c>
      <c r="AO15" s="6">
        <f t="shared" si="26"/>
        <v>8.9591836734694006</v>
      </c>
      <c r="AP15" s="43">
        <f t="shared" si="27"/>
        <v>14.045788999999999</v>
      </c>
      <c r="AQ15" s="83">
        <f t="shared" si="28"/>
        <v>5.2365912999999997</v>
      </c>
      <c r="AR15" s="6">
        <f t="shared" si="29"/>
        <v>8.9591836734694006</v>
      </c>
      <c r="AS15" s="79">
        <f t="shared" si="30"/>
        <v>0</v>
      </c>
      <c r="AT15" s="83">
        <f t="shared" si="31"/>
        <v>0</v>
      </c>
      <c r="AU15" s="6">
        <f t="shared" si="32"/>
        <v>8.9591836734694006</v>
      </c>
      <c r="AV15" s="79">
        <f t="shared" si="33"/>
        <v>0</v>
      </c>
      <c r="AW15" s="83">
        <f t="shared" si="34"/>
        <v>0</v>
      </c>
      <c r="AX15" s="43">
        <f t="shared" si="35"/>
        <v>0</v>
      </c>
      <c r="AY15" s="43">
        <f t="shared" si="36"/>
        <v>0</v>
      </c>
      <c r="AZ15" s="43">
        <f t="shared" si="37"/>
        <v>0</v>
      </c>
      <c r="BA15" s="8"/>
    </row>
    <row r="16" spans="1:53" x14ac:dyDescent="0.25">
      <c r="B16" s="88">
        <v>8071428571.4286003</v>
      </c>
      <c r="C16" s="88">
        <v>-12.074437</v>
      </c>
      <c r="D16" s="88">
        <v>4.5084952999999999</v>
      </c>
      <c r="E16" s="88">
        <v>11.327724</v>
      </c>
      <c r="F16" s="88">
        <v>-45.179057999999998</v>
      </c>
      <c r="G16" s="88">
        <v>-6.8192285999999998</v>
      </c>
      <c r="H16" s="8"/>
      <c r="I16" s="6">
        <f t="shared" si="3"/>
        <v>9.2551020408162987</v>
      </c>
      <c r="J16" s="6">
        <f t="shared" si="4"/>
        <v>17.032533999999998</v>
      </c>
      <c r="K16" s="83">
        <f t="shared" si="7"/>
        <v>10.359481000000001</v>
      </c>
      <c r="L16" s="6">
        <f t="shared" si="8"/>
        <v>9.2551020408162987</v>
      </c>
      <c r="M16" s="79">
        <f t="shared" si="9"/>
        <v>17.191061000000001</v>
      </c>
      <c r="N16" s="83">
        <f t="shared" si="10"/>
        <v>10.306145000000001</v>
      </c>
      <c r="O16" s="6">
        <f t="shared" si="11"/>
        <v>9.2551020408162987</v>
      </c>
      <c r="P16" s="79">
        <f t="shared" si="12"/>
        <v>16.992514</v>
      </c>
      <c r="Q16" s="83">
        <f t="shared" si="13"/>
        <v>9.8695459000000003</v>
      </c>
      <c r="R16" s="6">
        <f t="shared" si="14"/>
        <v>9.2551020408162987</v>
      </c>
      <c r="S16" s="79">
        <f t="shared" si="15"/>
        <v>0</v>
      </c>
      <c r="T16" s="83">
        <f t="shared" si="16"/>
        <v>0</v>
      </c>
      <c r="U16" s="6">
        <f t="shared" si="17"/>
        <v>9.2551020408162987</v>
      </c>
      <c r="V16" s="79">
        <f t="shared" si="18"/>
        <v>0</v>
      </c>
      <c r="W16" s="83">
        <f t="shared" si="19"/>
        <v>0</v>
      </c>
      <c r="X16" s="43">
        <f t="shared" si="20"/>
        <v>0</v>
      </c>
      <c r="Y16" s="43">
        <f t="shared" ref="Y16:Z16" si="47">C540</f>
        <v>0</v>
      </c>
      <c r="Z16" s="43">
        <f t="shared" si="47"/>
        <v>0</v>
      </c>
      <c r="AB16" s="88">
        <v>8071428571.4286003</v>
      </c>
      <c r="AC16" s="88">
        <v>-15.094004999999999</v>
      </c>
      <c r="AD16" s="88">
        <v>5.7722053999999998</v>
      </c>
      <c r="AE16" s="88">
        <v>15.405208999999999</v>
      </c>
      <c r="AF16" s="88">
        <v>-55.394424000000001</v>
      </c>
      <c r="AG16" s="88">
        <v>-9.6330031999999992</v>
      </c>
      <c r="AH16" s="8"/>
      <c r="AI16" s="6">
        <f t="shared" si="5"/>
        <v>9.2551020408162987</v>
      </c>
      <c r="AJ16" s="6">
        <f t="shared" si="6"/>
        <v>16.087396999999999</v>
      </c>
      <c r="AK16" s="83">
        <f t="shared" si="22"/>
        <v>7.6575217000000002</v>
      </c>
      <c r="AL16" s="6">
        <f t="shared" si="23"/>
        <v>9.2551020408162987</v>
      </c>
      <c r="AM16" s="79">
        <f t="shared" si="24"/>
        <v>15.664426000000001</v>
      </c>
      <c r="AN16" s="83">
        <f t="shared" si="25"/>
        <v>7.0629840000000002</v>
      </c>
      <c r="AO16" s="6">
        <f t="shared" si="26"/>
        <v>9.2551020408162987</v>
      </c>
      <c r="AP16" s="43">
        <f t="shared" si="27"/>
        <v>15.392986000000001</v>
      </c>
      <c r="AQ16" s="83">
        <f t="shared" si="28"/>
        <v>6.6071596000000001</v>
      </c>
      <c r="AR16" s="6">
        <f t="shared" si="29"/>
        <v>9.2551020408162987</v>
      </c>
      <c r="AS16" s="79">
        <f t="shared" si="30"/>
        <v>0</v>
      </c>
      <c r="AT16" s="83">
        <f t="shared" si="31"/>
        <v>0</v>
      </c>
      <c r="AU16" s="6">
        <f t="shared" si="32"/>
        <v>9.2551020408162987</v>
      </c>
      <c r="AV16" s="79">
        <f t="shared" si="33"/>
        <v>0</v>
      </c>
      <c r="AW16" s="83">
        <f t="shared" si="34"/>
        <v>0</v>
      </c>
      <c r="AX16" s="43">
        <f t="shared" si="35"/>
        <v>0</v>
      </c>
      <c r="AY16" s="43">
        <f t="shared" si="36"/>
        <v>0</v>
      </c>
      <c r="AZ16" s="43">
        <f t="shared" si="37"/>
        <v>0</v>
      </c>
      <c r="BA16" s="8"/>
    </row>
    <row r="17" spans="2:53" x14ac:dyDescent="0.25">
      <c r="B17" s="88">
        <v>8367346938.7755003</v>
      </c>
      <c r="C17" s="88">
        <v>-12.265777</v>
      </c>
      <c r="D17" s="88">
        <v>5.7623496000000003</v>
      </c>
      <c r="E17" s="88">
        <v>12.459951</v>
      </c>
      <c r="F17" s="88">
        <v>-47.225231000000001</v>
      </c>
      <c r="G17" s="88">
        <v>-6.6976012999999996</v>
      </c>
      <c r="H17" s="8"/>
      <c r="I17" s="6">
        <f t="shared" si="3"/>
        <v>9.5510204081632999</v>
      </c>
      <c r="J17" s="6">
        <f t="shared" si="4"/>
        <v>18.170567999999999</v>
      </c>
      <c r="K17" s="83">
        <f t="shared" si="7"/>
        <v>11.394461</v>
      </c>
      <c r="L17" s="6">
        <f t="shared" si="8"/>
        <v>9.5510204081632999</v>
      </c>
      <c r="M17" s="79">
        <f t="shared" si="9"/>
        <v>18.460251</v>
      </c>
      <c r="N17" s="83">
        <f t="shared" si="10"/>
        <v>11.498747</v>
      </c>
      <c r="O17" s="6">
        <f t="shared" si="11"/>
        <v>9.5510204081632999</v>
      </c>
      <c r="P17" s="79">
        <f t="shared" si="12"/>
        <v>18.247805</v>
      </c>
      <c r="Q17" s="83">
        <f t="shared" si="13"/>
        <v>11.072279</v>
      </c>
      <c r="R17" s="6">
        <f t="shared" si="14"/>
        <v>9.5510204081632999</v>
      </c>
      <c r="S17" s="79">
        <f t="shared" si="15"/>
        <v>0</v>
      </c>
      <c r="T17" s="83">
        <f t="shared" si="16"/>
        <v>0</v>
      </c>
      <c r="U17" s="6">
        <f t="shared" si="17"/>
        <v>9.5510204081632999</v>
      </c>
      <c r="V17" s="79">
        <f t="shared" si="18"/>
        <v>0</v>
      </c>
      <c r="W17" s="83">
        <f t="shared" si="19"/>
        <v>0</v>
      </c>
      <c r="X17" s="43">
        <f t="shared" si="20"/>
        <v>0</v>
      </c>
      <c r="Y17" s="43">
        <f t="shared" ref="Y17:Z17" si="48">C541</f>
        <v>0</v>
      </c>
      <c r="Z17" s="43">
        <f t="shared" si="48"/>
        <v>0</v>
      </c>
      <c r="AB17" s="88">
        <v>8367346938.7755003</v>
      </c>
      <c r="AC17" s="88">
        <v>-14.505466</v>
      </c>
      <c r="AD17" s="88">
        <v>5.5683354999999999</v>
      </c>
      <c r="AE17" s="88">
        <v>14.627029</v>
      </c>
      <c r="AF17" s="88">
        <v>-54.713799000000002</v>
      </c>
      <c r="AG17" s="88">
        <v>-9.0586929000000005</v>
      </c>
      <c r="AH17" s="8"/>
      <c r="AI17" s="6">
        <f t="shared" si="5"/>
        <v>9.5510204081632999</v>
      </c>
      <c r="AJ17" s="6">
        <f t="shared" si="6"/>
        <v>17.283214999999998</v>
      </c>
      <c r="AK17" s="83">
        <f t="shared" si="22"/>
        <v>8.8390684000000004</v>
      </c>
      <c r="AL17" s="6">
        <f t="shared" si="23"/>
        <v>9.5510204081632999</v>
      </c>
      <c r="AM17" s="79">
        <f t="shared" si="24"/>
        <v>17.316326</v>
      </c>
      <c r="AN17" s="83">
        <f t="shared" si="25"/>
        <v>8.7061709999999994</v>
      </c>
      <c r="AO17" s="6">
        <f t="shared" si="26"/>
        <v>9.5510204081632999</v>
      </c>
      <c r="AP17" s="43">
        <f t="shared" si="27"/>
        <v>17.115286000000001</v>
      </c>
      <c r="AQ17" s="83">
        <f t="shared" si="28"/>
        <v>8.3344526000000005</v>
      </c>
      <c r="AR17" s="6">
        <f t="shared" si="29"/>
        <v>9.5510204081632999</v>
      </c>
      <c r="AS17" s="79">
        <f t="shared" si="30"/>
        <v>0</v>
      </c>
      <c r="AT17" s="83">
        <f t="shared" si="31"/>
        <v>0</v>
      </c>
      <c r="AU17" s="6">
        <f t="shared" si="32"/>
        <v>9.5510204081632999</v>
      </c>
      <c r="AV17" s="79">
        <f t="shared" si="33"/>
        <v>0</v>
      </c>
      <c r="AW17" s="83">
        <f t="shared" si="34"/>
        <v>0</v>
      </c>
      <c r="AX17" s="43">
        <f t="shared" si="35"/>
        <v>0</v>
      </c>
      <c r="AY17" s="43">
        <f t="shared" si="36"/>
        <v>0</v>
      </c>
      <c r="AZ17" s="43">
        <f t="shared" si="37"/>
        <v>0</v>
      </c>
      <c r="BA17" s="8"/>
    </row>
    <row r="18" spans="2:53" x14ac:dyDescent="0.25">
      <c r="B18" s="88">
        <v>8663265306.1224003</v>
      </c>
      <c r="C18" s="88">
        <v>-12.181213</v>
      </c>
      <c r="D18" s="88">
        <v>7.4267038999999997</v>
      </c>
      <c r="E18" s="88">
        <v>14.049134</v>
      </c>
      <c r="F18" s="88">
        <v>-51.734088999999997</v>
      </c>
      <c r="G18" s="88">
        <v>-6.6224303000000004</v>
      </c>
      <c r="H18" s="8"/>
      <c r="I18" s="6">
        <f t="shared" si="3"/>
        <v>9.8469387755101998</v>
      </c>
      <c r="J18" s="6">
        <f t="shared" si="4"/>
        <v>19.534306000000001</v>
      </c>
      <c r="K18" s="83">
        <f t="shared" si="7"/>
        <v>12.709720000000001</v>
      </c>
      <c r="L18" s="6">
        <f t="shared" si="8"/>
        <v>9.8469387755101998</v>
      </c>
      <c r="M18" s="79">
        <f t="shared" si="9"/>
        <v>19.625263</v>
      </c>
      <c r="N18" s="83">
        <f t="shared" si="10"/>
        <v>12.640582</v>
      </c>
      <c r="O18" s="6">
        <f t="shared" si="11"/>
        <v>9.8469387755101998</v>
      </c>
      <c r="P18" s="79">
        <f t="shared" si="12"/>
        <v>18.967206999999998</v>
      </c>
      <c r="Q18" s="83">
        <f t="shared" si="13"/>
        <v>11.793371</v>
      </c>
      <c r="R18" s="6">
        <f t="shared" si="14"/>
        <v>9.8469387755101998</v>
      </c>
      <c r="S18" s="79">
        <f t="shared" si="15"/>
        <v>0</v>
      </c>
      <c r="T18" s="83">
        <f t="shared" si="16"/>
        <v>0</v>
      </c>
      <c r="U18" s="6">
        <f t="shared" si="17"/>
        <v>9.8469387755101998</v>
      </c>
      <c r="V18" s="79">
        <f t="shared" si="18"/>
        <v>0</v>
      </c>
      <c r="W18" s="83">
        <f t="shared" si="19"/>
        <v>0</v>
      </c>
      <c r="X18" s="43">
        <f t="shared" si="20"/>
        <v>0</v>
      </c>
      <c r="Y18" s="43">
        <f t="shared" ref="Y18:Z18" si="49">C542</f>
        <v>0</v>
      </c>
      <c r="Z18" s="43">
        <f t="shared" si="49"/>
        <v>0</v>
      </c>
      <c r="AB18" s="88">
        <v>8663265306.1224003</v>
      </c>
      <c r="AC18" s="88">
        <v>-14.100522</v>
      </c>
      <c r="AD18" s="88">
        <v>6.1751924000000002</v>
      </c>
      <c r="AE18" s="88">
        <v>14.793468000000001</v>
      </c>
      <c r="AF18" s="88">
        <v>-54.401772000000001</v>
      </c>
      <c r="AG18" s="88">
        <v>-8.6182756000000005</v>
      </c>
      <c r="AH18" s="8"/>
      <c r="AI18" s="6">
        <f t="shared" si="5"/>
        <v>9.8469387755101998</v>
      </c>
      <c r="AJ18" s="6">
        <f t="shared" si="6"/>
        <v>19.25102</v>
      </c>
      <c r="AK18" s="83">
        <f t="shared" si="22"/>
        <v>10.819004</v>
      </c>
      <c r="AL18" s="6">
        <f t="shared" si="23"/>
        <v>9.8469387755101998</v>
      </c>
      <c r="AM18" s="79">
        <f t="shared" si="24"/>
        <v>19.451591000000001</v>
      </c>
      <c r="AN18" s="83">
        <f t="shared" si="25"/>
        <v>10.879614</v>
      </c>
      <c r="AO18" s="6">
        <f t="shared" si="26"/>
        <v>9.8469387755101998</v>
      </c>
      <c r="AP18" s="43">
        <f t="shared" si="27"/>
        <v>18.843056000000001</v>
      </c>
      <c r="AQ18" s="83">
        <f t="shared" si="28"/>
        <v>10.130348</v>
      </c>
      <c r="AR18" s="6">
        <f t="shared" si="29"/>
        <v>9.8469387755101998</v>
      </c>
      <c r="AS18" s="79">
        <f t="shared" si="30"/>
        <v>0</v>
      </c>
      <c r="AT18" s="83">
        <f t="shared" si="31"/>
        <v>0</v>
      </c>
      <c r="AU18" s="6">
        <f t="shared" si="32"/>
        <v>9.8469387755101998</v>
      </c>
      <c r="AV18" s="79">
        <f t="shared" si="33"/>
        <v>0</v>
      </c>
      <c r="AW18" s="83">
        <f t="shared" si="34"/>
        <v>0</v>
      </c>
      <c r="AX18" s="43">
        <f t="shared" si="35"/>
        <v>0</v>
      </c>
      <c r="AY18" s="43">
        <f t="shared" si="36"/>
        <v>0</v>
      </c>
      <c r="AZ18" s="43">
        <f t="shared" si="37"/>
        <v>0</v>
      </c>
      <c r="BA18" s="8"/>
    </row>
    <row r="19" spans="2:53" x14ac:dyDescent="0.25">
      <c r="B19" s="88">
        <v>8959183673.4694004</v>
      </c>
      <c r="C19" s="88">
        <v>-12.132173999999999</v>
      </c>
      <c r="D19" s="88">
        <v>9.2236261000000006</v>
      </c>
      <c r="E19" s="88">
        <v>15.835561</v>
      </c>
      <c r="F19" s="88">
        <v>-55.338394000000001</v>
      </c>
      <c r="G19" s="88">
        <v>-6.6119346999999999</v>
      </c>
      <c r="H19" s="8"/>
      <c r="I19" s="6">
        <f t="shared" si="3"/>
        <v>10.142857142857</v>
      </c>
      <c r="J19" s="6">
        <f t="shared" si="4"/>
        <v>21.071919999999999</v>
      </c>
      <c r="K19" s="83">
        <f t="shared" si="7"/>
        <v>14.210442</v>
      </c>
      <c r="L19" s="6">
        <f t="shared" si="8"/>
        <v>10.142857142857</v>
      </c>
      <c r="M19" s="79">
        <f t="shared" si="9"/>
        <v>21.013748</v>
      </c>
      <c r="N19" s="83">
        <f t="shared" si="10"/>
        <v>14.014654999999999</v>
      </c>
      <c r="O19" s="6">
        <f t="shared" si="11"/>
        <v>10.142857142857</v>
      </c>
      <c r="P19" s="79">
        <f t="shared" si="12"/>
        <v>19.948754999999998</v>
      </c>
      <c r="Q19" s="83">
        <f t="shared" si="13"/>
        <v>12.776116</v>
      </c>
      <c r="R19" s="6">
        <f t="shared" si="14"/>
        <v>10.142857142857</v>
      </c>
      <c r="S19" s="79">
        <f t="shared" si="15"/>
        <v>0</v>
      </c>
      <c r="T19" s="83">
        <f t="shared" si="16"/>
        <v>0</v>
      </c>
      <c r="U19" s="6">
        <f t="shared" si="17"/>
        <v>10.142857142857</v>
      </c>
      <c r="V19" s="79">
        <f t="shared" si="18"/>
        <v>0</v>
      </c>
      <c r="W19" s="83">
        <f t="shared" si="19"/>
        <v>0</v>
      </c>
      <c r="X19" s="43">
        <f t="shared" si="20"/>
        <v>0</v>
      </c>
      <c r="Y19" s="43">
        <f t="shared" ref="Y19:Z19" si="50">C543</f>
        <v>0</v>
      </c>
      <c r="Z19" s="43">
        <f t="shared" si="50"/>
        <v>0</v>
      </c>
      <c r="AB19" s="88">
        <v>8959183673.4694004</v>
      </c>
      <c r="AC19" s="88">
        <v>-14.021703</v>
      </c>
      <c r="AD19" s="88">
        <v>6.7895054999999997</v>
      </c>
      <c r="AE19" s="88">
        <v>15.265637</v>
      </c>
      <c r="AF19" s="88">
        <v>-55.818660999999999</v>
      </c>
      <c r="AG19" s="88">
        <v>-8.4761313999999999</v>
      </c>
      <c r="AH19" s="8"/>
      <c r="AI19" s="6">
        <f t="shared" si="5"/>
        <v>10.142857142857</v>
      </c>
      <c r="AJ19" s="6">
        <f t="shared" si="6"/>
        <v>21.715536</v>
      </c>
      <c r="AK19" s="83">
        <f t="shared" si="22"/>
        <v>13.317266999999999</v>
      </c>
      <c r="AL19" s="6">
        <f t="shared" si="23"/>
        <v>10.142857142857</v>
      </c>
      <c r="AM19" s="79">
        <f t="shared" si="24"/>
        <v>21.910578000000001</v>
      </c>
      <c r="AN19" s="83">
        <f t="shared" si="25"/>
        <v>13.404757</v>
      </c>
      <c r="AO19" s="6">
        <f t="shared" si="26"/>
        <v>10.142857142857</v>
      </c>
      <c r="AP19" s="43">
        <f t="shared" si="27"/>
        <v>20.242702000000001</v>
      </c>
      <c r="AQ19" s="83">
        <f t="shared" si="28"/>
        <v>11.624639999999999</v>
      </c>
      <c r="AR19" s="6">
        <f t="shared" si="29"/>
        <v>10.142857142857</v>
      </c>
      <c r="AS19" s="79">
        <f t="shared" si="30"/>
        <v>0</v>
      </c>
      <c r="AT19" s="83">
        <f t="shared" si="31"/>
        <v>0</v>
      </c>
      <c r="AU19" s="6">
        <f t="shared" si="32"/>
        <v>10.142857142857</v>
      </c>
      <c r="AV19" s="79">
        <f t="shared" si="33"/>
        <v>0</v>
      </c>
      <c r="AW19" s="83">
        <f t="shared" si="34"/>
        <v>0</v>
      </c>
      <c r="AX19" s="43">
        <f t="shared" si="35"/>
        <v>0</v>
      </c>
      <c r="AY19" s="43">
        <f t="shared" si="36"/>
        <v>0</v>
      </c>
      <c r="AZ19" s="43">
        <f t="shared" si="37"/>
        <v>0</v>
      </c>
      <c r="BA19" s="8"/>
    </row>
    <row r="20" spans="2:53" x14ac:dyDescent="0.25">
      <c r="B20" s="88">
        <v>9255102040.8162994</v>
      </c>
      <c r="C20" s="88">
        <v>-12.477525</v>
      </c>
      <c r="D20" s="88">
        <v>10.359481000000001</v>
      </c>
      <c r="E20" s="88">
        <v>17.032533999999998</v>
      </c>
      <c r="F20" s="88">
        <v>-58.642009999999999</v>
      </c>
      <c r="G20" s="88">
        <v>-6.6730523000000002</v>
      </c>
      <c r="H20" s="8"/>
      <c r="I20" s="6">
        <f t="shared" si="3"/>
        <v>10.438775510204</v>
      </c>
      <c r="J20" s="6">
        <f t="shared" si="4"/>
        <v>22.337956999999999</v>
      </c>
      <c r="K20" s="83">
        <f t="shared" si="7"/>
        <v>15.506425</v>
      </c>
      <c r="L20" s="6">
        <f t="shared" si="8"/>
        <v>10.438775510204</v>
      </c>
      <c r="M20" s="79">
        <f t="shared" si="9"/>
        <v>21.455500000000001</v>
      </c>
      <c r="N20" s="83">
        <f t="shared" si="10"/>
        <v>14.508694999999999</v>
      </c>
      <c r="O20" s="6">
        <f t="shared" si="11"/>
        <v>10.438775510204</v>
      </c>
      <c r="P20" s="79">
        <f t="shared" si="12"/>
        <v>19.786930000000002</v>
      </c>
      <c r="Q20" s="83">
        <f t="shared" si="13"/>
        <v>12.679065</v>
      </c>
      <c r="R20" s="6">
        <f t="shared" si="14"/>
        <v>10.438775510204</v>
      </c>
      <c r="S20" s="79">
        <f t="shared" si="15"/>
        <v>0</v>
      </c>
      <c r="T20" s="83">
        <f t="shared" si="16"/>
        <v>0</v>
      </c>
      <c r="U20" s="6">
        <f t="shared" si="17"/>
        <v>10.438775510204</v>
      </c>
      <c r="V20" s="79">
        <f t="shared" si="18"/>
        <v>0</v>
      </c>
      <c r="W20" s="83">
        <f t="shared" si="19"/>
        <v>0</v>
      </c>
      <c r="X20" s="43">
        <f t="shared" si="20"/>
        <v>0</v>
      </c>
      <c r="Y20" s="43">
        <f t="shared" ref="Y20:Z20" si="51">C544</f>
        <v>0</v>
      </c>
      <c r="Z20" s="43">
        <f t="shared" si="51"/>
        <v>0</v>
      </c>
      <c r="AB20" s="88">
        <v>9255102040.8162994</v>
      </c>
      <c r="AC20" s="88">
        <v>-14.326060999999999</v>
      </c>
      <c r="AD20" s="88">
        <v>7.6575217000000002</v>
      </c>
      <c r="AE20" s="88">
        <v>16.087396999999999</v>
      </c>
      <c r="AF20" s="88">
        <v>-57.861465000000003</v>
      </c>
      <c r="AG20" s="88">
        <v>-8.4298754000000002</v>
      </c>
      <c r="AH20" s="8"/>
      <c r="AI20" s="6">
        <f t="shared" si="5"/>
        <v>10.438775510204</v>
      </c>
      <c r="AJ20" s="6">
        <f t="shared" si="6"/>
        <v>23.345421000000002</v>
      </c>
      <c r="AK20" s="83">
        <f t="shared" si="22"/>
        <v>15.028062</v>
      </c>
      <c r="AL20" s="6">
        <f t="shared" si="23"/>
        <v>10.438775510204</v>
      </c>
      <c r="AM20" s="79">
        <f t="shared" si="24"/>
        <v>22.895966000000001</v>
      </c>
      <c r="AN20" s="83">
        <f t="shared" si="25"/>
        <v>14.49718</v>
      </c>
      <c r="AO20" s="6">
        <f t="shared" si="26"/>
        <v>10.438775510204</v>
      </c>
      <c r="AP20" s="43">
        <f t="shared" si="27"/>
        <v>20.486008000000002</v>
      </c>
      <c r="AQ20" s="83">
        <f t="shared" si="28"/>
        <v>11.99911</v>
      </c>
      <c r="AR20" s="6">
        <f t="shared" si="29"/>
        <v>10.438775510204</v>
      </c>
      <c r="AS20" s="79">
        <f t="shared" si="30"/>
        <v>0</v>
      </c>
      <c r="AT20" s="83">
        <f t="shared" si="31"/>
        <v>0</v>
      </c>
      <c r="AU20" s="6">
        <f t="shared" si="32"/>
        <v>10.438775510204</v>
      </c>
      <c r="AV20" s="79">
        <f t="shared" si="33"/>
        <v>0</v>
      </c>
      <c r="AW20" s="83">
        <f t="shared" si="34"/>
        <v>0</v>
      </c>
      <c r="AX20" s="43">
        <f t="shared" si="35"/>
        <v>0</v>
      </c>
      <c r="AY20" s="43">
        <f t="shared" si="36"/>
        <v>0</v>
      </c>
      <c r="AZ20" s="43">
        <f t="shared" si="37"/>
        <v>0</v>
      </c>
      <c r="BA20" s="8"/>
    </row>
    <row r="21" spans="2:53" x14ac:dyDescent="0.25">
      <c r="B21" s="88">
        <v>9551020408.1632996</v>
      </c>
      <c r="C21" s="88">
        <v>-12.393421999999999</v>
      </c>
      <c r="D21" s="88">
        <v>11.394461</v>
      </c>
      <c r="E21" s="88">
        <v>18.170567999999999</v>
      </c>
      <c r="F21" s="88">
        <v>-59.185841000000003</v>
      </c>
      <c r="G21" s="88">
        <v>-6.7761068</v>
      </c>
      <c r="H21" s="8"/>
      <c r="I21" s="6">
        <f t="shared" si="3"/>
        <v>10.734693877551001</v>
      </c>
      <c r="J21" s="6">
        <f t="shared" si="4"/>
        <v>22.151222000000001</v>
      </c>
      <c r="K21" s="83">
        <f t="shared" si="7"/>
        <v>15.298401</v>
      </c>
      <c r="L21" s="6">
        <f t="shared" si="8"/>
        <v>10.734693877551001</v>
      </c>
      <c r="M21" s="79">
        <f t="shared" si="9"/>
        <v>20.804808000000001</v>
      </c>
      <c r="N21" s="83">
        <f t="shared" si="10"/>
        <v>13.837910000000001</v>
      </c>
      <c r="O21" s="6">
        <f t="shared" si="11"/>
        <v>10.734693877551001</v>
      </c>
      <c r="P21" s="79">
        <f t="shared" si="12"/>
        <v>19.277853</v>
      </c>
      <c r="Q21" s="83">
        <f t="shared" si="13"/>
        <v>12.133979</v>
      </c>
      <c r="R21" s="6">
        <f t="shared" si="14"/>
        <v>10.734693877551001</v>
      </c>
      <c r="S21" s="79">
        <f t="shared" si="15"/>
        <v>0</v>
      </c>
      <c r="T21" s="83">
        <f t="shared" si="16"/>
        <v>0</v>
      </c>
      <c r="U21" s="6">
        <f t="shared" si="17"/>
        <v>10.734693877551001</v>
      </c>
      <c r="V21" s="79">
        <f t="shared" si="18"/>
        <v>0</v>
      </c>
      <c r="W21" s="83">
        <f t="shared" si="19"/>
        <v>0</v>
      </c>
      <c r="X21" s="43">
        <f t="shared" si="20"/>
        <v>0</v>
      </c>
      <c r="Y21" s="43">
        <f t="shared" ref="Y21:Z21" si="52">C545</f>
        <v>0</v>
      </c>
      <c r="Z21" s="43">
        <f t="shared" si="52"/>
        <v>0</v>
      </c>
      <c r="AB21" s="88">
        <v>9551020408.1632996</v>
      </c>
      <c r="AC21" s="88">
        <v>-14.024787</v>
      </c>
      <c r="AD21" s="88">
        <v>8.8390684000000004</v>
      </c>
      <c r="AE21" s="88">
        <v>17.283214999999998</v>
      </c>
      <c r="AF21" s="88">
        <v>-59.382660000000001</v>
      </c>
      <c r="AG21" s="88">
        <v>-8.4441462000000005</v>
      </c>
      <c r="AH21" s="8"/>
      <c r="AI21" s="6">
        <f t="shared" si="5"/>
        <v>10.734693877551001</v>
      </c>
      <c r="AJ21" s="6">
        <f t="shared" si="6"/>
        <v>23.763950000000001</v>
      </c>
      <c r="AK21" s="83">
        <f t="shared" si="22"/>
        <v>15.532482</v>
      </c>
      <c r="AL21" s="6">
        <f t="shared" si="23"/>
        <v>10.734693877551001</v>
      </c>
      <c r="AM21" s="79">
        <f t="shared" si="24"/>
        <v>22.798003999999999</v>
      </c>
      <c r="AN21" s="83">
        <f t="shared" si="25"/>
        <v>14.497108000000001</v>
      </c>
      <c r="AO21" s="6">
        <f t="shared" si="26"/>
        <v>10.734693877551001</v>
      </c>
      <c r="AP21" s="43">
        <f t="shared" si="27"/>
        <v>20.279757</v>
      </c>
      <c r="AQ21" s="83">
        <f t="shared" si="28"/>
        <v>11.889802</v>
      </c>
      <c r="AR21" s="6">
        <f t="shared" si="29"/>
        <v>10.734693877551001</v>
      </c>
      <c r="AS21" s="79">
        <f t="shared" si="30"/>
        <v>0</v>
      </c>
      <c r="AT21" s="83">
        <f t="shared" si="31"/>
        <v>0</v>
      </c>
      <c r="AU21" s="6">
        <f t="shared" si="32"/>
        <v>10.734693877551001</v>
      </c>
      <c r="AV21" s="79">
        <f t="shared" si="33"/>
        <v>0</v>
      </c>
      <c r="AW21" s="83">
        <f t="shared" si="34"/>
        <v>0</v>
      </c>
      <c r="AX21" s="43">
        <f t="shared" si="35"/>
        <v>0</v>
      </c>
      <c r="AY21" s="43">
        <f t="shared" si="36"/>
        <v>0</v>
      </c>
      <c r="AZ21" s="43">
        <f t="shared" si="37"/>
        <v>0</v>
      </c>
      <c r="BA21" s="8"/>
    </row>
    <row r="22" spans="2:53" x14ac:dyDescent="0.25">
      <c r="B22" s="88">
        <v>9846938775.5102005</v>
      </c>
      <c r="C22" s="88">
        <v>-12.737120000000001</v>
      </c>
      <c r="D22" s="88">
        <v>12.709720000000001</v>
      </c>
      <c r="E22" s="88">
        <v>19.534306000000001</v>
      </c>
      <c r="F22" s="88">
        <v>-63.363109999999999</v>
      </c>
      <c r="G22" s="88">
        <v>-6.8245849999999999</v>
      </c>
      <c r="H22" s="8"/>
      <c r="I22" s="6">
        <f t="shared" si="3"/>
        <v>11.030612244898</v>
      </c>
      <c r="J22" s="6">
        <f t="shared" si="4"/>
        <v>21.150393000000001</v>
      </c>
      <c r="K22" s="83">
        <f t="shared" si="7"/>
        <v>14.256729999999999</v>
      </c>
      <c r="L22" s="6">
        <f t="shared" si="8"/>
        <v>11.030612244898</v>
      </c>
      <c r="M22" s="79">
        <f t="shared" si="9"/>
        <v>19.504282</v>
      </c>
      <c r="N22" s="83">
        <f t="shared" si="10"/>
        <v>12.494669999999999</v>
      </c>
      <c r="O22" s="6">
        <f t="shared" si="11"/>
        <v>11.030612244898</v>
      </c>
      <c r="P22" s="79">
        <f t="shared" si="12"/>
        <v>18.115684999999999</v>
      </c>
      <c r="Q22" s="83">
        <f t="shared" si="13"/>
        <v>10.916512000000001</v>
      </c>
      <c r="R22" s="6">
        <f t="shared" si="14"/>
        <v>11.030612244898</v>
      </c>
      <c r="S22" s="79">
        <f t="shared" si="15"/>
        <v>0</v>
      </c>
      <c r="T22" s="83">
        <f t="shared" si="16"/>
        <v>0</v>
      </c>
      <c r="U22" s="6">
        <f t="shared" si="17"/>
        <v>11.030612244898</v>
      </c>
      <c r="V22" s="79">
        <f t="shared" si="18"/>
        <v>0</v>
      </c>
      <c r="W22" s="83">
        <f t="shared" si="19"/>
        <v>0</v>
      </c>
      <c r="X22" s="43">
        <f t="shared" si="20"/>
        <v>0</v>
      </c>
      <c r="Y22" s="43">
        <f t="shared" ref="Y22:Z22" si="53">C546</f>
        <v>0</v>
      </c>
      <c r="Z22" s="43">
        <f t="shared" si="53"/>
        <v>0</v>
      </c>
      <c r="AB22" s="88">
        <v>9846938775.5102005</v>
      </c>
      <c r="AC22" s="88">
        <v>-14.319286</v>
      </c>
      <c r="AD22" s="88">
        <v>10.819004</v>
      </c>
      <c r="AE22" s="88">
        <v>19.25102</v>
      </c>
      <c r="AF22" s="88">
        <v>-63.800685999999999</v>
      </c>
      <c r="AG22" s="88">
        <v>-8.4320173</v>
      </c>
      <c r="AH22" s="8"/>
      <c r="AI22" s="6">
        <f t="shared" si="5"/>
        <v>11.030612244898</v>
      </c>
      <c r="AJ22" s="6">
        <f t="shared" si="6"/>
        <v>22.835778999999999</v>
      </c>
      <c r="AK22" s="83">
        <f t="shared" si="22"/>
        <v>14.629142999999999</v>
      </c>
      <c r="AL22" s="6">
        <f t="shared" si="23"/>
        <v>11.030612244898</v>
      </c>
      <c r="AM22" s="79">
        <f t="shared" si="24"/>
        <v>21.556889000000002</v>
      </c>
      <c r="AN22" s="83">
        <f t="shared" si="25"/>
        <v>13.284272</v>
      </c>
      <c r="AO22" s="6">
        <f t="shared" si="26"/>
        <v>11.030612244898</v>
      </c>
      <c r="AP22" s="43">
        <f t="shared" si="27"/>
        <v>19.898302000000001</v>
      </c>
      <c r="AQ22" s="83">
        <f t="shared" si="28"/>
        <v>11.529204999999999</v>
      </c>
      <c r="AR22" s="6">
        <f t="shared" si="29"/>
        <v>11.030612244898</v>
      </c>
      <c r="AS22" s="79">
        <f t="shared" si="30"/>
        <v>0</v>
      </c>
      <c r="AT22" s="83">
        <f t="shared" si="31"/>
        <v>0</v>
      </c>
      <c r="AU22" s="6">
        <f t="shared" si="32"/>
        <v>11.030612244898</v>
      </c>
      <c r="AV22" s="79">
        <f t="shared" si="33"/>
        <v>0</v>
      </c>
      <c r="AW22" s="83">
        <f t="shared" si="34"/>
        <v>0</v>
      </c>
      <c r="AX22" s="43">
        <f t="shared" si="35"/>
        <v>0</v>
      </c>
      <c r="AY22" s="43">
        <f t="shared" si="36"/>
        <v>0</v>
      </c>
      <c r="AZ22" s="43">
        <f t="shared" si="37"/>
        <v>0</v>
      </c>
      <c r="BA22" s="8"/>
    </row>
    <row r="23" spans="2:53" x14ac:dyDescent="0.25">
      <c r="B23" s="88">
        <v>10142857142.857</v>
      </c>
      <c r="C23" s="88">
        <v>-12.585137</v>
      </c>
      <c r="D23" s="88">
        <v>14.210442</v>
      </c>
      <c r="E23" s="88">
        <v>21.071919999999999</v>
      </c>
      <c r="F23" s="88">
        <v>-66.856407000000004</v>
      </c>
      <c r="G23" s="88">
        <v>-6.8614801999999999</v>
      </c>
      <c r="H23" s="8"/>
      <c r="I23" s="6">
        <f t="shared" si="3"/>
        <v>11.326530612245001</v>
      </c>
      <c r="J23" s="6">
        <f t="shared" si="4"/>
        <v>19.764918999999999</v>
      </c>
      <c r="K23" s="83">
        <f t="shared" si="7"/>
        <v>12.789097</v>
      </c>
      <c r="L23" s="6">
        <f t="shared" si="8"/>
        <v>11.326530612245001</v>
      </c>
      <c r="M23" s="79">
        <f t="shared" si="9"/>
        <v>18.582127</v>
      </c>
      <c r="N23" s="83">
        <f t="shared" si="10"/>
        <v>11.482022000000001</v>
      </c>
      <c r="O23" s="6">
        <f t="shared" si="11"/>
        <v>11.326530612245001</v>
      </c>
      <c r="P23" s="79">
        <f t="shared" si="12"/>
        <v>17.551839999999999</v>
      </c>
      <c r="Q23" s="83">
        <f t="shared" si="13"/>
        <v>10.240785000000001</v>
      </c>
      <c r="R23" s="6">
        <f t="shared" si="14"/>
        <v>11.326530612245001</v>
      </c>
      <c r="S23" s="79">
        <f t="shared" si="15"/>
        <v>0</v>
      </c>
      <c r="T23" s="83">
        <f t="shared" si="16"/>
        <v>0</v>
      </c>
      <c r="U23" s="6">
        <f t="shared" si="17"/>
        <v>11.326530612245001</v>
      </c>
      <c r="V23" s="79">
        <f t="shared" si="18"/>
        <v>0</v>
      </c>
      <c r="W23" s="83">
        <f t="shared" si="19"/>
        <v>0</v>
      </c>
      <c r="X23" s="43">
        <f t="shared" si="20"/>
        <v>0</v>
      </c>
      <c r="Y23" s="43">
        <f t="shared" ref="Y23:Z23" si="54">C547</f>
        <v>0</v>
      </c>
      <c r="Z23" s="43">
        <f t="shared" si="54"/>
        <v>0</v>
      </c>
      <c r="AB23" s="88">
        <v>10142857142.857</v>
      </c>
      <c r="AC23" s="88">
        <v>-14.149018999999999</v>
      </c>
      <c r="AD23" s="88">
        <v>13.317266999999999</v>
      </c>
      <c r="AE23" s="88">
        <v>21.715536</v>
      </c>
      <c r="AF23" s="88">
        <v>-69.209952999999999</v>
      </c>
      <c r="AG23" s="88">
        <v>-8.3982706</v>
      </c>
      <c r="AH23" s="8"/>
      <c r="AI23" s="6">
        <f t="shared" si="5"/>
        <v>11.326530612245001</v>
      </c>
      <c r="AJ23" s="6">
        <f t="shared" si="6"/>
        <v>21.930219999999998</v>
      </c>
      <c r="AK23" s="83">
        <f t="shared" si="22"/>
        <v>13.771865</v>
      </c>
      <c r="AL23" s="6">
        <f t="shared" si="23"/>
        <v>11.326530612245001</v>
      </c>
      <c r="AM23" s="79">
        <f t="shared" si="24"/>
        <v>21.112606</v>
      </c>
      <c r="AN23" s="83">
        <f t="shared" si="25"/>
        <v>12.888363999999999</v>
      </c>
      <c r="AO23" s="6">
        <f t="shared" si="26"/>
        <v>11.326530612245001</v>
      </c>
      <c r="AP23" s="43">
        <f t="shared" si="27"/>
        <v>20.375187</v>
      </c>
      <c r="AQ23" s="83">
        <f t="shared" si="28"/>
        <v>12.038064</v>
      </c>
      <c r="AR23" s="6">
        <f t="shared" si="29"/>
        <v>11.326530612245001</v>
      </c>
      <c r="AS23" s="79">
        <f t="shared" si="30"/>
        <v>0</v>
      </c>
      <c r="AT23" s="83">
        <f t="shared" si="31"/>
        <v>0</v>
      </c>
      <c r="AU23" s="6">
        <f t="shared" si="32"/>
        <v>11.326530612245001</v>
      </c>
      <c r="AV23" s="79">
        <f t="shared" si="33"/>
        <v>0</v>
      </c>
      <c r="AW23" s="83">
        <f t="shared" si="34"/>
        <v>0</v>
      </c>
      <c r="AX23" s="43">
        <f t="shared" si="35"/>
        <v>0</v>
      </c>
      <c r="AY23" s="43">
        <f t="shared" si="36"/>
        <v>0</v>
      </c>
      <c r="AZ23" s="43">
        <f t="shared" si="37"/>
        <v>0</v>
      </c>
      <c r="BA23" s="8"/>
    </row>
    <row r="24" spans="2:53" x14ac:dyDescent="0.25">
      <c r="B24" s="88">
        <v>10438775510.204</v>
      </c>
      <c r="C24" s="88">
        <v>-12.06283</v>
      </c>
      <c r="D24" s="88">
        <v>15.506425</v>
      </c>
      <c r="E24" s="88">
        <v>22.337956999999999</v>
      </c>
      <c r="F24" s="88">
        <v>-67.198395000000005</v>
      </c>
      <c r="G24" s="88">
        <v>-6.8315333999999996</v>
      </c>
      <c r="H24" s="8"/>
      <c r="I24" s="6">
        <f t="shared" si="3"/>
        <v>11.622448979591999</v>
      </c>
      <c r="J24" s="6">
        <f t="shared" si="4"/>
        <v>19.765331</v>
      </c>
      <c r="K24" s="83">
        <f t="shared" si="7"/>
        <v>12.837996</v>
      </c>
      <c r="L24" s="6">
        <f t="shared" si="8"/>
        <v>11.622448979591999</v>
      </c>
      <c r="M24" s="79">
        <f t="shared" si="9"/>
        <v>18.773976999999999</v>
      </c>
      <c r="N24" s="83">
        <f t="shared" si="10"/>
        <v>11.740231</v>
      </c>
      <c r="O24" s="6">
        <f t="shared" si="11"/>
        <v>11.622448979591999</v>
      </c>
      <c r="P24" s="79">
        <f t="shared" si="12"/>
        <v>17.517074999999998</v>
      </c>
      <c r="Q24" s="83">
        <f t="shared" si="13"/>
        <v>10.282242999999999</v>
      </c>
      <c r="R24" s="6">
        <f t="shared" si="14"/>
        <v>11.622448979591999</v>
      </c>
      <c r="S24" s="79">
        <f t="shared" si="15"/>
        <v>0</v>
      </c>
      <c r="T24" s="83">
        <f t="shared" si="16"/>
        <v>0</v>
      </c>
      <c r="U24" s="6">
        <f t="shared" si="17"/>
        <v>11.622448979591999</v>
      </c>
      <c r="V24" s="79">
        <f t="shared" si="18"/>
        <v>0</v>
      </c>
      <c r="W24" s="83">
        <f t="shared" si="19"/>
        <v>0</v>
      </c>
      <c r="X24" s="43">
        <f t="shared" si="20"/>
        <v>0</v>
      </c>
      <c r="Y24" s="43">
        <f t="shared" ref="Y24:Z24" si="55">C548</f>
        <v>0</v>
      </c>
      <c r="Z24" s="43">
        <f t="shared" si="55"/>
        <v>0</v>
      </c>
      <c r="AB24" s="88">
        <v>10438775510.204</v>
      </c>
      <c r="AC24" s="88">
        <v>-13.504714999999999</v>
      </c>
      <c r="AD24" s="88">
        <v>15.028062</v>
      </c>
      <c r="AE24" s="88">
        <v>23.345421000000002</v>
      </c>
      <c r="AF24" s="88">
        <v>-72.812019000000006</v>
      </c>
      <c r="AG24" s="88">
        <v>-8.3173589999999997</v>
      </c>
      <c r="AH24" s="8"/>
      <c r="AI24" s="6">
        <f t="shared" si="5"/>
        <v>11.622448979591999</v>
      </c>
      <c r="AJ24" s="6">
        <f t="shared" si="6"/>
        <v>21.595912999999999</v>
      </c>
      <c r="AK24" s="83">
        <f t="shared" si="22"/>
        <v>13.493917</v>
      </c>
      <c r="AL24" s="6">
        <f t="shared" si="23"/>
        <v>11.622448979591999</v>
      </c>
      <c r="AM24" s="79">
        <f t="shared" si="24"/>
        <v>21.459537999999998</v>
      </c>
      <c r="AN24" s="83">
        <f t="shared" si="25"/>
        <v>13.303877</v>
      </c>
      <c r="AO24" s="6">
        <f t="shared" si="26"/>
        <v>11.622448979591999</v>
      </c>
      <c r="AP24" s="43">
        <f t="shared" si="27"/>
        <v>21.074370999999999</v>
      </c>
      <c r="AQ24" s="83">
        <f t="shared" si="28"/>
        <v>12.804149000000001</v>
      </c>
      <c r="AR24" s="6">
        <f t="shared" si="29"/>
        <v>11.622448979591999</v>
      </c>
      <c r="AS24" s="79">
        <f t="shared" si="30"/>
        <v>0</v>
      </c>
      <c r="AT24" s="83">
        <f t="shared" si="31"/>
        <v>0</v>
      </c>
      <c r="AU24" s="6">
        <f t="shared" si="32"/>
        <v>11.622448979591999</v>
      </c>
      <c r="AV24" s="79">
        <f t="shared" si="33"/>
        <v>0</v>
      </c>
      <c r="AW24" s="83">
        <f t="shared" si="34"/>
        <v>0</v>
      </c>
      <c r="AX24" s="43">
        <f t="shared" si="35"/>
        <v>0</v>
      </c>
      <c r="AY24" s="43">
        <f t="shared" si="36"/>
        <v>0</v>
      </c>
      <c r="AZ24" s="43">
        <f t="shared" si="37"/>
        <v>0</v>
      </c>
      <c r="BA24" s="8"/>
    </row>
    <row r="25" spans="2:53" x14ac:dyDescent="0.25">
      <c r="B25" s="88">
        <v>10734693877.551001</v>
      </c>
      <c r="C25" s="88">
        <v>-11.752504999999999</v>
      </c>
      <c r="D25" s="88">
        <v>15.298401</v>
      </c>
      <c r="E25" s="88">
        <v>22.151222000000001</v>
      </c>
      <c r="F25" s="88">
        <v>-68.185173000000006</v>
      </c>
      <c r="G25" s="88">
        <v>-6.8528228000000002</v>
      </c>
      <c r="H25" s="8"/>
      <c r="I25" s="6">
        <f t="shared" si="3"/>
        <v>11.918367346938998</v>
      </c>
      <c r="J25" s="6">
        <f t="shared" si="4"/>
        <v>20.41094</v>
      </c>
      <c r="K25" s="83">
        <f t="shared" si="7"/>
        <v>13.505375000000001</v>
      </c>
      <c r="L25" s="6">
        <f t="shared" si="8"/>
        <v>11.918367346938998</v>
      </c>
      <c r="M25" s="79">
        <f t="shared" si="9"/>
        <v>19.413719</v>
      </c>
      <c r="N25" s="83">
        <f t="shared" si="10"/>
        <v>12.418665000000001</v>
      </c>
      <c r="O25" s="6">
        <f t="shared" si="11"/>
        <v>11.918367346938998</v>
      </c>
      <c r="P25" s="79">
        <f t="shared" si="12"/>
        <v>17.91168</v>
      </c>
      <c r="Q25" s="83">
        <f t="shared" si="13"/>
        <v>10.716989999999999</v>
      </c>
      <c r="R25" s="6">
        <f t="shared" si="14"/>
        <v>11.918367346938998</v>
      </c>
      <c r="S25" s="79">
        <f t="shared" si="15"/>
        <v>0</v>
      </c>
      <c r="T25" s="83">
        <f t="shared" si="16"/>
        <v>0</v>
      </c>
      <c r="U25" s="6">
        <f t="shared" si="17"/>
        <v>11.918367346938998</v>
      </c>
      <c r="V25" s="79">
        <f t="shared" si="18"/>
        <v>0</v>
      </c>
      <c r="W25" s="83">
        <f t="shared" si="19"/>
        <v>0</v>
      </c>
      <c r="X25" s="43">
        <f t="shared" si="20"/>
        <v>0</v>
      </c>
      <c r="Y25" s="43">
        <f t="shared" ref="Y25:Z25" si="56">C549</f>
        <v>0</v>
      </c>
      <c r="Z25" s="43">
        <f t="shared" si="56"/>
        <v>0</v>
      </c>
      <c r="AB25" s="88">
        <v>10734693877.551001</v>
      </c>
      <c r="AC25" s="88">
        <v>-13.235039</v>
      </c>
      <c r="AD25" s="88">
        <v>15.532482</v>
      </c>
      <c r="AE25" s="88">
        <v>23.763950000000001</v>
      </c>
      <c r="AF25" s="88">
        <v>-70.812720999999996</v>
      </c>
      <c r="AG25" s="88">
        <v>-8.2314682000000001</v>
      </c>
      <c r="AH25" s="8"/>
      <c r="AI25" s="6">
        <f t="shared" si="5"/>
        <v>11.918367346938998</v>
      </c>
      <c r="AJ25" s="6">
        <f t="shared" si="6"/>
        <v>21.871704000000001</v>
      </c>
      <c r="AK25" s="83">
        <f t="shared" si="22"/>
        <v>13.918528999999999</v>
      </c>
      <c r="AL25" s="6">
        <f t="shared" si="23"/>
        <v>11.918367346938998</v>
      </c>
      <c r="AM25" s="79">
        <f t="shared" si="24"/>
        <v>22.195913000000001</v>
      </c>
      <c r="AN25" s="83">
        <f t="shared" si="25"/>
        <v>14.197215</v>
      </c>
      <c r="AO25" s="6">
        <f t="shared" si="26"/>
        <v>11.918367346938998</v>
      </c>
      <c r="AP25" s="43">
        <f t="shared" si="27"/>
        <v>21.540576999999999</v>
      </c>
      <c r="AQ25" s="83">
        <f t="shared" si="28"/>
        <v>13.425025</v>
      </c>
      <c r="AR25" s="6">
        <f t="shared" si="29"/>
        <v>11.918367346938998</v>
      </c>
      <c r="AS25" s="79">
        <f t="shared" si="30"/>
        <v>0</v>
      </c>
      <c r="AT25" s="83">
        <f t="shared" si="31"/>
        <v>0</v>
      </c>
      <c r="AU25" s="6">
        <f t="shared" si="32"/>
        <v>11.918367346938998</v>
      </c>
      <c r="AV25" s="79">
        <f t="shared" si="33"/>
        <v>0</v>
      </c>
      <c r="AW25" s="83">
        <f t="shared" si="34"/>
        <v>0</v>
      </c>
      <c r="AX25" s="43">
        <f t="shared" si="35"/>
        <v>0</v>
      </c>
      <c r="AY25" s="43">
        <f t="shared" si="36"/>
        <v>0</v>
      </c>
      <c r="AZ25" s="43">
        <f t="shared" si="37"/>
        <v>0</v>
      </c>
      <c r="BA25" s="8"/>
    </row>
    <row r="26" spans="2:53" x14ac:dyDescent="0.25">
      <c r="B26" s="88">
        <v>11030612244.898001</v>
      </c>
      <c r="C26" s="88">
        <v>-12.371733000000001</v>
      </c>
      <c r="D26" s="88">
        <v>14.256729999999999</v>
      </c>
      <c r="E26" s="88">
        <v>21.150393000000001</v>
      </c>
      <c r="F26" s="88">
        <v>-64.968040000000002</v>
      </c>
      <c r="G26" s="88">
        <v>-6.8936634000000003</v>
      </c>
      <c r="H26" s="8"/>
      <c r="I26" s="6">
        <f t="shared" si="3"/>
        <v>12.214285714286</v>
      </c>
      <c r="J26" s="6">
        <f t="shared" si="4"/>
        <v>21.385456000000001</v>
      </c>
      <c r="K26" s="83">
        <f t="shared" si="7"/>
        <v>14.523807</v>
      </c>
      <c r="L26" s="6">
        <f t="shared" si="8"/>
        <v>12.214285714286</v>
      </c>
      <c r="M26" s="79">
        <f t="shared" si="9"/>
        <v>19.963875000000002</v>
      </c>
      <c r="N26" s="83">
        <f t="shared" si="10"/>
        <v>13.032159999999999</v>
      </c>
      <c r="O26" s="6">
        <f t="shared" si="11"/>
        <v>12.214285714286</v>
      </c>
      <c r="P26" s="79">
        <f t="shared" si="12"/>
        <v>18.626013</v>
      </c>
      <c r="Q26" s="83">
        <f t="shared" si="13"/>
        <v>11.50623</v>
      </c>
      <c r="R26" s="6">
        <f t="shared" si="14"/>
        <v>12.214285714286</v>
      </c>
      <c r="S26" s="79">
        <f t="shared" si="15"/>
        <v>0</v>
      </c>
      <c r="T26" s="83">
        <f t="shared" si="16"/>
        <v>0</v>
      </c>
      <c r="U26" s="6">
        <f t="shared" si="17"/>
        <v>12.214285714286</v>
      </c>
      <c r="V26" s="79">
        <f t="shared" si="18"/>
        <v>0</v>
      </c>
      <c r="W26" s="83">
        <f t="shared" si="19"/>
        <v>0</v>
      </c>
      <c r="X26" s="43">
        <f t="shared" si="20"/>
        <v>0</v>
      </c>
      <c r="Y26" s="43">
        <f t="shared" ref="Y26:Z26" si="57">C550</f>
        <v>0</v>
      </c>
      <c r="Z26" s="43">
        <f t="shared" si="57"/>
        <v>0</v>
      </c>
      <c r="AB26" s="88">
        <v>11030612244.898001</v>
      </c>
      <c r="AC26" s="88">
        <v>-13.569985000000001</v>
      </c>
      <c r="AD26" s="88">
        <v>14.629142999999999</v>
      </c>
      <c r="AE26" s="88">
        <v>22.835778999999999</v>
      </c>
      <c r="AF26" s="88">
        <v>-70.499374000000003</v>
      </c>
      <c r="AG26" s="88">
        <v>-8.2066364000000007</v>
      </c>
      <c r="AH26" s="8"/>
      <c r="AI26" s="6">
        <f t="shared" si="5"/>
        <v>12.214285714286</v>
      </c>
      <c r="AJ26" s="6">
        <f t="shared" si="6"/>
        <v>22.301124999999999</v>
      </c>
      <c r="AK26" s="83">
        <f t="shared" si="22"/>
        <v>14.473266000000001</v>
      </c>
      <c r="AL26" s="6">
        <f t="shared" si="23"/>
        <v>12.214285714286</v>
      </c>
      <c r="AM26" s="79">
        <f t="shared" si="24"/>
        <v>22.306104999999999</v>
      </c>
      <c r="AN26" s="83">
        <f t="shared" si="25"/>
        <v>14.432183999999999</v>
      </c>
      <c r="AO26" s="6">
        <f t="shared" si="26"/>
        <v>12.214285714286</v>
      </c>
      <c r="AP26" s="43">
        <f t="shared" si="27"/>
        <v>21.246922000000001</v>
      </c>
      <c r="AQ26" s="83">
        <f t="shared" si="28"/>
        <v>13.25164</v>
      </c>
      <c r="AR26" s="6">
        <f t="shared" si="29"/>
        <v>12.214285714286</v>
      </c>
      <c r="AS26" s="79">
        <f t="shared" si="30"/>
        <v>0</v>
      </c>
      <c r="AT26" s="83">
        <f t="shared" si="31"/>
        <v>0</v>
      </c>
      <c r="AU26" s="6">
        <f t="shared" si="32"/>
        <v>12.214285714286</v>
      </c>
      <c r="AV26" s="79">
        <f t="shared" si="33"/>
        <v>0</v>
      </c>
      <c r="AW26" s="83">
        <f t="shared" si="34"/>
        <v>0</v>
      </c>
      <c r="AX26" s="43">
        <f t="shared" si="35"/>
        <v>0</v>
      </c>
      <c r="AY26" s="43">
        <f t="shared" si="36"/>
        <v>0</v>
      </c>
      <c r="AZ26" s="43">
        <f t="shared" si="37"/>
        <v>0</v>
      </c>
      <c r="BA26" s="8"/>
    </row>
    <row r="27" spans="2:53" x14ac:dyDescent="0.25">
      <c r="B27" s="88">
        <v>11326530612.245001</v>
      </c>
      <c r="C27" s="88">
        <v>-12.297791</v>
      </c>
      <c r="D27" s="88">
        <v>12.789097</v>
      </c>
      <c r="E27" s="88">
        <v>19.764918999999999</v>
      </c>
      <c r="F27" s="88">
        <v>-61.653255000000001</v>
      </c>
      <c r="G27" s="88">
        <v>-6.9758215000000003</v>
      </c>
      <c r="H27" s="8"/>
      <c r="I27" s="6">
        <f t="shared" si="3"/>
        <v>12.510204081632999</v>
      </c>
      <c r="J27" s="6">
        <f t="shared" si="4"/>
        <v>21.752537</v>
      </c>
      <c r="K27" s="83">
        <f t="shared" si="7"/>
        <v>14.895502</v>
      </c>
      <c r="L27" s="6">
        <f t="shared" si="8"/>
        <v>12.510204081632999</v>
      </c>
      <c r="M27" s="79">
        <f t="shared" si="9"/>
        <v>20.230021000000001</v>
      </c>
      <c r="N27" s="83">
        <f t="shared" si="10"/>
        <v>13.295773000000001</v>
      </c>
      <c r="O27" s="6">
        <f t="shared" si="11"/>
        <v>12.510204081632999</v>
      </c>
      <c r="P27" s="79">
        <f t="shared" si="12"/>
        <v>19.438161999999998</v>
      </c>
      <c r="Q27" s="83">
        <f t="shared" si="13"/>
        <v>12.299037</v>
      </c>
      <c r="R27" s="6">
        <f t="shared" si="14"/>
        <v>12.510204081632999</v>
      </c>
      <c r="S27" s="79">
        <f t="shared" si="15"/>
        <v>0</v>
      </c>
      <c r="T27" s="83">
        <f t="shared" si="16"/>
        <v>0</v>
      </c>
      <c r="U27" s="6">
        <f t="shared" si="17"/>
        <v>12.510204081632999</v>
      </c>
      <c r="V27" s="79">
        <f t="shared" si="18"/>
        <v>0</v>
      </c>
      <c r="W27" s="83">
        <f t="shared" si="19"/>
        <v>0</v>
      </c>
      <c r="X27" s="43">
        <f t="shared" si="20"/>
        <v>0</v>
      </c>
      <c r="Y27" s="43">
        <f t="shared" ref="Y27:Z27" si="58">C551</f>
        <v>0</v>
      </c>
      <c r="Z27" s="43">
        <f t="shared" si="58"/>
        <v>0</v>
      </c>
      <c r="AB27" s="88">
        <v>11326530612.245001</v>
      </c>
      <c r="AC27" s="88">
        <v>-13.512948</v>
      </c>
      <c r="AD27" s="88">
        <v>13.771865</v>
      </c>
      <c r="AE27" s="88">
        <v>21.930219999999998</v>
      </c>
      <c r="AF27" s="88">
        <v>-67.416679000000002</v>
      </c>
      <c r="AG27" s="88">
        <v>-8.1583547999999997</v>
      </c>
      <c r="AH27" s="8"/>
      <c r="AI27" s="6">
        <f t="shared" si="5"/>
        <v>12.510204081632999</v>
      </c>
      <c r="AJ27" s="6">
        <f t="shared" si="6"/>
        <v>22.541260000000001</v>
      </c>
      <c r="AK27" s="83">
        <f t="shared" si="22"/>
        <v>14.880587999999999</v>
      </c>
      <c r="AL27" s="6">
        <f t="shared" si="23"/>
        <v>12.510204081632999</v>
      </c>
      <c r="AM27" s="79">
        <f t="shared" si="24"/>
        <v>21.710712000000001</v>
      </c>
      <c r="AN27" s="83">
        <f t="shared" si="25"/>
        <v>13.994854999999999</v>
      </c>
      <c r="AO27" s="6">
        <f t="shared" si="26"/>
        <v>12.510204081632999</v>
      </c>
      <c r="AP27" s="43">
        <f t="shared" si="27"/>
        <v>20.414660999999999</v>
      </c>
      <c r="AQ27" s="83">
        <f t="shared" si="28"/>
        <v>12.562922</v>
      </c>
      <c r="AR27" s="6">
        <f t="shared" si="29"/>
        <v>12.510204081632999</v>
      </c>
      <c r="AS27" s="79">
        <f t="shared" si="30"/>
        <v>0</v>
      </c>
      <c r="AT27" s="83">
        <f t="shared" si="31"/>
        <v>0</v>
      </c>
      <c r="AU27" s="6">
        <f t="shared" si="32"/>
        <v>12.510204081632999</v>
      </c>
      <c r="AV27" s="79">
        <f t="shared" si="33"/>
        <v>0</v>
      </c>
      <c r="AW27" s="83">
        <f t="shared" si="34"/>
        <v>0</v>
      </c>
      <c r="AX27" s="43">
        <f t="shared" si="35"/>
        <v>0</v>
      </c>
      <c r="AY27" s="43">
        <f t="shared" si="36"/>
        <v>0</v>
      </c>
      <c r="AZ27" s="43">
        <f t="shared" si="37"/>
        <v>0</v>
      </c>
      <c r="BA27" s="8"/>
    </row>
    <row r="28" spans="2:53" x14ac:dyDescent="0.25">
      <c r="B28" s="88">
        <v>11622448979.591999</v>
      </c>
      <c r="C28" s="88">
        <v>-12.421728999999999</v>
      </c>
      <c r="D28" s="88">
        <v>12.837996</v>
      </c>
      <c r="E28" s="88">
        <v>19.765331</v>
      </c>
      <c r="F28" s="88">
        <v>-61.387042999999998</v>
      </c>
      <c r="G28" s="88">
        <v>-6.9273343000000001</v>
      </c>
      <c r="H28" s="8"/>
      <c r="I28" s="6">
        <f t="shared" si="3"/>
        <v>12.80612244898</v>
      </c>
      <c r="J28" s="6">
        <f t="shared" si="4"/>
        <v>22.326364999999999</v>
      </c>
      <c r="K28" s="83">
        <f t="shared" si="7"/>
        <v>15.591694</v>
      </c>
      <c r="L28" s="6">
        <f t="shared" si="8"/>
        <v>12.80612244898</v>
      </c>
      <c r="M28" s="79">
        <f t="shared" si="9"/>
        <v>21.500817999999999</v>
      </c>
      <c r="N28" s="83">
        <f t="shared" si="10"/>
        <v>14.678471999999999</v>
      </c>
      <c r="O28" s="6">
        <f t="shared" si="11"/>
        <v>12.80612244898</v>
      </c>
      <c r="P28" s="79">
        <f t="shared" si="12"/>
        <v>20.638238999999999</v>
      </c>
      <c r="Q28" s="83">
        <f t="shared" si="13"/>
        <v>13.601094</v>
      </c>
      <c r="R28" s="6">
        <f t="shared" si="14"/>
        <v>12.80612244898</v>
      </c>
      <c r="S28" s="79">
        <f t="shared" si="15"/>
        <v>0</v>
      </c>
      <c r="T28" s="83">
        <f t="shared" si="16"/>
        <v>0</v>
      </c>
      <c r="U28" s="6">
        <f t="shared" si="17"/>
        <v>12.80612244898</v>
      </c>
      <c r="V28" s="79">
        <f t="shared" si="18"/>
        <v>0</v>
      </c>
      <c r="W28" s="83">
        <f t="shared" si="19"/>
        <v>0</v>
      </c>
      <c r="X28" s="43">
        <f t="shared" si="20"/>
        <v>0</v>
      </c>
      <c r="Y28" s="43">
        <f t="shared" ref="Y28:Z28" si="59">C552</f>
        <v>0</v>
      </c>
      <c r="Z28" s="43">
        <f t="shared" si="59"/>
        <v>0</v>
      </c>
      <c r="AB28" s="88">
        <v>11622448979.591999</v>
      </c>
      <c r="AC28" s="88">
        <v>-13.552638999999999</v>
      </c>
      <c r="AD28" s="88">
        <v>13.493917</v>
      </c>
      <c r="AE28" s="88">
        <v>21.595912999999999</v>
      </c>
      <c r="AF28" s="88">
        <v>-66.621848999999997</v>
      </c>
      <c r="AG28" s="88">
        <v>-8.1019945</v>
      </c>
      <c r="AH28" s="8"/>
      <c r="AI28" s="6">
        <f t="shared" si="5"/>
        <v>12.80612244898</v>
      </c>
      <c r="AJ28" s="6">
        <f t="shared" si="6"/>
        <v>22.447790000000001</v>
      </c>
      <c r="AK28" s="83">
        <f t="shared" si="22"/>
        <v>14.888503</v>
      </c>
      <c r="AL28" s="6">
        <f t="shared" si="23"/>
        <v>12.80612244898</v>
      </c>
      <c r="AM28" s="79">
        <f t="shared" si="24"/>
        <v>20.744143000000001</v>
      </c>
      <c r="AN28" s="83">
        <f t="shared" si="25"/>
        <v>13.125203000000001</v>
      </c>
      <c r="AO28" s="6">
        <f t="shared" si="26"/>
        <v>12.80612244898</v>
      </c>
      <c r="AP28" s="43">
        <f t="shared" si="27"/>
        <v>19.443804</v>
      </c>
      <c r="AQ28" s="83">
        <f t="shared" si="28"/>
        <v>11.677928</v>
      </c>
      <c r="AR28" s="6">
        <f t="shared" si="29"/>
        <v>12.80612244898</v>
      </c>
      <c r="AS28" s="79">
        <f t="shared" si="30"/>
        <v>0</v>
      </c>
      <c r="AT28" s="83">
        <f t="shared" si="31"/>
        <v>0</v>
      </c>
      <c r="AU28" s="6">
        <f t="shared" si="32"/>
        <v>12.80612244898</v>
      </c>
      <c r="AV28" s="79">
        <f t="shared" si="33"/>
        <v>0</v>
      </c>
      <c r="AW28" s="83">
        <f t="shared" si="34"/>
        <v>0</v>
      </c>
      <c r="AX28" s="43">
        <f t="shared" si="35"/>
        <v>0</v>
      </c>
      <c r="AY28" s="43">
        <f t="shared" si="36"/>
        <v>0</v>
      </c>
      <c r="AZ28" s="43">
        <f t="shared" si="37"/>
        <v>0</v>
      </c>
      <c r="BA28" s="8"/>
    </row>
    <row r="29" spans="2:53" x14ac:dyDescent="0.25">
      <c r="B29" s="88">
        <v>11918367346.938999</v>
      </c>
      <c r="C29" s="88">
        <v>-11.891545000000001</v>
      </c>
      <c r="D29" s="88">
        <v>13.505375000000001</v>
      </c>
      <c r="E29" s="88">
        <v>20.41094</v>
      </c>
      <c r="F29" s="88">
        <v>-63.820872999999999</v>
      </c>
      <c r="G29" s="88">
        <v>-6.9055647999999996</v>
      </c>
      <c r="H29" s="8"/>
      <c r="I29" s="6">
        <f t="shared" si="3"/>
        <v>13.102040816326999</v>
      </c>
      <c r="J29" s="6">
        <f t="shared" si="4"/>
        <v>23.011106000000002</v>
      </c>
      <c r="K29" s="83">
        <f t="shared" si="7"/>
        <v>16.375610000000002</v>
      </c>
      <c r="L29" s="6">
        <f t="shared" si="8"/>
        <v>13.102040816326999</v>
      </c>
      <c r="M29" s="79">
        <f t="shared" si="9"/>
        <v>22.453609</v>
      </c>
      <c r="N29" s="83">
        <f t="shared" si="10"/>
        <v>15.710217</v>
      </c>
      <c r="O29" s="6">
        <f t="shared" si="11"/>
        <v>13.102040816326999</v>
      </c>
      <c r="P29" s="79">
        <f t="shared" si="12"/>
        <v>21.078164999999998</v>
      </c>
      <c r="Q29" s="83">
        <f t="shared" si="13"/>
        <v>14.096563</v>
      </c>
      <c r="R29" s="6">
        <f t="shared" si="14"/>
        <v>13.102040816326999</v>
      </c>
      <c r="S29" s="79">
        <f t="shared" si="15"/>
        <v>0</v>
      </c>
      <c r="T29" s="83">
        <f t="shared" si="16"/>
        <v>0</v>
      </c>
      <c r="U29" s="6">
        <f t="shared" si="17"/>
        <v>13.102040816326999</v>
      </c>
      <c r="V29" s="79">
        <f t="shared" si="18"/>
        <v>0</v>
      </c>
      <c r="W29" s="83">
        <f t="shared" si="19"/>
        <v>0</v>
      </c>
      <c r="X29" s="43">
        <f t="shared" si="20"/>
        <v>0</v>
      </c>
      <c r="Y29" s="43">
        <f t="shared" ref="Y29:Z29" si="60">C553</f>
        <v>0</v>
      </c>
      <c r="Z29" s="43">
        <f t="shared" si="60"/>
        <v>0</v>
      </c>
      <c r="AB29" s="88">
        <v>11918367346.938999</v>
      </c>
      <c r="AC29" s="88">
        <v>-13.058088</v>
      </c>
      <c r="AD29" s="88">
        <v>13.918528999999999</v>
      </c>
      <c r="AE29" s="88">
        <v>21.871704000000001</v>
      </c>
      <c r="AF29" s="88">
        <v>-67.295997999999997</v>
      </c>
      <c r="AG29" s="88">
        <v>-7.9531745999999996</v>
      </c>
      <c r="AH29" s="8"/>
      <c r="AI29" s="6">
        <f t="shared" si="5"/>
        <v>13.102040816326999</v>
      </c>
      <c r="AJ29" s="6">
        <f t="shared" si="6"/>
        <v>22.132431</v>
      </c>
      <c r="AK29" s="83">
        <f t="shared" si="22"/>
        <v>14.624954000000001</v>
      </c>
      <c r="AL29" s="6">
        <f t="shared" si="23"/>
        <v>13.102040816326999</v>
      </c>
      <c r="AM29" s="79">
        <f t="shared" si="24"/>
        <v>20.060732000000002</v>
      </c>
      <c r="AN29" s="83">
        <f t="shared" si="25"/>
        <v>12.499988999999999</v>
      </c>
      <c r="AO29" s="6">
        <f t="shared" si="26"/>
        <v>13.102040816326999</v>
      </c>
      <c r="AP29" s="43">
        <f t="shared" si="27"/>
        <v>19.181664999999999</v>
      </c>
      <c r="AQ29" s="83">
        <f t="shared" si="28"/>
        <v>11.467542999999999</v>
      </c>
      <c r="AR29" s="6">
        <f t="shared" si="29"/>
        <v>13.102040816326999</v>
      </c>
      <c r="AS29" s="79">
        <f t="shared" si="30"/>
        <v>0</v>
      </c>
      <c r="AT29" s="83">
        <f t="shared" si="31"/>
        <v>0</v>
      </c>
      <c r="AU29" s="6">
        <f t="shared" si="32"/>
        <v>13.102040816326999</v>
      </c>
      <c r="AV29" s="79">
        <f t="shared" si="33"/>
        <v>0</v>
      </c>
      <c r="AW29" s="83">
        <f t="shared" si="34"/>
        <v>0</v>
      </c>
      <c r="AX29" s="43">
        <f t="shared" si="35"/>
        <v>0</v>
      </c>
      <c r="AY29" s="43">
        <f t="shared" si="36"/>
        <v>0</v>
      </c>
      <c r="AZ29" s="43">
        <f t="shared" si="37"/>
        <v>0</v>
      </c>
      <c r="BA29" s="8"/>
    </row>
    <row r="30" spans="2:53" x14ac:dyDescent="0.25">
      <c r="B30" s="88">
        <v>12214285714.285999</v>
      </c>
      <c r="C30" s="88">
        <v>-12.733186</v>
      </c>
      <c r="D30" s="88">
        <v>14.523807</v>
      </c>
      <c r="E30" s="88">
        <v>21.385456000000001</v>
      </c>
      <c r="F30" s="88">
        <v>-66.963714999999993</v>
      </c>
      <c r="G30" s="88">
        <v>-6.8616485999999997</v>
      </c>
      <c r="H30" s="8"/>
      <c r="I30" s="6">
        <f t="shared" si="3"/>
        <v>13.397959183673001</v>
      </c>
      <c r="J30" s="6">
        <f t="shared" si="4"/>
        <v>23.724108000000001</v>
      </c>
      <c r="K30" s="83">
        <f t="shared" si="7"/>
        <v>17.151648999999999</v>
      </c>
      <c r="L30" s="6">
        <f t="shared" si="8"/>
        <v>13.397959183673001</v>
      </c>
      <c r="M30" s="79">
        <f t="shared" si="9"/>
        <v>23.173103000000001</v>
      </c>
      <c r="N30" s="83">
        <f t="shared" si="10"/>
        <v>16.473718999999999</v>
      </c>
      <c r="O30" s="6">
        <f t="shared" si="11"/>
        <v>13.397959183673001</v>
      </c>
      <c r="P30" s="79">
        <f t="shared" si="12"/>
        <v>21.578479999999999</v>
      </c>
      <c r="Q30" s="83">
        <f t="shared" si="13"/>
        <v>14.617126000000001</v>
      </c>
      <c r="R30" s="6">
        <f t="shared" si="14"/>
        <v>13.397959183673001</v>
      </c>
      <c r="S30" s="79">
        <f t="shared" si="15"/>
        <v>0</v>
      </c>
      <c r="T30" s="83">
        <f t="shared" si="16"/>
        <v>0</v>
      </c>
      <c r="U30" s="6">
        <f t="shared" si="17"/>
        <v>13.397959183673001</v>
      </c>
      <c r="V30" s="79">
        <f t="shared" si="18"/>
        <v>0</v>
      </c>
      <c r="W30" s="83">
        <f t="shared" si="19"/>
        <v>0</v>
      </c>
      <c r="X30" s="43">
        <f t="shared" si="20"/>
        <v>0</v>
      </c>
      <c r="Y30" s="43">
        <f t="shared" ref="Y30:Z30" si="61">C554</f>
        <v>0</v>
      </c>
      <c r="Z30" s="43">
        <f t="shared" si="61"/>
        <v>0</v>
      </c>
      <c r="AB30" s="88">
        <v>12214285714.285999</v>
      </c>
      <c r="AC30" s="88">
        <v>-13.516181</v>
      </c>
      <c r="AD30" s="88">
        <v>14.473266000000001</v>
      </c>
      <c r="AE30" s="88">
        <v>22.301124999999999</v>
      </c>
      <c r="AF30" s="88">
        <v>-69.974045000000004</v>
      </c>
      <c r="AG30" s="88">
        <v>-7.8278588999999998</v>
      </c>
      <c r="AH30" s="8"/>
      <c r="AI30" s="6">
        <f t="shared" si="5"/>
        <v>13.397959183673001</v>
      </c>
      <c r="AJ30" s="6">
        <f t="shared" si="6"/>
        <v>21.656051999999999</v>
      </c>
      <c r="AK30" s="83">
        <f t="shared" si="22"/>
        <v>14.090004</v>
      </c>
      <c r="AL30" s="6">
        <f t="shared" si="23"/>
        <v>13.397959183673001</v>
      </c>
      <c r="AM30" s="79">
        <f t="shared" si="24"/>
        <v>20.334980000000002</v>
      </c>
      <c r="AN30" s="83">
        <f t="shared" si="25"/>
        <v>12.702734</v>
      </c>
      <c r="AO30" s="6">
        <f t="shared" si="26"/>
        <v>13.397959183673001</v>
      </c>
      <c r="AP30" s="43">
        <f t="shared" si="27"/>
        <v>21.466784000000001</v>
      </c>
      <c r="AQ30" s="83">
        <f t="shared" si="28"/>
        <v>13.650179</v>
      </c>
      <c r="AR30" s="6">
        <f t="shared" si="29"/>
        <v>13.397959183673001</v>
      </c>
      <c r="AS30" s="79">
        <f t="shared" si="30"/>
        <v>0</v>
      </c>
      <c r="AT30" s="83">
        <f t="shared" si="31"/>
        <v>0</v>
      </c>
      <c r="AU30" s="6">
        <f t="shared" si="32"/>
        <v>13.397959183673001</v>
      </c>
      <c r="AV30" s="79">
        <f t="shared" si="33"/>
        <v>0</v>
      </c>
      <c r="AW30" s="83">
        <f t="shared" si="34"/>
        <v>0</v>
      </c>
      <c r="AX30" s="43">
        <f t="shared" si="35"/>
        <v>0</v>
      </c>
      <c r="AY30" s="43">
        <f t="shared" si="36"/>
        <v>0</v>
      </c>
      <c r="AZ30" s="43">
        <f t="shared" si="37"/>
        <v>0</v>
      </c>
      <c r="BA30" s="8"/>
    </row>
    <row r="31" spans="2:53" x14ac:dyDescent="0.25">
      <c r="B31" s="88">
        <v>12510204081.632999</v>
      </c>
      <c r="C31" s="88">
        <v>-12.322357</v>
      </c>
      <c r="D31" s="88">
        <v>14.895502</v>
      </c>
      <c r="E31" s="88">
        <v>21.752537</v>
      </c>
      <c r="F31" s="88">
        <v>-67.199516000000003</v>
      </c>
      <c r="G31" s="88">
        <v>-6.8570352000000003</v>
      </c>
      <c r="H31" s="8"/>
      <c r="I31" s="6">
        <f t="shared" si="3"/>
        <v>13.69387755102</v>
      </c>
      <c r="J31" s="6">
        <f t="shared" si="4"/>
        <v>24.623259000000001</v>
      </c>
      <c r="K31" s="83">
        <f t="shared" si="7"/>
        <v>18.040482999999998</v>
      </c>
      <c r="L31" s="6">
        <f t="shared" si="8"/>
        <v>13.69387755102</v>
      </c>
      <c r="M31" s="79">
        <f t="shared" si="9"/>
        <v>23.499838</v>
      </c>
      <c r="N31" s="83">
        <f t="shared" si="10"/>
        <v>16.758483999999999</v>
      </c>
      <c r="O31" s="6">
        <f t="shared" si="11"/>
        <v>13.69387755102</v>
      </c>
      <c r="P31" s="79">
        <f t="shared" si="12"/>
        <v>22.251707</v>
      </c>
      <c r="Q31" s="83">
        <f t="shared" si="13"/>
        <v>15.193057</v>
      </c>
      <c r="R31" s="6">
        <f t="shared" si="14"/>
        <v>13.69387755102</v>
      </c>
      <c r="S31" s="79">
        <f t="shared" si="15"/>
        <v>0</v>
      </c>
      <c r="T31" s="83">
        <f t="shared" si="16"/>
        <v>0</v>
      </c>
      <c r="U31" s="6">
        <f t="shared" si="17"/>
        <v>13.69387755102</v>
      </c>
      <c r="V31" s="79">
        <f t="shared" si="18"/>
        <v>0</v>
      </c>
      <c r="W31" s="83">
        <f t="shared" si="19"/>
        <v>0</v>
      </c>
      <c r="X31" s="43">
        <f t="shared" si="20"/>
        <v>0</v>
      </c>
      <c r="Y31" s="43">
        <f t="shared" ref="Y31:Z31" si="62">C555</f>
        <v>0</v>
      </c>
      <c r="Z31" s="43">
        <f t="shared" si="62"/>
        <v>0</v>
      </c>
      <c r="AB31" s="88">
        <v>12510204081.632999</v>
      </c>
      <c r="AC31" s="88">
        <v>-13.209707999999999</v>
      </c>
      <c r="AD31" s="88">
        <v>14.880587999999999</v>
      </c>
      <c r="AE31" s="88">
        <v>22.541260000000001</v>
      </c>
      <c r="AF31" s="88">
        <v>-68.921486000000002</v>
      </c>
      <c r="AG31" s="88">
        <v>-7.6606717</v>
      </c>
      <c r="AH31" s="8"/>
      <c r="AI31" s="6">
        <f t="shared" si="5"/>
        <v>13.69387755102</v>
      </c>
      <c r="AJ31" s="6">
        <f t="shared" si="6"/>
        <v>22.543303999999999</v>
      </c>
      <c r="AK31" s="83">
        <f t="shared" si="22"/>
        <v>14.834179000000001</v>
      </c>
      <c r="AL31" s="6">
        <f t="shared" si="23"/>
        <v>13.69387755102</v>
      </c>
      <c r="AM31" s="79">
        <f t="shared" si="24"/>
        <v>22.044205000000002</v>
      </c>
      <c r="AN31" s="83">
        <f t="shared" si="25"/>
        <v>14.239160999999999</v>
      </c>
      <c r="AO31" s="6">
        <f t="shared" si="26"/>
        <v>13.69387755102</v>
      </c>
      <c r="AP31" s="43">
        <f t="shared" si="27"/>
        <v>23.198927000000001</v>
      </c>
      <c r="AQ31" s="83">
        <f t="shared" si="28"/>
        <v>15.172147000000001</v>
      </c>
      <c r="AR31" s="6">
        <f t="shared" si="29"/>
        <v>13.69387755102</v>
      </c>
      <c r="AS31" s="79">
        <f t="shared" si="30"/>
        <v>0</v>
      </c>
      <c r="AT31" s="83">
        <f t="shared" si="31"/>
        <v>0</v>
      </c>
      <c r="AU31" s="6">
        <f t="shared" si="32"/>
        <v>13.69387755102</v>
      </c>
      <c r="AV31" s="79">
        <f t="shared" si="33"/>
        <v>0</v>
      </c>
      <c r="AW31" s="83">
        <f t="shared" si="34"/>
        <v>0</v>
      </c>
      <c r="AX31" s="43">
        <f t="shared" si="35"/>
        <v>0</v>
      </c>
      <c r="AY31" s="43">
        <f t="shared" si="36"/>
        <v>0</v>
      </c>
      <c r="AZ31" s="43">
        <f t="shared" si="37"/>
        <v>0</v>
      </c>
      <c r="BA31" s="8"/>
    </row>
    <row r="32" spans="2:53" x14ac:dyDescent="0.25">
      <c r="B32" s="88">
        <v>12806122448.98</v>
      </c>
      <c r="C32" s="88">
        <v>-12.051007999999999</v>
      </c>
      <c r="D32" s="88">
        <v>15.591694</v>
      </c>
      <c r="E32" s="88">
        <v>22.326364999999999</v>
      </c>
      <c r="F32" s="88">
        <v>-66.529433999999995</v>
      </c>
      <c r="G32" s="88">
        <v>-6.7346702000000001</v>
      </c>
      <c r="H32" s="8"/>
      <c r="I32" s="6">
        <f t="shared" si="3"/>
        <v>13.989795918367001</v>
      </c>
      <c r="J32" s="6">
        <f t="shared" si="4"/>
        <v>25.530519000000002</v>
      </c>
      <c r="K32" s="83">
        <f t="shared" si="7"/>
        <v>18.877279000000001</v>
      </c>
      <c r="L32" s="6">
        <f t="shared" si="8"/>
        <v>13.989795918367001</v>
      </c>
      <c r="M32" s="79">
        <f t="shared" si="9"/>
        <v>24.215267000000001</v>
      </c>
      <c r="N32" s="83">
        <f t="shared" si="10"/>
        <v>17.348436</v>
      </c>
      <c r="O32" s="6">
        <f t="shared" si="11"/>
        <v>13.989795918367001</v>
      </c>
      <c r="P32" s="79">
        <f t="shared" si="12"/>
        <v>23.979975</v>
      </c>
      <c r="Q32" s="83">
        <f t="shared" si="13"/>
        <v>16.701998</v>
      </c>
      <c r="R32" s="6">
        <f t="shared" si="14"/>
        <v>13.989795918367001</v>
      </c>
      <c r="S32" s="79">
        <f t="shared" si="15"/>
        <v>0</v>
      </c>
      <c r="T32" s="83">
        <f t="shared" si="16"/>
        <v>0</v>
      </c>
      <c r="U32" s="6">
        <f t="shared" si="17"/>
        <v>13.989795918367001</v>
      </c>
      <c r="V32" s="79">
        <f t="shared" si="18"/>
        <v>0</v>
      </c>
      <c r="W32" s="83">
        <f t="shared" si="19"/>
        <v>0</v>
      </c>
      <c r="X32" s="43">
        <f t="shared" si="20"/>
        <v>0</v>
      </c>
      <c r="Y32" s="43">
        <f t="shared" ref="Y32:Z32" si="63">C556</f>
        <v>0</v>
      </c>
      <c r="Z32" s="43">
        <f t="shared" si="63"/>
        <v>0</v>
      </c>
      <c r="AB32" s="88">
        <v>12806122448.98</v>
      </c>
      <c r="AC32" s="88">
        <v>-12.806554</v>
      </c>
      <c r="AD32" s="88">
        <v>14.888503</v>
      </c>
      <c r="AE32" s="88">
        <v>22.447790000000001</v>
      </c>
      <c r="AF32" s="88">
        <v>-68.985328999999993</v>
      </c>
      <c r="AG32" s="88">
        <v>-7.5592874999999999</v>
      </c>
      <c r="AH32" s="8"/>
      <c r="AI32" s="6">
        <f t="shared" si="5"/>
        <v>13.989795918367001</v>
      </c>
      <c r="AJ32" s="6">
        <f t="shared" si="6"/>
        <v>25.018820000000002</v>
      </c>
      <c r="AK32" s="83">
        <f t="shared" si="22"/>
        <v>17.055503999999999</v>
      </c>
      <c r="AL32" s="6">
        <f t="shared" si="23"/>
        <v>13.989795918367001</v>
      </c>
      <c r="AM32" s="79">
        <f t="shared" si="24"/>
        <v>24.422974</v>
      </c>
      <c r="AN32" s="83">
        <f t="shared" si="25"/>
        <v>16.304922000000001</v>
      </c>
      <c r="AO32" s="6">
        <f t="shared" si="26"/>
        <v>13.989795918367001</v>
      </c>
      <c r="AP32" s="43">
        <f t="shared" si="27"/>
        <v>26.786469</v>
      </c>
      <c r="AQ32" s="83">
        <f t="shared" si="28"/>
        <v>18.377286999999999</v>
      </c>
      <c r="AR32" s="6">
        <f t="shared" si="29"/>
        <v>13.989795918367001</v>
      </c>
      <c r="AS32" s="79">
        <f t="shared" si="30"/>
        <v>0</v>
      </c>
      <c r="AT32" s="83">
        <f t="shared" si="31"/>
        <v>0</v>
      </c>
      <c r="AU32" s="6">
        <f t="shared" si="32"/>
        <v>13.989795918367001</v>
      </c>
      <c r="AV32" s="79">
        <f t="shared" si="33"/>
        <v>0</v>
      </c>
      <c r="AW32" s="83">
        <f t="shared" si="34"/>
        <v>0</v>
      </c>
      <c r="AX32" s="43">
        <f t="shared" si="35"/>
        <v>0</v>
      </c>
      <c r="AY32" s="43">
        <f t="shared" si="36"/>
        <v>0</v>
      </c>
      <c r="AZ32" s="43">
        <f t="shared" si="37"/>
        <v>0</v>
      </c>
      <c r="BA32" s="8"/>
    </row>
    <row r="33" spans="2:53" x14ac:dyDescent="0.25">
      <c r="B33" s="88">
        <v>13102040816.327</v>
      </c>
      <c r="C33" s="88">
        <v>-12.241142</v>
      </c>
      <c r="D33" s="88">
        <v>16.375610000000002</v>
      </c>
      <c r="E33" s="88">
        <v>23.011106000000002</v>
      </c>
      <c r="F33" s="88">
        <v>-69.664733999999996</v>
      </c>
      <c r="G33" s="88">
        <v>-6.6354971000000003</v>
      </c>
      <c r="H33" s="8"/>
      <c r="I33" s="6">
        <f t="shared" si="3"/>
        <v>14.285714285714</v>
      </c>
      <c r="J33" s="6">
        <f t="shared" si="4"/>
        <v>25.056322000000002</v>
      </c>
      <c r="K33" s="83">
        <f t="shared" si="7"/>
        <v>18.255369000000002</v>
      </c>
      <c r="L33" s="6">
        <f t="shared" si="8"/>
        <v>14.285714285714</v>
      </c>
      <c r="M33" s="79">
        <f t="shared" si="9"/>
        <v>24.058921999999999</v>
      </c>
      <c r="N33" s="83">
        <f t="shared" si="10"/>
        <v>16.96743</v>
      </c>
      <c r="O33" s="6">
        <f t="shared" si="11"/>
        <v>14.285714285714</v>
      </c>
      <c r="P33" s="79">
        <f t="shared" si="12"/>
        <v>23.958801000000001</v>
      </c>
      <c r="Q33" s="83">
        <f t="shared" si="13"/>
        <v>16.338905</v>
      </c>
      <c r="R33" s="6">
        <f t="shared" si="14"/>
        <v>14.285714285714</v>
      </c>
      <c r="S33" s="79">
        <f t="shared" si="15"/>
        <v>0</v>
      </c>
      <c r="T33" s="83">
        <f t="shared" si="16"/>
        <v>0</v>
      </c>
      <c r="U33" s="6">
        <f t="shared" si="17"/>
        <v>14.285714285714</v>
      </c>
      <c r="V33" s="79">
        <f t="shared" si="18"/>
        <v>0</v>
      </c>
      <c r="W33" s="83">
        <f t="shared" si="19"/>
        <v>0</v>
      </c>
      <c r="X33" s="43">
        <f t="shared" si="20"/>
        <v>0</v>
      </c>
      <c r="Y33" s="43">
        <f t="shared" ref="Y33:Z33" si="64">C557</f>
        <v>0</v>
      </c>
      <c r="Z33" s="43">
        <f t="shared" si="64"/>
        <v>0</v>
      </c>
      <c r="AB33" s="88">
        <v>13102040816.327</v>
      </c>
      <c r="AC33" s="88">
        <v>-13.053194</v>
      </c>
      <c r="AD33" s="88">
        <v>14.624954000000001</v>
      </c>
      <c r="AE33" s="88">
        <v>22.132431</v>
      </c>
      <c r="AF33" s="88">
        <v>-68.632576</v>
      </c>
      <c r="AG33" s="88">
        <v>-7.5074772999999997</v>
      </c>
      <c r="AH33" s="8"/>
      <c r="AI33" s="6">
        <f t="shared" si="5"/>
        <v>14.285714285714</v>
      </c>
      <c r="AJ33" s="6">
        <f t="shared" si="6"/>
        <v>27.999222</v>
      </c>
      <c r="AK33" s="83">
        <f t="shared" si="22"/>
        <v>19.728909999999999</v>
      </c>
      <c r="AL33" s="6">
        <f t="shared" si="23"/>
        <v>14.285714285714</v>
      </c>
      <c r="AM33" s="79">
        <f t="shared" si="24"/>
        <v>27.447541999999999</v>
      </c>
      <c r="AN33" s="83">
        <f t="shared" si="25"/>
        <v>18.974777</v>
      </c>
      <c r="AO33" s="6">
        <f t="shared" si="26"/>
        <v>14.285714285714</v>
      </c>
      <c r="AP33" s="43">
        <f t="shared" si="27"/>
        <v>27.336182000000001</v>
      </c>
      <c r="AQ33" s="83">
        <f t="shared" si="28"/>
        <v>18.524570000000001</v>
      </c>
      <c r="AR33" s="6">
        <f t="shared" si="29"/>
        <v>14.285714285714</v>
      </c>
      <c r="AS33" s="79">
        <f t="shared" si="30"/>
        <v>0</v>
      </c>
      <c r="AT33" s="83">
        <f t="shared" si="31"/>
        <v>0</v>
      </c>
      <c r="AU33" s="6">
        <f t="shared" si="32"/>
        <v>14.285714285714</v>
      </c>
      <c r="AV33" s="79">
        <f t="shared" si="33"/>
        <v>0</v>
      </c>
      <c r="AW33" s="83">
        <f t="shared" si="34"/>
        <v>0</v>
      </c>
      <c r="AX33" s="43">
        <f t="shared" si="35"/>
        <v>0</v>
      </c>
      <c r="AY33" s="43">
        <f t="shared" si="36"/>
        <v>0</v>
      </c>
      <c r="AZ33" s="43">
        <f t="shared" si="37"/>
        <v>0</v>
      </c>
      <c r="BA33" s="8"/>
    </row>
    <row r="34" spans="2:53" x14ac:dyDescent="0.25">
      <c r="B34" s="88">
        <v>13397959183.673</v>
      </c>
      <c r="C34" s="88">
        <v>-11.436623000000001</v>
      </c>
      <c r="D34" s="88">
        <v>17.151648999999999</v>
      </c>
      <c r="E34" s="88">
        <v>23.724108000000001</v>
      </c>
      <c r="F34" s="88">
        <v>-69.245804000000007</v>
      </c>
      <c r="G34" s="88">
        <v>-6.5724577999999996</v>
      </c>
      <c r="H34" s="8"/>
      <c r="I34" s="6">
        <f t="shared" si="3"/>
        <v>14.581632653061002</v>
      </c>
      <c r="J34" s="6">
        <f t="shared" si="4"/>
        <v>23.312940999999999</v>
      </c>
      <c r="K34" s="83">
        <f t="shared" si="7"/>
        <v>16.303795000000001</v>
      </c>
      <c r="L34" s="6">
        <f t="shared" si="8"/>
        <v>14.581632653061002</v>
      </c>
      <c r="M34" s="79">
        <f t="shared" si="9"/>
        <v>22.943854999999999</v>
      </c>
      <c r="N34" s="83">
        <f t="shared" si="10"/>
        <v>15.555693</v>
      </c>
      <c r="O34" s="6">
        <f t="shared" si="11"/>
        <v>14.581632653061002</v>
      </c>
      <c r="P34" s="79">
        <f t="shared" si="12"/>
        <v>22.988347999999998</v>
      </c>
      <c r="Q34" s="83">
        <f t="shared" si="13"/>
        <v>14.970594</v>
      </c>
      <c r="R34" s="6">
        <f t="shared" si="14"/>
        <v>14.581632653061002</v>
      </c>
      <c r="S34" s="79">
        <f t="shared" si="15"/>
        <v>0</v>
      </c>
      <c r="T34" s="83">
        <f t="shared" si="16"/>
        <v>0</v>
      </c>
      <c r="U34" s="6">
        <f t="shared" si="17"/>
        <v>14.581632653061002</v>
      </c>
      <c r="V34" s="79">
        <f t="shared" si="18"/>
        <v>0</v>
      </c>
      <c r="W34" s="83">
        <f t="shared" si="19"/>
        <v>0</v>
      </c>
      <c r="X34" s="43">
        <f t="shared" si="20"/>
        <v>0</v>
      </c>
      <c r="Y34" s="43">
        <f t="shared" ref="Y34:Z34" si="65">C558</f>
        <v>0</v>
      </c>
      <c r="Z34" s="43">
        <f t="shared" si="65"/>
        <v>0</v>
      </c>
      <c r="AB34" s="88">
        <v>13397959183.673</v>
      </c>
      <c r="AC34" s="88">
        <v>-12.416357</v>
      </c>
      <c r="AD34" s="88">
        <v>14.090004</v>
      </c>
      <c r="AE34" s="88">
        <v>21.656051999999999</v>
      </c>
      <c r="AF34" s="88">
        <v>-64.960136000000006</v>
      </c>
      <c r="AG34" s="88">
        <v>-7.5660486000000002</v>
      </c>
      <c r="AH34" s="8"/>
      <c r="AI34" s="6">
        <f t="shared" si="5"/>
        <v>14.581632653061002</v>
      </c>
      <c r="AJ34" s="6">
        <f t="shared" si="6"/>
        <v>29.142894999999999</v>
      </c>
      <c r="AK34" s="83">
        <f t="shared" si="22"/>
        <v>20.651588</v>
      </c>
      <c r="AL34" s="6">
        <f t="shared" si="23"/>
        <v>14.581632653061002</v>
      </c>
      <c r="AM34" s="79">
        <f t="shared" si="24"/>
        <v>29.655360999999999</v>
      </c>
      <c r="AN34" s="83">
        <f t="shared" si="25"/>
        <v>20.932507999999999</v>
      </c>
      <c r="AO34" s="6">
        <f t="shared" si="26"/>
        <v>14.581632653061002</v>
      </c>
      <c r="AP34" s="43">
        <f t="shared" si="27"/>
        <v>28.705286000000001</v>
      </c>
      <c r="AQ34" s="83">
        <f t="shared" si="28"/>
        <v>19.616085000000002</v>
      </c>
      <c r="AR34" s="6">
        <f t="shared" si="29"/>
        <v>14.581632653061002</v>
      </c>
      <c r="AS34" s="79">
        <f t="shared" si="30"/>
        <v>0</v>
      </c>
      <c r="AT34" s="83">
        <f t="shared" si="31"/>
        <v>0</v>
      </c>
      <c r="AU34" s="6">
        <f t="shared" si="32"/>
        <v>14.581632653061002</v>
      </c>
      <c r="AV34" s="79">
        <f t="shared" si="33"/>
        <v>0</v>
      </c>
      <c r="AW34" s="83">
        <f t="shared" si="34"/>
        <v>0</v>
      </c>
      <c r="AX34" s="43">
        <f t="shared" si="35"/>
        <v>0</v>
      </c>
      <c r="AY34" s="43">
        <f t="shared" si="36"/>
        <v>0</v>
      </c>
      <c r="AZ34" s="43">
        <f t="shared" si="37"/>
        <v>0</v>
      </c>
      <c r="BA34" s="8"/>
    </row>
    <row r="35" spans="2:53" x14ac:dyDescent="0.25">
      <c r="B35" s="88">
        <v>13693877551.02</v>
      </c>
      <c r="C35" s="88">
        <v>-12.571593</v>
      </c>
      <c r="D35" s="88">
        <v>18.040482999999998</v>
      </c>
      <c r="E35" s="88">
        <v>24.623259000000001</v>
      </c>
      <c r="F35" s="88">
        <v>-72.747428999999997</v>
      </c>
      <c r="G35" s="88">
        <v>-6.5827751000000001</v>
      </c>
      <c r="H35" s="8"/>
      <c r="I35" s="6">
        <f t="shared" si="3"/>
        <v>14.877551020408001</v>
      </c>
      <c r="J35" s="6">
        <f t="shared" si="4"/>
        <v>20.853217999999998</v>
      </c>
      <c r="K35" s="83">
        <f t="shared" si="7"/>
        <v>13.761086000000001</v>
      </c>
      <c r="L35" s="6">
        <f t="shared" si="8"/>
        <v>14.877551020408001</v>
      </c>
      <c r="M35" s="79">
        <f t="shared" si="9"/>
        <v>21.284206000000001</v>
      </c>
      <c r="N35" s="83">
        <f t="shared" si="10"/>
        <v>13.763813000000001</v>
      </c>
      <c r="O35" s="6">
        <f t="shared" si="11"/>
        <v>14.877551020408001</v>
      </c>
      <c r="P35" s="79">
        <f t="shared" si="12"/>
        <v>20.742152999999998</v>
      </c>
      <c r="Q35" s="83">
        <f t="shared" si="13"/>
        <v>12.574657999999999</v>
      </c>
      <c r="R35" s="6">
        <f t="shared" si="14"/>
        <v>14.877551020408001</v>
      </c>
      <c r="S35" s="79">
        <f t="shared" si="15"/>
        <v>0</v>
      </c>
      <c r="T35" s="83">
        <f t="shared" si="16"/>
        <v>0</v>
      </c>
      <c r="U35" s="6">
        <f t="shared" si="17"/>
        <v>14.877551020408001</v>
      </c>
      <c r="V35" s="79">
        <f t="shared" si="18"/>
        <v>0</v>
      </c>
      <c r="W35" s="83">
        <f t="shared" si="19"/>
        <v>0</v>
      </c>
      <c r="X35" s="43">
        <f t="shared" si="20"/>
        <v>0</v>
      </c>
      <c r="Y35" s="43">
        <f t="shared" ref="Y35:Z35" si="66">C559</f>
        <v>0</v>
      </c>
      <c r="Z35" s="43">
        <f t="shared" si="66"/>
        <v>0</v>
      </c>
      <c r="AB35" s="88">
        <v>13693877551.02</v>
      </c>
      <c r="AC35" s="88">
        <v>-13.701083000000001</v>
      </c>
      <c r="AD35" s="88">
        <v>14.834179000000001</v>
      </c>
      <c r="AE35" s="88">
        <v>22.543303999999999</v>
      </c>
      <c r="AF35" s="88">
        <v>-68.459213000000005</v>
      </c>
      <c r="AG35" s="88">
        <v>-7.7091265</v>
      </c>
      <c r="AH35" s="8"/>
      <c r="AI35" s="6">
        <f t="shared" si="5"/>
        <v>14.877551020408001</v>
      </c>
      <c r="AJ35" s="6">
        <f t="shared" si="6"/>
        <v>28.676373999999999</v>
      </c>
      <c r="AK35" s="83">
        <f t="shared" si="22"/>
        <v>19.943356999999999</v>
      </c>
      <c r="AL35" s="6">
        <f t="shared" si="23"/>
        <v>14.877551020408001</v>
      </c>
      <c r="AM35" s="79">
        <f t="shared" si="24"/>
        <v>30.638493</v>
      </c>
      <c r="AN35" s="83">
        <f t="shared" si="25"/>
        <v>21.661842</v>
      </c>
      <c r="AO35" s="6">
        <f t="shared" si="26"/>
        <v>14.877551020408001</v>
      </c>
      <c r="AP35" s="43">
        <f t="shared" si="27"/>
        <v>28.563846999999999</v>
      </c>
      <c r="AQ35" s="83">
        <f t="shared" si="28"/>
        <v>19.219183000000001</v>
      </c>
      <c r="AR35" s="6">
        <f t="shared" si="29"/>
        <v>14.877551020408001</v>
      </c>
      <c r="AS35" s="79">
        <f t="shared" si="30"/>
        <v>0</v>
      </c>
      <c r="AT35" s="83">
        <f t="shared" si="31"/>
        <v>0</v>
      </c>
      <c r="AU35" s="6">
        <f t="shared" si="32"/>
        <v>14.877551020408001</v>
      </c>
      <c r="AV35" s="79">
        <f t="shared" si="33"/>
        <v>0</v>
      </c>
      <c r="AW35" s="83">
        <f t="shared" si="34"/>
        <v>0</v>
      </c>
      <c r="AX35" s="43">
        <f t="shared" si="35"/>
        <v>0</v>
      </c>
      <c r="AY35" s="43">
        <f t="shared" si="36"/>
        <v>0</v>
      </c>
      <c r="AZ35" s="43">
        <f t="shared" si="37"/>
        <v>0</v>
      </c>
      <c r="BA35" s="8"/>
    </row>
    <row r="36" spans="2:53" x14ac:dyDescent="0.25">
      <c r="B36" s="88">
        <v>13989795918.367001</v>
      </c>
      <c r="C36" s="88">
        <v>-12.186287</v>
      </c>
      <c r="D36" s="88">
        <v>18.877279000000001</v>
      </c>
      <c r="E36" s="88">
        <v>25.530519000000002</v>
      </c>
      <c r="F36" s="88">
        <v>-74.833175999999995</v>
      </c>
      <c r="G36" s="88">
        <v>-6.6532393000000001</v>
      </c>
      <c r="H36" s="8"/>
      <c r="I36" s="6">
        <f t="shared" si="3"/>
        <v>15.173469387754999</v>
      </c>
      <c r="J36" s="6">
        <f t="shared" si="4"/>
        <v>19.772392</v>
      </c>
      <c r="K36" s="83">
        <f t="shared" si="7"/>
        <v>12.706491</v>
      </c>
      <c r="L36" s="6">
        <f t="shared" si="8"/>
        <v>15.173469387754999</v>
      </c>
      <c r="M36" s="79">
        <f t="shared" si="9"/>
        <v>20.373096</v>
      </c>
      <c r="N36" s="83">
        <f t="shared" si="10"/>
        <v>12.885844000000001</v>
      </c>
      <c r="O36" s="6">
        <f t="shared" si="11"/>
        <v>15.173469387754999</v>
      </c>
      <c r="P36" s="79">
        <f t="shared" si="12"/>
        <v>19.726198</v>
      </c>
      <c r="Q36" s="83">
        <f t="shared" si="13"/>
        <v>11.638005</v>
      </c>
      <c r="R36" s="6">
        <f t="shared" si="14"/>
        <v>15.173469387754999</v>
      </c>
      <c r="S36" s="79">
        <f t="shared" si="15"/>
        <v>0</v>
      </c>
      <c r="T36" s="83">
        <f t="shared" si="16"/>
        <v>0</v>
      </c>
      <c r="U36" s="6">
        <f t="shared" si="17"/>
        <v>15.173469387754999</v>
      </c>
      <c r="V36" s="79">
        <f t="shared" si="18"/>
        <v>0</v>
      </c>
      <c r="W36" s="83">
        <f t="shared" si="19"/>
        <v>0</v>
      </c>
      <c r="X36" s="43">
        <f t="shared" si="20"/>
        <v>0</v>
      </c>
      <c r="Y36" s="43">
        <f t="shared" ref="Y36:Z36" si="67">C560</f>
        <v>0</v>
      </c>
      <c r="Z36" s="43">
        <f t="shared" si="67"/>
        <v>0</v>
      </c>
      <c r="AB36" s="88">
        <v>13989795918.367001</v>
      </c>
      <c r="AC36" s="88">
        <v>-13.451613</v>
      </c>
      <c r="AD36" s="88">
        <v>17.055503999999999</v>
      </c>
      <c r="AE36" s="88">
        <v>25.018820000000002</v>
      </c>
      <c r="AF36" s="88">
        <v>-74.292884999999998</v>
      </c>
      <c r="AG36" s="88">
        <v>-7.9633174000000002</v>
      </c>
      <c r="AH36" s="8"/>
      <c r="AI36" s="6">
        <f t="shared" si="5"/>
        <v>15.173469387754999</v>
      </c>
      <c r="AJ36" s="6">
        <f t="shared" si="6"/>
        <v>27.082148</v>
      </c>
      <c r="AK36" s="83">
        <f t="shared" si="22"/>
        <v>18.134274000000001</v>
      </c>
      <c r="AL36" s="6">
        <f t="shared" si="23"/>
        <v>15.173469387754999</v>
      </c>
      <c r="AM36" s="79">
        <f t="shared" si="24"/>
        <v>29.175550000000001</v>
      </c>
      <c r="AN36" s="83">
        <f t="shared" si="25"/>
        <v>19.976815999999999</v>
      </c>
      <c r="AO36" s="6">
        <f t="shared" si="26"/>
        <v>15.173469387754999</v>
      </c>
      <c r="AP36" s="43">
        <f t="shared" si="27"/>
        <v>28.686882000000001</v>
      </c>
      <c r="AQ36" s="83">
        <f t="shared" si="28"/>
        <v>19.132363999999999</v>
      </c>
      <c r="AR36" s="6">
        <f t="shared" si="29"/>
        <v>15.173469387754999</v>
      </c>
      <c r="AS36" s="79">
        <f t="shared" si="30"/>
        <v>0</v>
      </c>
      <c r="AT36" s="83">
        <f t="shared" si="31"/>
        <v>0</v>
      </c>
      <c r="AU36" s="6">
        <f t="shared" si="32"/>
        <v>15.173469387754999</v>
      </c>
      <c r="AV36" s="79">
        <f t="shared" si="33"/>
        <v>0</v>
      </c>
      <c r="AW36" s="83">
        <f t="shared" si="34"/>
        <v>0</v>
      </c>
      <c r="AX36" s="43">
        <f t="shared" si="35"/>
        <v>0</v>
      </c>
      <c r="AY36" s="43">
        <f t="shared" si="36"/>
        <v>0</v>
      </c>
      <c r="AZ36" s="43">
        <f t="shared" si="37"/>
        <v>0</v>
      </c>
      <c r="BA36" s="8"/>
    </row>
    <row r="37" spans="2:53" x14ac:dyDescent="0.25">
      <c r="B37" s="88">
        <v>14285714285.714001</v>
      </c>
      <c r="C37" s="88">
        <v>-12.330586</v>
      </c>
      <c r="D37" s="88">
        <v>18.255369000000002</v>
      </c>
      <c r="E37" s="88">
        <v>25.056322000000002</v>
      </c>
      <c r="F37" s="88">
        <v>-76.948470999999998</v>
      </c>
      <c r="G37" s="88">
        <v>-6.8009515</v>
      </c>
      <c r="H37" s="8"/>
      <c r="I37" s="6">
        <f t="shared" ref="I37:I68" si="68">B41/1000000000</f>
        <v>15.469387755102</v>
      </c>
      <c r="J37" s="6">
        <f t="shared" ref="J37:J68" si="69">E41</f>
        <v>19.290279000000002</v>
      </c>
      <c r="K37" s="83">
        <f t="shared" si="7"/>
        <v>12.271076000000001</v>
      </c>
      <c r="L37" s="6">
        <f t="shared" si="8"/>
        <v>15.469387755102</v>
      </c>
      <c r="M37" s="79">
        <f t="shared" si="9"/>
        <v>19.684801</v>
      </c>
      <c r="N37" s="83">
        <f t="shared" si="10"/>
        <v>12.272845999999999</v>
      </c>
      <c r="O37" s="6">
        <f t="shared" si="11"/>
        <v>15.469387755102</v>
      </c>
      <c r="P37" s="79">
        <f t="shared" si="12"/>
        <v>18.458157</v>
      </c>
      <c r="Q37" s="83">
        <f t="shared" si="13"/>
        <v>10.472638999999999</v>
      </c>
      <c r="R37" s="6">
        <f t="shared" si="14"/>
        <v>15.469387755102</v>
      </c>
      <c r="S37" s="79">
        <f t="shared" si="15"/>
        <v>0</v>
      </c>
      <c r="T37" s="83">
        <f t="shared" si="16"/>
        <v>0</v>
      </c>
      <c r="U37" s="6">
        <f t="shared" si="17"/>
        <v>15.469387755102</v>
      </c>
      <c r="V37" s="79">
        <f t="shared" si="18"/>
        <v>0</v>
      </c>
      <c r="W37" s="83">
        <f t="shared" si="19"/>
        <v>0</v>
      </c>
      <c r="X37" s="43">
        <f t="shared" si="20"/>
        <v>0</v>
      </c>
      <c r="Y37" s="43">
        <f t="shared" ref="Y37:Z37" si="70">C561</f>
        <v>0</v>
      </c>
      <c r="Z37" s="43">
        <f t="shared" si="70"/>
        <v>0</v>
      </c>
      <c r="AB37" s="88">
        <v>14285714285.714001</v>
      </c>
      <c r="AC37" s="88">
        <v>-13.818631</v>
      </c>
      <c r="AD37" s="88">
        <v>19.728909999999999</v>
      </c>
      <c r="AE37" s="88">
        <v>27.999222</v>
      </c>
      <c r="AF37" s="88">
        <v>-82.494911000000002</v>
      </c>
      <c r="AG37" s="88">
        <v>-8.2703123000000005</v>
      </c>
      <c r="AH37" s="8"/>
      <c r="AI37" s="6">
        <f t="shared" ref="AI37:AI68" si="71">AB41/1000000000</f>
        <v>15.469387755102</v>
      </c>
      <c r="AJ37" s="6">
        <f t="shared" ref="AJ37:AJ68" si="72">AE41</f>
        <v>25.704927000000001</v>
      </c>
      <c r="AK37" s="83">
        <f t="shared" si="22"/>
        <v>16.568172000000001</v>
      </c>
      <c r="AL37" s="6">
        <f t="shared" si="23"/>
        <v>15.469387755102</v>
      </c>
      <c r="AM37" s="79">
        <f t="shared" si="24"/>
        <v>26.924669000000002</v>
      </c>
      <c r="AN37" s="83">
        <f t="shared" si="25"/>
        <v>17.540286999999999</v>
      </c>
      <c r="AO37" s="6">
        <f t="shared" si="26"/>
        <v>15.469387755102</v>
      </c>
      <c r="AP37" s="43">
        <f t="shared" si="27"/>
        <v>28.330947999999999</v>
      </c>
      <c r="AQ37" s="83">
        <f t="shared" si="28"/>
        <v>18.604379999999999</v>
      </c>
      <c r="AR37" s="6">
        <f t="shared" si="29"/>
        <v>15.469387755102</v>
      </c>
      <c r="AS37" s="79">
        <f t="shared" si="30"/>
        <v>0</v>
      </c>
      <c r="AT37" s="83">
        <f t="shared" si="31"/>
        <v>0</v>
      </c>
      <c r="AU37" s="6">
        <f t="shared" si="32"/>
        <v>15.469387755102</v>
      </c>
      <c r="AV37" s="79">
        <f t="shared" si="33"/>
        <v>0</v>
      </c>
      <c r="AW37" s="83">
        <f t="shared" si="34"/>
        <v>0</v>
      </c>
      <c r="AX37" s="43">
        <f t="shared" si="35"/>
        <v>0</v>
      </c>
      <c r="AY37" s="43">
        <f t="shared" si="36"/>
        <v>0</v>
      </c>
      <c r="AZ37" s="43">
        <f t="shared" si="37"/>
        <v>0</v>
      </c>
      <c r="BA37" s="8"/>
    </row>
    <row r="38" spans="2:53" x14ac:dyDescent="0.25">
      <c r="B38" s="88">
        <v>14581632653.061001</v>
      </c>
      <c r="C38" s="88">
        <v>-12.601974</v>
      </c>
      <c r="D38" s="88">
        <v>16.303795000000001</v>
      </c>
      <c r="E38" s="88">
        <v>23.312940999999999</v>
      </c>
      <c r="F38" s="88">
        <v>-69.107108999999994</v>
      </c>
      <c r="G38" s="88">
        <v>-7.0091453000000001</v>
      </c>
      <c r="H38" s="8"/>
      <c r="I38" s="6">
        <f t="shared" si="68"/>
        <v>15.765306122448999</v>
      </c>
      <c r="J38" s="6">
        <f t="shared" si="69"/>
        <v>19.458684999999999</v>
      </c>
      <c r="K38" s="83">
        <f t="shared" si="7"/>
        <v>12.386345</v>
      </c>
      <c r="L38" s="6">
        <f t="shared" si="8"/>
        <v>15.765306122448999</v>
      </c>
      <c r="M38" s="79">
        <f t="shared" si="9"/>
        <v>19.294609000000001</v>
      </c>
      <c r="N38" s="83">
        <f t="shared" si="10"/>
        <v>11.854342000000001</v>
      </c>
      <c r="O38" s="6">
        <f t="shared" si="11"/>
        <v>15.765306122448999</v>
      </c>
      <c r="P38" s="79">
        <f t="shared" si="12"/>
        <v>17.437033</v>
      </c>
      <c r="Q38" s="83">
        <f t="shared" si="13"/>
        <v>9.3975954000000002</v>
      </c>
      <c r="R38" s="6">
        <f t="shared" si="14"/>
        <v>15.765306122448999</v>
      </c>
      <c r="S38" s="79">
        <f t="shared" si="15"/>
        <v>0</v>
      </c>
      <c r="T38" s="83">
        <f t="shared" si="16"/>
        <v>0</v>
      </c>
      <c r="U38" s="6">
        <f t="shared" si="17"/>
        <v>15.765306122448999</v>
      </c>
      <c r="V38" s="79">
        <f t="shared" si="18"/>
        <v>0</v>
      </c>
      <c r="W38" s="83">
        <f t="shared" si="19"/>
        <v>0</v>
      </c>
      <c r="X38" s="43">
        <f t="shared" si="20"/>
        <v>0</v>
      </c>
      <c r="Y38" s="43">
        <f t="shared" ref="Y38:Z38" si="73">C562</f>
        <v>0</v>
      </c>
      <c r="Z38" s="43">
        <f t="shared" si="73"/>
        <v>0</v>
      </c>
      <c r="AB38" s="88">
        <v>14581632653.061001</v>
      </c>
      <c r="AC38" s="88">
        <v>-14.204715</v>
      </c>
      <c r="AD38" s="88">
        <v>20.651588</v>
      </c>
      <c r="AE38" s="88">
        <v>29.142894999999999</v>
      </c>
      <c r="AF38" s="88">
        <v>-86.010543999999996</v>
      </c>
      <c r="AG38" s="88">
        <v>-8.4913062999999998</v>
      </c>
      <c r="AH38" s="8"/>
      <c r="AI38" s="6">
        <f t="shared" si="71"/>
        <v>15.765306122448999</v>
      </c>
      <c r="AJ38" s="6">
        <f t="shared" si="72"/>
        <v>25.038401</v>
      </c>
      <c r="AK38" s="83">
        <f t="shared" si="22"/>
        <v>15.771409</v>
      </c>
      <c r="AL38" s="6">
        <f t="shared" si="23"/>
        <v>15.765306122448999</v>
      </c>
      <c r="AM38" s="79">
        <f t="shared" si="24"/>
        <v>25.593088000000002</v>
      </c>
      <c r="AN38" s="83">
        <f t="shared" si="25"/>
        <v>16.097252000000001</v>
      </c>
      <c r="AO38" s="6">
        <f t="shared" si="26"/>
        <v>15.765306122448999</v>
      </c>
      <c r="AP38" s="43">
        <f t="shared" si="27"/>
        <v>27.553101000000002</v>
      </c>
      <c r="AQ38" s="83">
        <f t="shared" si="28"/>
        <v>17.739847000000001</v>
      </c>
      <c r="AR38" s="6">
        <f t="shared" si="29"/>
        <v>15.765306122448999</v>
      </c>
      <c r="AS38" s="79">
        <f t="shared" si="30"/>
        <v>0</v>
      </c>
      <c r="AT38" s="83">
        <f t="shared" si="31"/>
        <v>0</v>
      </c>
      <c r="AU38" s="6">
        <f t="shared" si="32"/>
        <v>15.765306122448999</v>
      </c>
      <c r="AV38" s="79">
        <f t="shared" si="33"/>
        <v>0</v>
      </c>
      <c r="AW38" s="83">
        <f t="shared" si="34"/>
        <v>0</v>
      </c>
      <c r="AX38" s="43">
        <f t="shared" si="35"/>
        <v>0</v>
      </c>
      <c r="AY38" s="43">
        <f t="shared" si="36"/>
        <v>0</v>
      </c>
      <c r="AZ38" s="43">
        <f t="shared" si="37"/>
        <v>0</v>
      </c>
      <c r="BA38" s="8"/>
    </row>
    <row r="39" spans="2:53" x14ac:dyDescent="0.25">
      <c r="B39" s="88">
        <v>14877551020.408001</v>
      </c>
      <c r="C39" s="88">
        <v>-12.800910999999999</v>
      </c>
      <c r="D39" s="88">
        <v>13.761086000000001</v>
      </c>
      <c r="E39" s="88">
        <v>20.853217999999998</v>
      </c>
      <c r="F39" s="88">
        <v>-64.967606000000004</v>
      </c>
      <c r="G39" s="88">
        <v>-7.0921310999999996</v>
      </c>
      <c r="H39" s="8"/>
      <c r="I39" s="6">
        <f t="shared" si="68"/>
        <v>16.061224489796</v>
      </c>
      <c r="J39" s="6">
        <f t="shared" si="69"/>
        <v>19.536921</v>
      </c>
      <c r="K39" s="83">
        <f t="shared" si="7"/>
        <v>12.462102</v>
      </c>
      <c r="L39" s="6">
        <f t="shared" si="8"/>
        <v>16.061224489796</v>
      </c>
      <c r="M39" s="79">
        <f t="shared" si="9"/>
        <v>18.780390000000001</v>
      </c>
      <c r="N39" s="83">
        <f t="shared" si="10"/>
        <v>11.362484</v>
      </c>
      <c r="O39" s="6">
        <f t="shared" si="11"/>
        <v>16.061224489796</v>
      </c>
      <c r="P39" s="79">
        <f t="shared" si="12"/>
        <v>16.682358000000001</v>
      </c>
      <c r="Q39" s="83">
        <f t="shared" si="13"/>
        <v>8.6400641999999994</v>
      </c>
      <c r="R39" s="6">
        <f t="shared" si="14"/>
        <v>16.061224489796</v>
      </c>
      <c r="S39" s="79">
        <f t="shared" si="15"/>
        <v>0</v>
      </c>
      <c r="T39" s="83">
        <f t="shared" si="16"/>
        <v>0</v>
      </c>
      <c r="U39" s="6">
        <f t="shared" si="17"/>
        <v>16.061224489796</v>
      </c>
      <c r="V39" s="79">
        <f t="shared" si="18"/>
        <v>0</v>
      </c>
      <c r="W39" s="83">
        <f t="shared" si="19"/>
        <v>0</v>
      </c>
      <c r="X39" s="43">
        <f t="shared" si="20"/>
        <v>0</v>
      </c>
      <c r="Y39" s="43">
        <f t="shared" ref="Y39:Z39" si="74">C563</f>
        <v>0</v>
      </c>
      <c r="Z39" s="43">
        <f t="shared" si="74"/>
        <v>0</v>
      </c>
      <c r="AB39" s="88">
        <v>14877551020.408001</v>
      </c>
      <c r="AC39" s="88">
        <v>-14.180695999999999</v>
      </c>
      <c r="AD39" s="88">
        <v>19.943356999999999</v>
      </c>
      <c r="AE39" s="88">
        <v>28.676373999999999</v>
      </c>
      <c r="AF39" s="88">
        <v>-82.016197000000005</v>
      </c>
      <c r="AG39" s="88">
        <v>-8.7330170000000003</v>
      </c>
      <c r="AH39" s="8"/>
      <c r="AI39" s="6">
        <f t="shared" si="71"/>
        <v>16.061224489796</v>
      </c>
      <c r="AJ39" s="6">
        <f t="shared" si="72"/>
        <v>25.236464999999999</v>
      </c>
      <c r="AK39" s="83">
        <f t="shared" si="22"/>
        <v>15.825383</v>
      </c>
      <c r="AL39" s="6">
        <f t="shared" si="23"/>
        <v>16.061224489796</v>
      </c>
      <c r="AM39" s="79">
        <f t="shared" si="24"/>
        <v>25.339893</v>
      </c>
      <c r="AN39" s="83">
        <f t="shared" si="25"/>
        <v>15.722897</v>
      </c>
      <c r="AO39" s="6">
        <f t="shared" si="26"/>
        <v>16.061224489796</v>
      </c>
      <c r="AP39" s="43">
        <f t="shared" si="27"/>
        <v>27.504678999999999</v>
      </c>
      <c r="AQ39" s="83">
        <f t="shared" si="28"/>
        <v>17.590122000000001</v>
      </c>
      <c r="AR39" s="6">
        <f t="shared" si="29"/>
        <v>16.061224489796</v>
      </c>
      <c r="AS39" s="79">
        <f t="shared" si="30"/>
        <v>0</v>
      </c>
      <c r="AT39" s="83">
        <f t="shared" si="31"/>
        <v>0</v>
      </c>
      <c r="AU39" s="6">
        <f t="shared" si="32"/>
        <v>16.061224489796</v>
      </c>
      <c r="AV39" s="79">
        <f t="shared" si="33"/>
        <v>0</v>
      </c>
      <c r="AW39" s="83">
        <f t="shared" si="34"/>
        <v>0</v>
      </c>
      <c r="AX39" s="43">
        <f t="shared" si="35"/>
        <v>0</v>
      </c>
      <c r="AY39" s="43">
        <f t="shared" si="36"/>
        <v>0</v>
      </c>
      <c r="AZ39" s="43">
        <f t="shared" si="37"/>
        <v>0</v>
      </c>
      <c r="BA39" s="8"/>
    </row>
    <row r="40" spans="2:53" x14ac:dyDescent="0.25">
      <c r="B40" s="88">
        <v>15173469387.754999</v>
      </c>
      <c r="C40" s="88">
        <v>-12.511922</v>
      </c>
      <c r="D40" s="88">
        <v>12.706491</v>
      </c>
      <c r="E40" s="88">
        <v>19.772392</v>
      </c>
      <c r="F40" s="88">
        <v>-62.236224999999997</v>
      </c>
      <c r="G40" s="88">
        <v>-7.0659017999999998</v>
      </c>
      <c r="H40" s="8"/>
      <c r="I40" s="6">
        <f t="shared" si="68"/>
        <v>16.357142857143</v>
      </c>
      <c r="J40" s="6">
        <f t="shared" si="69"/>
        <v>19.457215999999999</v>
      </c>
      <c r="K40" s="83">
        <f t="shared" si="7"/>
        <v>12.401319000000001</v>
      </c>
      <c r="L40" s="6">
        <f t="shared" si="8"/>
        <v>16.357142857143</v>
      </c>
      <c r="M40" s="79">
        <f t="shared" si="9"/>
        <v>18.136717000000001</v>
      </c>
      <c r="N40" s="83">
        <f t="shared" si="10"/>
        <v>10.771338999999999</v>
      </c>
      <c r="O40" s="6">
        <f t="shared" si="11"/>
        <v>16.357142857143</v>
      </c>
      <c r="P40" s="79">
        <f t="shared" si="12"/>
        <v>16.485209000000001</v>
      </c>
      <c r="Q40" s="83">
        <f t="shared" si="13"/>
        <v>8.4997225000000007</v>
      </c>
      <c r="R40" s="6">
        <f t="shared" si="14"/>
        <v>16.357142857143</v>
      </c>
      <c r="S40" s="79">
        <f t="shared" si="15"/>
        <v>0</v>
      </c>
      <c r="T40" s="83">
        <f t="shared" si="16"/>
        <v>0</v>
      </c>
      <c r="U40" s="6">
        <f t="shared" si="17"/>
        <v>16.357142857143</v>
      </c>
      <c r="V40" s="79">
        <f t="shared" si="18"/>
        <v>0</v>
      </c>
      <c r="W40" s="83">
        <f t="shared" si="19"/>
        <v>0</v>
      </c>
      <c r="X40" s="43">
        <f t="shared" si="20"/>
        <v>0</v>
      </c>
      <c r="Y40" s="43">
        <f t="shared" ref="Y40:Z40" si="75">C564</f>
        <v>0</v>
      </c>
      <c r="Z40" s="43">
        <f t="shared" si="75"/>
        <v>0</v>
      </c>
      <c r="AB40" s="88">
        <v>15173469387.754999</v>
      </c>
      <c r="AC40" s="88">
        <v>-14.497108000000001</v>
      </c>
      <c r="AD40" s="88">
        <v>18.134274000000001</v>
      </c>
      <c r="AE40" s="88">
        <v>27.082148</v>
      </c>
      <c r="AF40" s="88">
        <v>-80.280959999999993</v>
      </c>
      <c r="AG40" s="88">
        <v>-8.9478749999999998</v>
      </c>
      <c r="AH40" s="8"/>
      <c r="AI40" s="6">
        <f t="shared" si="71"/>
        <v>16.357142857143</v>
      </c>
      <c r="AJ40" s="6">
        <f t="shared" si="72"/>
        <v>26.299427000000001</v>
      </c>
      <c r="AK40" s="83">
        <f t="shared" si="22"/>
        <v>16.800557999999999</v>
      </c>
      <c r="AL40" s="6">
        <f t="shared" si="23"/>
        <v>16.357142857143</v>
      </c>
      <c r="AM40" s="79">
        <f t="shared" si="24"/>
        <v>26.853559000000001</v>
      </c>
      <c r="AN40" s="83">
        <f t="shared" si="25"/>
        <v>17.162243</v>
      </c>
      <c r="AO40" s="6">
        <f t="shared" si="26"/>
        <v>16.357142857143</v>
      </c>
      <c r="AP40" s="43">
        <f t="shared" si="27"/>
        <v>28.477654999999999</v>
      </c>
      <c r="AQ40" s="83">
        <f t="shared" si="28"/>
        <v>18.493573999999999</v>
      </c>
      <c r="AR40" s="6">
        <f t="shared" si="29"/>
        <v>16.357142857143</v>
      </c>
      <c r="AS40" s="79">
        <f t="shared" si="30"/>
        <v>0</v>
      </c>
      <c r="AT40" s="83">
        <f t="shared" si="31"/>
        <v>0</v>
      </c>
      <c r="AU40" s="6">
        <f t="shared" si="32"/>
        <v>16.357142857143</v>
      </c>
      <c r="AV40" s="79">
        <f t="shared" si="33"/>
        <v>0</v>
      </c>
      <c r="AW40" s="83">
        <f t="shared" si="34"/>
        <v>0</v>
      </c>
      <c r="AX40" s="43">
        <f t="shared" si="35"/>
        <v>0</v>
      </c>
      <c r="AY40" s="43">
        <f t="shared" si="36"/>
        <v>0</v>
      </c>
      <c r="AZ40" s="43">
        <f t="shared" si="37"/>
        <v>0</v>
      </c>
      <c r="BA40" s="8"/>
    </row>
    <row r="41" spans="2:53" x14ac:dyDescent="0.25">
      <c r="B41" s="88">
        <v>15469387755.101999</v>
      </c>
      <c r="C41" s="88">
        <v>-12.271848</v>
      </c>
      <c r="D41" s="88">
        <v>12.271076000000001</v>
      </c>
      <c r="E41" s="88">
        <v>19.290279000000002</v>
      </c>
      <c r="F41" s="88">
        <v>-61.789154000000003</v>
      </c>
      <c r="G41" s="88">
        <v>-7.0192046000000001</v>
      </c>
      <c r="H41" s="8"/>
      <c r="I41" s="6">
        <f t="shared" si="68"/>
        <v>16.653061224489999</v>
      </c>
      <c r="J41" s="6">
        <f t="shared" si="69"/>
        <v>18.925297</v>
      </c>
      <c r="K41" s="83">
        <f t="shared" si="7"/>
        <v>11.848682999999999</v>
      </c>
      <c r="L41" s="6">
        <f t="shared" si="8"/>
        <v>16.653061224489999</v>
      </c>
      <c r="M41" s="79">
        <f t="shared" si="9"/>
        <v>17.682642000000001</v>
      </c>
      <c r="N41" s="83">
        <f t="shared" si="10"/>
        <v>10.328008000000001</v>
      </c>
      <c r="O41" s="6">
        <f t="shared" si="11"/>
        <v>16.653061224489999</v>
      </c>
      <c r="P41" s="79">
        <f t="shared" si="12"/>
        <v>16.725301999999999</v>
      </c>
      <c r="Q41" s="83">
        <f t="shared" si="13"/>
        <v>8.7782096999999997</v>
      </c>
      <c r="R41" s="6">
        <f t="shared" si="14"/>
        <v>16.653061224489999</v>
      </c>
      <c r="S41" s="79">
        <f t="shared" si="15"/>
        <v>0</v>
      </c>
      <c r="T41" s="83">
        <f t="shared" si="16"/>
        <v>0</v>
      </c>
      <c r="U41" s="6">
        <f t="shared" si="17"/>
        <v>16.653061224489999</v>
      </c>
      <c r="V41" s="79">
        <f t="shared" si="18"/>
        <v>0</v>
      </c>
      <c r="W41" s="83">
        <f t="shared" si="19"/>
        <v>0</v>
      </c>
      <c r="X41" s="43">
        <f t="shared" si="20"/>
        <v>0</v>
      </c>
      <c r="Y41" s="43">
        <f t="shared" ref="Y41:Z41" si="76">C565</f>
        <v>0</v>
      </c>
      <c r="Z41" s="43">
        <f t="shared" si="76"/>
        <v>0</v>
      </c>
      <c r="AB41" s="88">
        <v>15469387755.101999</v>
      </c>
      <c r="AC41" s="88">
        <v>-14.542114</v>
      </c>
      <c r="AD41" s="88">
        <v>16.568172000000001</v>
      </c>
      <c r="AE41" s="88">
        <v>25.704927000000001</v>
      </c>
      <c r="AF41" s="88">
        <v>-76.168235999999993</v>
      </c>
      <c r="AG41" s="88">
        <v>-9.1367559000000007</v>
      </c>
      <c r="AH41" s="8"/>
      <c r="AI41" s="6">
        <f t="shared" si="71"/>
        <v>16.653061224489999</v>
      </c>
      <c r="AJ41" s="6">
        <f t="shared" si="72"/>
        <v>26.977406999999999</v>
      </c>
      <c r="AK41" s="83">
        <f t="shared" si="22"/>
        <v>17.541865999999999</v>
      </c>
      <c r="AL41" s="6">
        <f t="shared" si="23"/>
        <v>16.653061224489999</v>
      </c>
      <c r="AM41" s="79">
        <f t="shared" si="24"/>
        <v>27.498792999999999</v>
      </c>
      <c r="AN41" s="83">
        <f t="shared" si="25"/>
        <v>17.880524000000001</v>
      </c>
      <c r="AO41" s="6">
        <f t="shared" si="26"/>
        <v>16.653061224489999</v>
      </c>
      <c r="AP41" s="43">
        <f t="shared" si="27"/>
        <v>28.653448000000001</v>
      </c>
      <c r="AQ41" s="83">
        <f t="shared" si="28"/>
        <v>18.746158999999999</v>
      </c>
      <c r="AR41" s="6">
        <f t="shared" si="29"/>
        <v>16.653061224489999</v>
      </c>
      <c r="AS41" s="79">
        <f t="shared" si="30"/>
        <v>0</v>
      </c>
      <c r="AT41" s="83">
        <f t="shared" si="31"/>
        <v>0</v>
      </c>
      <c r="AU41" s="6">
        <f t="shared" si="32"/>
        <v>16.653061224489999</v>
      </c>
      <c r="AV41" s="79">
        <f t="shared" si="33"/>
        <v>0</v>
      </c>
      <c r="AW41" s="83">
        <f t="shared" si="34"/>
        <v>0</v>
      </c>
      <c r="AX41" s="43">
        <f t="shared" si="35"/>
        <v>0</v>
      </c>
      <c r="AY41" s="43">
        <f t="shared" si="36"/>
        <v>0</v>
      </c>
      <c r="AZ41" s="43">
        <f t="shared" si="37"/>
        <v>0</v>
      </c>
      <c r="BA41" s="8"/>
    </row>
    <row r="42" spans="2:53" x14ac:dyDescent="0.25">
      <c r="B42" s="88">
        <v>15765306122.448999</v>
      </c>
      <c r="C42" s="88">
        <v>-13.033428000000001</v>
      </c>
      <c r="D42" s="88">
        <v>12.386345</v>
      </c>
      <c r="E42" s="88">
        <v>19.458684999999999</v>
      </c>
      <c r="F42" s="88">
        <v>-63.052672999999999</v>
      </c>
      <c r="G42" s="88">
        <v>-7.0723405000000001</v>
      </c>
      <c r="H42" s="8"/>
      <c r="I42" s="6">
        <f t="shared" si="68"/>
        <v>16.948979591836999</v>
      </c>
      <c r="J42" s="6">
        <f t="shared" si="69"/>
        <v>18.309984</v>
      </c>
      <c r="K42" s="83">
        <f t="shared" si="7"/>
        <v>11.192057999999999</v>
      </c>
      <c r="L42" s="6">
        <f t="shared" si="8"/>
        <v>16.948979591836999</v>
      </c>
      <c r="M42" s="79">
        <f t="shared" si="9"/>
        <v>17.437121999999999</v>
      </c>
      <c r="N42" s="83">
        <f t="shared" si="10"/>
        <v>10.041888</v>
      </c>
      <c r="O42" s="6">
        <f t="shared" si="11"/>
        <v>16.948979591836999</v>
      </c>
      <c r="P42" s="79">
        <f t="shared" si="12"/>
        <v>17.114301999999999</v>
      </c>
      <c r="Q42" s="83">
        <f t="shared" si="13"/>
        <v>9.1207799999999999</v>
      </c>
      <c r="R42" s="6">
        <f t="shared" si="14"/>
        <v>16.948979591836999</v>
      </c>
      <c r="S42" s="79">
        <f t="shared" si="15"/>
        <v>0</v>
      </c>
      <c r="T42" s="83">
        <f t="shared" si="16"/>
        <v>0</v>
      </c>
      <c r="U42" s="6">
        <f t="shared" si="17"/>
        <v>16.948979591836999</v>
      </c>
      <c r="V42" s="79">
        <f t="shared" si="18"/>
        <v>0</v>
      </c>
      <c r="W42" s="83">
        <f t="shared" si="19"/>
        <v>0</v>
      </c>
      <c r="X42" s="43">
        <f t="shared" si="20"/>
        <v>0</v>
      </c>
      <c r="Y42" s="43">
        <f t="shared" ref="Y42:Z42" si="77">C566</f>
        <v>0</v>
      </c>
      <c r="Z42" s="43">
        <f t="shared" si="77"/>
        <v>0</v>
      </c>
      <c r="AB42" s="88">
        <v>15765306122.448999</v>
      </c>
      <c r="AC42" s="88">
        <v>-15.150172</v>
      </c>
      <c r="AD42" s="88">
        <v>15.771409</v>
      </c>
      <c r="AE42" s="88">
        <v>25.038401</v>
      </c>
      <c r="AF42" s="88">
        <v>-75.528023000000005</v>
      </c>
      <c r="AG42" s="88">
        <v>-9.2669896999999999</v>
      </c>
      <c r="AH42" s="8"/>
      <c r="AI42" s="6">
        <f t="shared" si="71"/>
        <v>16.948979591836999</v>
      </c>
      <c r="AJ42" s="6">
        <f t="shared" si="72"/>
        <v>27.801552000000001</v>
      </c>
      <c r="AK42" s="83">
        <f t="shared" si="22"/>
        <v>18.423563000000001</v>
      </c>
      <c r="AL42" s="6">
        <f t="shared" si="23"/>
        <v>16.948979591836999</v>
      </c>
      <c r="AM42" s="79">
        <f t="shared" si="24"/>
        <v>28.010722999999999</v>
      </c>
      <c r="AN42" s="83">
        <f t="shared" si="25"/>
        <v>18.464162999999999</v>
      </c>
      <c r="AO42" s="6">
        <f t="shared" si="26"/>
        <v>16.948979591836999</v>
      </c>
      <c r="AP42" s="43">
        <f t="shared" si="27"/>
        <v>29.574545000000001</v>
      </c>
      <c r="AQ42" s="83">
        <f t="shared" si="28"/>
        <v>19.745121000000001</v>
      </c>
      <c r="AR42" s="6">
        <f t="shared" si="29"/>
        <v>16.948979591836999</v>
      </c>
      <c r="AS42" s="79">
        <f t="shared" si="30"/>
        <v>0</v>
      </c>
      <c r="AT42" s="83">
        <f t="shared" si="31"/>
        <v>0</v>
      </c>
      <c r="AU42" s="6">
        <f t="shared" si="32"/>
        <v>16.948979591836999</v>
      </c>
      <c r="AV42" s="79">
        <f t="shared" si="33"/>
        <v>0</v>
      </c>
      <c r="AW42" s="83">
        <f t="shared" si="34"/>
        <v>0</v>
      </c>
      <c r="AX42" s="43">
        <f t="shared" si="35"/>
        <v>0</v>
      </c>
      <c r="AY42" s="43">
        <f t="shared" si="36"/>
        <v>0</v>
      </c>
      <c r="AZ42" s="43">
        <f t="shared" si="37"/>
        <v>0</v>
      </c>
      <c r="BA42" s="8"/>
    </row>
    <row r="43" spans="2:53" x14ac:dyDescent="0.25">
      <c r="B43" s="88">
        <v>16061224489.796</v>
      </c>
      <c r="C43" s="88">
        <v>-12.869391999999999</v>
      </c>
      <c r="D43" s="88">
        <v>12.462102</v>
      </c>
      <c r="E43" s="88">
        <v>19.536921</v>
      </c>
      <c r="F43" s="88">
        <v>-64.000252000000003</v>
      </c>
      <c r="G43" s="88">
        <v>-7.0748180999999999</v>
      </c>
      <c r="H43" s="8"/>
      <c r="I43" s="6">
        <f t="shared" si="68"/>
        <v>17.244897959183998</v>
      </c>
      <c r="J43" s="6">
        <f t="shared" si="69"/>
        <v>17.909179999999999</v>
      </c>
      <c r="K43" s="83">
        <f t="shared" si="7"/>
        <v>10.75577</v>
      </c>
      <c r="L43" s="6">
        <f t="shared" si="8"/>
        <v>17.244897959183998</v>
      </c>
      <c r="M43" s="79">
        <f t="shared" si="9"/>
        <v>17.620021999999999</v>
      </c>
      <c r="N43" s="83">
        <f t="shared" si="10"/>
        <v>10.178368000000001</v>
      </c>
      <c r="O43" s="6">
        <f t="shared" si="11"/>
        <v>17.244897959183998</v>
      </c>
      <c r="P43" s="79">
        <f t="shared" si="12"/>
        <v>17.695824000000002</v>
      </c>
      <c r="Q43" s="83">
        <f t="shared" si="13"/>
        <v>9.6557864999999996</v>
      </c>
      <c r="R43" s="6">
        <f t="shared" si="14"/>
        <v>17.244897959183998</v>
      </c>
      <c r="S43" s="79">
        <f t="shared" si="15"/>
        <v>0</v>
      </c>
      <c r="T43" s="83">
        <f t="shared" si="16"/>
        <v>0</v>
      </c>
      <c r="U43" s="6">
        <f t="shared" si="17"/>
        <v>17.244897959183998</v>
      </c>
      <c r="V43" s="79">
        <f t="shared" si="18"/>
        <v>0</v>
      </c>
      <c r="W43" s="83">
        <f t="shared" si="19"/>
        <v>0</v>
      </c>
      <c r="X43" s="43">
        <f t="shared" si="20"/>
        <v>0</v>
      </c>
      <c r="Y43" s="43">
        <f t="shared" ref="Y43:Z43" si="78">C567</f>
        <v>0</v>
      </c>
      <c r="Z43" s="43">
        <f t="shared" si="78"/>
        <v>0</v>
      </c>
      <c r="AB43" s="88">
        <v>16061224489.796</v>
      </c>
      <c r="AC43" s="88">
        <v>-15.11781</v>
      </c>
      <c r="AD43" s="88">
        <v>15.825383</v>
      </c>
      <c r="AE43" s="88">
        <v>25.236464999999999</v>
      </c>
      <c r="AF43" s="88">
        <v>-77.362494999999996</v>
      </c>
      <c r="AG43" s="88">
        <v>-9.4110823000000003</v>
      </c>
      <c r="AH43" s="8"/>
      <c r="AI43" s="6">
        <f t="shared" si="71"/>
        <v>17.244897959183998</v>
      </c>
      <c r="AJ43" s="6">
        <f t="shared" si="72"/>
        <v>27.602063999999999</v>
      </c>
      <c r="AK43" s="83">
        <f t="shared" si="22"/>
        <v>18.286438</v>
      </c>
      <c r="AL43" s="6">
        <f t="shared" si="23"/>
        <v>17.244897959183998</v>
      </c>
      <c r="AM43" s="79">
        <f t="shared" si="24"/>
        <v>27.656445000000001</v>
      </c>
      <c r="AN43" s="83">
        <f t="shared" si="25"/>
        <v>18.175160999999999</v>
      </c>
      <c r="AO43" s="6">
        <f t="shared" si="26"/>
        <v>17.244897959183998</v>
      </c>
      <c r="AP43" s="43">
        <f t="shared" si="27"/>
        <v>28.411997</v>
      </c>
      <c r="AQ43" s="83">
        <f t="shared" si="28"/>
        <v>18.646560999999998</v>
      </c>
      <c r="AR43" s="6">
        <f t="shared" si="29"/>
        <v>17.244897959183998</v>
      </c>
      <c r="AS43" s="79">
        <f t="shared" si="30"/>
        <v>0</v>
      </c>
      <c r="AT43" s="83">
        <f t="shared" si="31"/>
        <v>0</v>
      </c>
      <c r="AU43" s="6">
        <f t="shared" si="32"/>
        <v>17.244897959183998</v>
      </c>
      <c r="AV43" s="79">
        <f t="shared" si="33"/>
        <v>0</v>
      </c>
      <c r="AW43" s="83">
        <f t="shared" si="34"/>
        <v>0</v>
      </c>
      <c r="AX43" s="43">
        <f t="shared" si="35"/>
        <v>0</v>
      </c>
      <c r="AY43" s="43">
        <f t="shared" si="36"/>
        <v>0</v>
      </c>
      <c r="AZ43" s="43">
        <f t="shared" si="37"/>
        <v>0</v>
      </c>
      <c r="BA43" s="8"/>
    </row>
    <row r="44" spans="2:53" x14ac:dyDescent="0.25">
      <c r="B44" s="88">
        <v>16357142857.143</v>
      </c>
      <c r="C44" s="88">
        <v>-12.269221999999999</v>
      </c>
      <c r="D44" s="88">
        <v>12.401319000000001</v>
      </c>
      <c r="E44" s="88">
        <v>19.457215999999999</v>
      </c>
      <c r="F44" s="88">
        <v>-62.235816999999997</v>
      </c>
      <c r="G44" s="88">
        <v>-7.0558977000000001</v>
      </c>
      <c r="H44" s="8"/>
      <c r="I44" s="6">
        <f t="shared" si="68"/>
        <v>17.540816326530997</v>
      </c>
      <c r="J44" s="6">
        <f t="shared" si="69"/>
        <v>17.979893000000001</v>
      </c>
      <c r="K44" s="83">
        <f t="shared" si="7"/>
        <v>10.844804</v>
      </c>
      <c r="L44" s="6">
        <f t="shared" si="8"/>
        <v>17.540816326530997</v>
      </c>
      <c r="M44" s="79">
        <f t="shared" si="9"/>
        <v>18.192017</v>
      </c>
      <c r="N44" s="83">
        <f t="shared" si="10"/>
        <v>10.755986999999999</v>
      </c>
      <c r="O44" s="6">
        <f t="shared" si="11"/>
        <v>17.540816326530997</v>
      </c>
      <c r="P44" s="79">
        <f t="shared" si="12"/>
        <v>18.293648000000001</v>
      </c>
      <c r="Q44" s="83">
        <f t="shared" si="13"/>
        <v>10.281198</v>
      </c>
      <c r="R44" s="6">
        <f t="shared" si="14"/>
        <v>17.540816326530997</v>
      </c>
      <c r="S44" s="79">
        <f t="shared" si="15"/>
        <v>0</v>
      </c>
      <c r="T44" s="83">
        <f t="shared" si="16"/>
        <v>0</v>
      </c>
      <c r="U44" s="6">
        <f t="shared" si="17"/>
        <v>17.540816326530997</v>
      </c>
      <c r="V44" s="79">
        <f t="shared" si="18"/>
        <v>0</v>
      </c>
      <c r="W44" s="83">
        <f t="shared" si="19"/>
        <v>0</v>
      </c>
      <c r="X44" s="43">
        <f t="shared" si="20"/>
        <v>0</v>
      </c>
      <c r="Y44" s="43">
        <f t="shared" ref="Y44:Z44" si="79">C568</f>
        <v>0</v>
      </c>
      <c r="Z44" s="43">
        <f t="shared" si="79"/>
        <v>0</v>
      </c>
      <c r="AB44" s="88">
        <v>16357142857.143</v>
      </c>
      <c r="AC44" s="88">
        <v>-14.913558999999999</v>
      </c>
      <c r="AD44" s="88">
        <v>16.800557999999999</v>
      </c>
      <c r="AE44" s="88">
        <v>26.299427000000001</v>
      </c>
      <c r="AF44" s="88">
        <v>-77.606407000000004</v>
      </c>
      <c r="AG44" s="88">
        <v>-9.4988699000000008</v>
      </c>
      <c r="AH44" s="8"/>
      <c r="AI44" s="6">
        <f t="shared" si="71"/>
        <v>17.540816326530997</v>
      </c>
      <c r="AJ44" s="6">
        <f t="shared" si="72"/>
        <v>27.127946999999999</v>
      </c>
      <c r="AK44" s="83">
        <f t="shared" si="22"/>
        <v>17.816317000000002</v>
      </c>
      <c r="AL44" s="6">
        <f t="shared" si="23"/>
        <v>17.540816326530997</v>
      </c>
      <c r="AM44" s="79">
        <f t="shared" si="24"/>
        <v>27.229769000000001</v>
      </c>
      <c r="AN44" s="83">
        <f t="shared" si="25"/>
        <v>17.753713999999999</v>
      </c>
      <c r="AO44" s="6">
        <f t="shared" si="26"/>
        <v>17.540816326530997</v>
      </c>
      <c r="AP44" s="43">
        <f t="shared" si="27"/>
        <v>27.004498999999999</v>
      </c>
      <c r="AQ44" s="83">
        <f t="shared" si="28"/>
        <v>17.252746999999999</v>
      </c>
      <c r="AR44" s="6">
        <f t="shared" si="29"/>
        <v>17.540816326530997</v>
      </c>
      <c r="AS44" s="79">
        <f t="shared" si="30"/>
        <v>0</v>
      </c>
      <c r="AT44" s="83">
        <f t="shared" si="31"/>
        <v>0</v>
      </c>
      <c r="AU44" s="6">
        <f t="shared" si="32"/>
        <v>17.540816326530997</v>
      </c>
      <c r="AV44" s="79">
        <f t="shared" si="33"/>
        <v>0</v>
      </c>
      <c r="AW44" s="83">
        <f t="shared" si="34"/>
        <v>0</v>
      </c>
      <c r="AX44" s="43">
        <f t="shared" si="35"/>
        <v>0</v>
      </c>
      <c r="AY44" s="43">
        <f t="shared" si="36"/>
        <v>0</v>
      </c>
      <c r="AZ44" s="43">
        <f t="shared" si="37"/>
        <v>0</v>
      </c>
      <c r="BA44" s="8"/>
    </row>
    <row r="45" spans="2:53" x14ac:dyDescent="0.25">
      <c r="B45" s="88">
        <v>16653061224.49</v>
      </c>
      <c r="C45" s="88">
        <v>-12.483976</v>
      </c>
      <c r="D45" s="88">
        <v>11.848682999999999</v>
      </c>
      <c r="E45" s="88">
        <v>18.925297</v>
      </c>
      <c r="F45" s="88">
        <v>-61.039619000000002</v>
      </c>
      <c r="G45" s="88">
        <v>-7.0766128999999998</v>
      </c>
      <c r="H45" s="8"/>
      <c r="I45" s="6">
        <f t="shared" si="68"/>
        <v>17.836734693877997</v>
      </c>
      <c r="J45" s="6">
        <f t="shared" si="69"/>
        <v>18.864180000000001</v>
      </c>
      <c r="K45" s="83">
        <f t="shared" si="7"/>
        <v>11.699946000000001</v>
      </c>
      <c r="L45" s="6">
        <f t="shared" si="8"/>
        <v>17.836734693877997</v>
      </c>
      <c r="M45" s="79">
        <f t="shared" si="9"/>
        <v>19.064146000000001</v>
      </c>
      <c r="N45" s="83">
        <f t="shared" si="10"/>
        <v>11.611981</v>
      </c>
      <c r="O45" s="6">
        <f t="shared" si="11"/>
        <v>17.836734693877997</v>
      </c>
      <c r="P45" s="79">
        <f t="shared" si="12"/>
        <v>18.503119000000002</v>
      </c>
      <c r="Q45" s="83">
        <f t="shared" si="13"/>
        <v>10.528784999999999</v>
      </c>
      <c r="R45" s="6">
        <f t="shared" si="14"/>
        <v>17.836734693877997</v>
      </c>
      <c r="S45" s="79">
        <f t="shared" si="15"/>
        <v>0</v>
      </c>
      <c r="T45" s="83">
        <f t="shared" si="16"/>
        <v>0</v>
      </c>
      <c r="U45" s="6">
        <f t="shared" si="17"/>
        <v>17.836734693877997</v>
      </c>
      <c r="V45" s="79">
        <f t="shared" si="18"/>
        <v>0</v>
      </c>
      <c r="W45" s="83">
        <f t="shared" si="19"/>
        <v>0</v>
      </c>
      <c r="X45" s="43">
        <f t="shared" si="20"/>
        <v>0</v>
      </c>
      <c r="Y45" s="43">
        <f t="shared" ref="Y45:Z45" si="80">C569</f>
        <v>0</v>
      </c>
      <c r="Z45" s="43">
        <f t="shared" si="80"/>
        <v>0</v>
      </c>
      <c r="AB45" s="88">
        <v>16653061224.49</v>
      </c>
      <c r="AC45" s="88">
        <v>-14.888119</v>
      </c>
      <c r="AD45" s="88">
        <v>17.541865999999999</v>
      </c>
      <c r="AE45" s="88">
        <v>26.977406999999999</v>
      </c>
      <c r="AF45" s="88">
        <v>-80.592911000000001</v>
      </c>
      <c r="AG45" s="88">
        <v>-9.4355420999999993</v>
      </c>
      <c r="AH45" s="8"/>
      <c r="AI45" s="6">
        <f t="shared" si="71"/>
        <v>17.836734693877997</v>
      </c>
      <c r="AJ45" s="6">
        <f t="shared" si="72"/>
        <v>25.537464</v>
      </c>
      <c r="AK45" s="83">
        <f t="shared" si="22"/>
        <v>16.279340999999999</v>
      </c>
      <c r="AL45" s="6">
        <f t="shared" si="23"/>
        <v>17.836734693877997</v>
      </c>
      <c r="AM45" s="79">
        <f t="shared" si="24"/>
        <v>26.049007</v>
      </c>
      <c r="AN45" s="83">
        <f t="shared" si="25"/>
        <v>16.625008000000001</v>
      </c>
      <c r="AO45" s="6">
        <f t="shared" si="26"/>
        <v>17.836734693877997</v>
      </c>
      <c r="AP45" s="43">
        <f t="shared" si="27"/>
        <v>24.384459</v>
      </c>
      <c r="AQ45" s="83">
        <f t="shared" si="28"/>
        <v>14.694969</v>
      </c>
      <c r="AR45" s="6">
        <f t="shared" si="29"/>
        <v>17.836734693877997</v>
      </c>
      <c r="AS45" s="79">
        <f t="shared" si="30"/>
        <v>0</v>
      </c>
      <c r="AT45" s="83">
        <f t="shared" si="31"/>
        <v>0</v>
      </c>
      <c r="AU45" s="6">
        <f t="shared" si="32"/>
        <v>17.836734693877997</v>
      </c>
      <c r="AV45" s="79">
        <f t="shared" si="33"/>
        <v>0</v>
      </c>
      <c r="AW45" s="83">
        <f t="shared" si="34"/>
        <v>0</v>
      </c>
      <c r="AX45" s="43">
        <f t="shared" si="35"/>
        <v>0</v>
      </c>
      <c r="AY45" s="43">
        <f t="shared" si="36"/>
        <v>0</v>
      </c>
      <c r="AZ45" s="43">
        <f t="shared" si="37"/>
        <v>0</v>
      </c>
      <c r="BA45" s="8"/>
    </row>
    <row r="46" spans="2:53" x14ac:dyDescent="0.25">
      <c r="B46" s="88">
        <v>16948979591.837</v>
      </c>
      <c r="C46" s="88">
        <v>-12.620996</v>
      </c>
      <c r="D46" s="88">
        <v>11.192057999999999</v>
      </c>
      <c r="E46" s="88">
        <v>18.309984</v>
      </c>
      <c r="F46" s="88">
        <v>-59.939250999999999</v>
      </c>
      <c r="G46" s="88">
        <v>-7.1179261</v>
      </c>
      <c r="H46" s="8"/>
      <c r="I46" s="6">
        <f t="shared" si="68"/>
        <v>18.132653061223998</v>
      </c>
      <c r="J46" s="6">
        <f t="shared" si="69"/>
        <v>20.270451999999999</v>
      </c>
      <c r="K46" s="83">
        <f t="shared" si="7"/>
        <v>13.090754</v>
      </c>
      <c r="L46" s="6">
        <f t="shared" si="8"/>
        <v>18.132653061223998</v>
      </c>
      <c r="M46" s="79">
        <f t="shared" si="9"/>
        <v>19.583881000000002</v>
      </c>
      <c r="N46" s="83">
        <f t="shared" si="10"/>
        <v>12.137969999999999</v>
      </c>
      <c r="O46" s="6">
        <f t="shared" si="11"/>
        <v>18.132653061223998</v>
      </c>
      <c r="P46" s="79">
        <f t="shared" si="12"/>
        <v>18.217993</v>
      </c>
      <c r="Q46" s="83">
        <f t="shared" si="13"/>
        <v>10.300886</v>
      </c>
      <c r="R46" s="6">
        <f t="shared" si="14"/>
        <v>18.132653061223998</v>
      </c>
      <c r="S46" s="79">
        <f t="shared" si="15"/>
        <v>0</v>
      </c>
      <c r="T46" s="83">
        <f t="shared" si="16"/>
        <v>0</v>
      </c>
      <c r="U46" s="6">
        <f t="shared" si="17"/>
        <v>18.132653061223998</v>
      </c>
      <c r="V46" s="79">
        <f t="shared" si="18"/>
        <v>0</v>
      </c>
      <c r="W46" s="83">
        <f t="shared" si="19"/>
        <v>0</v>
      </c>
      <c r="X46" s="43">
        <f t="shared" si="20"/>
        <v>0</v>
      </c>
      <c r="Y46" s="43">
        <f t="shared" ref="Y46:Z46" si="81">C570</f>
        <v>0</v>
      </c>
      <c r="Z46" s="43">
        <f t="shared" si="81"/>
        <v>0</v>
      </c>
      <c r="AB46" s="88">
        <v>16948979591.837</v>
      </c>
      <c r="AC46" s="88">
        <v>-14.644475999999999</v>
      </c>
      <c r="AD46" s="88">
        <v>18.423563000000001</v>
      </c>
      <c r="AE46" s="88">
        <v>27.801552000000001</v>
      </c>
      <c r="AF46" s="88">
        <v>-80.390343000000001</v>
      </c>
      <c r="AG46" s="88">
        <v>-9.3779879000000008</v>
      </c>
      <c r="AH46" s="8"/>
      <c r="AI46" s="6">
        <f t="shared" si="71"/>
        <v>18.132653061223998</v>
      </c>
      <c r="AJ46" s="6">
        <f t="shared" si="72"/>
        <v>24.721025000000001</v>
      </c>
      <c r="AK46" s="83">
        <f t="shared" si="22"/>
        <v>15.519814</v>
      </c>
      <c r="AL46" s="6">
        <f t="shared" si="23"/>
        <v>18.132653061223998</v>
      </c>
      <c r="AM46" s="79">
        <f t="shared" si="24"/>
        <v>24.362031999999999</v>
      </c>
      <c r="AN46" s="83">
        <f t="shared" si="25"/>
        <v>15.006568</v>
      </c>
      <c r="AO46" s="6">
        <f t="shared" si="26"/>
        <v>18.132653061223998</v>
      </c>
      <c r="AP46" s="43">
        <f t="shared" si="27"/>
        <v>23.558420000000002</v>
      </c>
      <c r="AQ46" s="83">
        <f t="shared" si="28"/>
        <v>13.966934999999999</v>
      </c>
      <c r="AR46" s="6">
        <f t="shared" si="29"/>
        <v>18.132653061223998</v>
      </c>
      <c r="AS46" s="79">
        <f t="shared" si="30"/>
        <v>0</v>
      </c>
      <c r="AT46" s="83">
        <f t="shared" si="31"/>
        <v>0</v>
      </c>
      <c r="AU46" s="6">
        <f t="shared" si="32"/>
        <v>18.132653061223998</v>
      </c>
      <c r="AV46" s="79">
        <f t="shared" si="33"/>
        <v>0</v>
      </c>
      <c r="AW46" s="83">
        <f t="shared" si="34"/>
        <v>0</v>
      </c>
      <c r="AX46" s="43">
        <f t="shared" si="35"/>
        <v>0</v>
      </c>
      <c r="AY46" s="43">
        <f t="shared" si="36"/>
        <v>0</v>
      </c>
      <c r="AZ46" s="43">
        <f t="shared" si="37"/>
        <v>0</v>
      </c>
      <c r="BA46" s="8"/>
    </row>
    <row r="47" spans="2:53" x14ac:dyDescent="0.25">
      <c r="B47" s="88">
        <v>17244897959.183998</v>
      </c>
      <c r="C47" s="88">
        <v>-12.703566</v>
      </c>
      <c r="D47" s="88">
        <v>10.75577</v>
      </c>
      <c r="E47" s="88">
        <v>17.909179999999999</v>
      </c>
      <c r="F47" s="88">
        <v>-59.599094000000001</v>
      </c>
      <c r="G47" s="88">
        <v>-7.1534095000000004</v>
      </c>
      <c r="H47" s="8"/>
      <c r="I47" s="6">
        <f t="shared" si="68"/>
        <v>18.428571428571001</v>
      </c>
      <c r="J47" s="6">
        <f t="shared" si="69"/>
        <v>20.787886</v>
      </c>
      <c r="K47" s="83">
        <f t="shared" si="7"/>
        <v>13.582259000000001</v>
      </c>
      <c r="L47" s="6">
        <f t="shared" si="8"/>
        <v>18.428571428571001</v>
      </c>
      <c r="M47" s="79">
        <f t="shared" si="9"/>
        <v>19.278103000000002</v>
      </c>
      <c r="N47" s="83">
        <f t="shared" si="10"/>
        <v>11.816049</v>
      </c>
      <c r="O47" s="6">
        <f t="shared" si="11"/>
        <v>18.428571428571001</v>
      </c>
      <c r="P47" s="79">
        <f t="shared" si="12"/>
        <v>17.675512000000001</v>
      </c>
      <c r="Q47" s="83">
        <f t="shared" si="13"/>
        <v>9.7556238000000004</v>
      </c>
      <c r="R47" s="6">
        <f t="shared" si="14"/>
        <v>18.428571428571001</v>
      </c>
      <c r="S47" s="79">
        <f t="shared" si="15"/>
        <v>0</v>
      </c>
      <c r="T47" s="83">
        <f t="shared" si="16"/>
        <v>0</v>
      </c>
      <c r="U47" s="6">
        <f t="shared" si="17"/>
        <v>18.428571428571001</v>
      </c>
      <c r="V47" s="79">
        <f t="shared" si="18"/>
        <v>0</v>
      </c>
      <c r="W47" s="83">
        <f t="shared" si="19"/>
        <v>0</v>
      </c>
      <c r="X47" s="43">
        <f t="shared" si="20"/>
        <v>0</v>
      </c>
      <c r="Y47" s="43">
        <f t="shared" ref="Y47:Z47" si="82">C571</f>
        <v>0</v>
      </c>
      <c r="Z47" s="43">
        <f t="shared" si="82"/>
        <v>0</v>
      </c>
      <c r="AB47" s="88">
        <v>17244897959.183998</v>
      </c>
      <c r="AC47" s="88">
        <v>-15.024343</v>
      </c>
      <c r="AD47" s="88">
        <v>18.286438</v>
      </c>
      <c r="AE47" s="88">
        <v>27.602063999999999</v>
      </c>
      <c r="AF47" s="88">
        <v>-83.228943000000001</v>
      </c>
      <c r="AG47" s="88">
        <v>-9.3156260999999994</v>
      </c>
      <c r="AH47" s="8"/>
      <c r="AI47" s="6">
        <f t="shared" si="71"/>
        <v>18.428571428571001</v>
      </c>
      <c r="AJ47" s="6">
        <f t="shared" si="72"/>
        <v>23.777184999999999</v>
      </c>
      <c r="AK47" s="83">
        <f t="shared" si="22"/>
        <v>14.628363</v>
      </c>
      <c r="AL47" s="6">
        <f t="shared" si="23"/>
        <v>18.428571428571001</v>
      </c>
      <c r="AM47" s="79">
        <f t="shared" si="24"/>
        <v>23.382324000000001</v>
      </c>
      <c r="AN47" s="83">
        <f t="shared" si="25"/>
        <v>14.095343</v>
      </c>
      <c r="AO47" s="6">
        <f t="shared" si="26"/>
        <v>18.428571428571001</v>
      </c>
      <c r="AP47" s="43">
        <f t="shared" si="27"/>
        <v>23.694383999999999</v>
      </c>
      <c r="AQ47" s="83">
        <f t="shared" si="28"/>
        <v>14.196574999999999</v>
      </c>
      <c r="AR47" s="6">
        <f t="shared" si="29"/>
        <v>18.428571428571001</v>
      </c>
      <c r="AS47" s="79">
        <f t="shared" si="30"/>
        <v>0</v>
      </c>
      <c r="AT47" s="83">
        <f t="shared" si="31"/>
        <v>0</v>
      </c>
      <c r="AU47" s="6">
        <f t="shared" si="32"/>
        <v>18.428571428571001</v>
      </c>
      <c r="AV47" s="79">
        <f t="shared" si="33"/>
        <v>0</v>
      </c>
      <c r="AW47" s="83">
        <f t="shared" si="34"/>
        <v>0</v>
      </c>
      <c r="AX47" s="43">
        <f t="shared" si="35"/>
        <v>0</v>
      </c>
      <c r="AY47" s="43">
        <f t="shared" si="36"/>
        <v>0</v>
      </c>
      <c r="AZ47" s="43">
        <f t="shared" si="37"/>
        <v>0</v>
      </c>
      <c r="BA47" s="8"/>
    </row>
    <row r="48" spans="2:53" x14ac:dyDescent="0.25">
      <c r="B48" s="88">
        <v>17540816326.530998</v>
      </c>
      <c r="C48" s="88">
        <v>-12.605737</v>
      </c>
      <c r="D48" s="88">
        <v>10.844804</v>
      </c>
      <c r="E48" s="88">
        <v>17.979893000000001</v>
      </c>
      <c r="F48" s="88">
        <v>-58.787174</v>
      </c>
      <c r="G48" s="88">
        <v>-7.1350889000000004</v>
      </c>
      <c r="H48" s="8"/>
      <c r="I48" s="6">
        <f t="shared" si="68"/>
        <v>18.724489795918</v>
      </c>
      <c r="J48" s="6">
        <f t="shared" si="69"/>
        <v>20.570913000000001</v>
      </c>
      <c r="K48" s="83">
        <f t="shared" si="7"/>
        <v>13.345663999999999</v>
      </c>
      <c r="L48" s="6">
        <f t="shared" si="8"/>
        <v>18.724489795918</v>
      </c>
      <c r="M48" s="79">
        <f t="shared" si="9"/>
        <v>18.618549000000002</v>
      </c>
      <c r="N48" s="83">
        <f t="shared" si="10"/>
        <v>11.137472000000001</v>
      </c>
      <c r="O48" s="6">
        <f t="shared" si="11"/>
        <v>18.724489795918</v>
      </c>
      <c r="P48" s="79">
        <f t="shared" si="12"/>
        <v>17.307312</v>
      </c>
      <c r="Q48" s="83">
        <f t="shared" si="13"/>
        <v>9.3698949999999996</v>
      </c>
      <c r="R48" s="6">
        <f t="shared" si="14"/>
        <v>18.724489795918</v>
      </c>
      <c r="S48" s="79">
        <f t="shared" si="15"/>
        <v>0</v>
      </c>
      <c r="T48" s="83">
        <f t="shared" si="16"/>
        <v>0</v>
      </c>
      <c r="U48" s="6">
        <f t="shared" si="17"/>
        <v>18.724489795918</v>
      </c>
      <c r="V48" s="79">
        <f t="shared" si="18"/>
        <v>0</v>
      </c>
      <c r="W48" s="83">
        <f t="shared" si="19"/>
        <v>0</v>
      </c>
      <c r="X48" s="43">
        <f t="shared" si="20"/>
        <v>0</v>
      </c>
      <c r="Y48" s="43">
        <f t="shared" ref="Y48:Z48" si="83">C572</f>
        <v>0</v>
      </c>
      <c r="Z48" s="43">
        <f t="shared" si="83"/>
        <v>0</v>
      </c>
      <c r="AB48" s="88">
        <v>17540816326.530998</v>
      </c>
      <c r="AC48" s="88">
        <v>-14.684060000000001</v>
      </c>
      <c r="AD48" s="88">
        <v>17.816317000000002</v>
      </c>
      <c r="AE48" s="88">
        <v>27.127946999999999</v>
      </c>
      <c r="AF48" s="88">
        <v>-79.157982000000004</v>
      </c>
      <c r="AG48" s="88">
        <v>-9.3116301999999997</v>
      </c>
      <c r="AH48" s="8"/>
      <c r="AI48" s="6">
        <f t="shared" si="71"/>
        <v>18.724489795918</v>
      </c>
      <c r="AJ48" s="6">
        <f t="shared" si="72"/>
        <v>24.166741999999999</v>
      </c>
      <c r="AK48" s="83">
        <f t="shared" si="22"/>
        <v>15.091892</v>
      </c>
      <c r="AL48" s="6">
        <f t="shared" si="23"/>
        <v>18.724489795918</v>
      </c>
      <c r="AM48" s="79">
        <f t="shared" si="24"/>
        <v>23.806609999999999</v>
      </c>
      <c r="AN48" s="83">
        <f t="shared" si="25"/>
        <v>14.60642</v>
      </c>
      <c r="AO48" s="6">
        <f t="shared" si="26"/>
        <v>18.724489795918</v>
      </c>
      <c r="AP48" s="43">
        <f t="shared" si="27"/>
        <v>24.359259000000002</v>
      </c>
      <c r="AQ48" s="83">
        <f t="shared" si="28"/>
        <v>14.961643</v>
      </c>
      <c r="AR48" s="6">
        <f t="shared" si="29"/>
        <v>18.724489795918</v>
      </c>
      <c r="AS48" s="79">
        <f t="shared" si="30"/>
        <v>0</v>
      </c>
      <c r="AT48" s="83">
        <f t="shared" si="31"/>
        <v>0</v>
      </c>
      <c r="AU48" s="6">
        <f t="shared" si="32"/>
        <v>18.724489795918</v>
      </c>
      <c r="AV48" s="79">
        <f t="shared" si="33"/>
        <v>0</v>
      </c>
      <c r="AW48" s="83">
        <f t="shared" si="34"/>
        <v>0</v>
      </c>
      <c r="AX48" s="43">
        <f t="shared" si="35"/>
        <v>0</v>
      </c>
      <c r="AY48" s="43">
        <f t="shared" si="36"/>
        <v>0</v>
      </c>
      <c r="AZ48" s="43">
        <f t="shared" si="37"/>
        <v>0</v>
      </c>
      <c r="BA48" s="8"/>
    </row>
    <row r="49" spans="2:53" x14ac:dyDescent="0.25">
      <c r="B49" s="88">
        <v>17836734693.877998</v>
      </c>
      <c r="C49" s="88">
        <v>-12.600889</v>
      </c>
      <c r="D49" s="88">
        <v>11.699946000000001</v>
      </c>
      <c r="E49" s="88">
        <v>18.864180000000001</v>
      </c>
      <c r="F49" s="88">
        <v>-60.413131999999997</v>
      </c>
      <c r="G49" s="88">
        <v>-7.1642327000000003</v>
      </c>
      <c r="H49" s="8"/>
      <c r="I49" s="6">
        <f t="shared" si="68"/>
        <v>19.020408163265</v>
      </c>
      <c r="J49" s="6">
        <f t="shared" si="69"/>
        <v>20.144342000000002</v>
      </c>
      <c r="K49" s="83">
        <f t="shared" si="7"/>
        <v>12.897119999999999</v>
      </c>
      <c r="L49" s="6">
        <f t="shared" si="8"/>
        <v>19.020408163265</v>
      </c>
      <c r="M49" s="79">
        <f t="shared" si="9"/>
        <v>17.881595999999998</v>
      </c>
      <c r="N49" s="83">
        <f t="shared" si="10"/>
        <v>10.38273</v>
      </c>
      <c r="O49" s="6">
        <f t="shared" si="11"/>
        <v>19.020408163265</v>
      </c>
      <c r="P49" s="79">
        <f t="shared" si="12"/>
        <v>17.061789999999998</v>
      </c>
      <c r="Q49" s="83">
        <f t="shared" si="13"/>
        <v>9.1309661999999996</v>
      </c>
      <c r="R49" s="6">
        <f t="shared" si="14"/>
        <v>19.020408163265</v>
      </c>
      <c r="S49" s="79">
        <f t="shared" si="15"/>
        <v>0</v>
      </c>
      <c r="T49" s="83">
        <f t="shared" si="16"/>
        <v>0</v>
      </c>
      <c r="U49" s="6">
        <f t="shared" si="17"/>
        <v>19.020408163265</v>
      </c>
      <c r="V49" s="79">
        <f t="shared" si="18"/>
        <v>0</v>
      </c>
      <c r="W49" s="83">
        <f t="shared" si="19"/>
        <v>0</v>
      </c>
      <c r="X49" s="43">
        <f t="shared" si="20"/>
        <v>0</v>
      </c>
      <c r="Y49" s="43">
        <f t="shared" ref="Y49:Z49" si="84">C573</f>
        <v>0</v>
      </c>
      <c r="Z49" s="43">
        <f t="shared" si="84"/>
        <v>0</v>
      </c>
      <c r="AB49" s="88">
        <v>17836734693.877998</v>
      </c>
      <c r="AC49" s="88">
        <v>-14.68214</v>
      </c>
      <c r="AD49" s="88">
        <v>16.279340999999999</v>
      </c>
      <c r="AE49" s="88">
        <v>25.537464</v>
      </c>
      <c r="AF49" s="88">
        <v>-77.682602000000003</v>
      </c>
      <c r="AG49" s="88">
        <v>-9.2581223999999995</v>
      </c>
      <c r="AH49" s="8"/>
      <c r="AI49" s="6">
        <f t="shared" si="71"/>
        <v>19.020408163265</v>
      </c>
      <c r="AJ49" s="6">
        <f t="shared" si="72"/>
        <v>24.371998000000001</v>
      </c>
      <c r="AK49" s="83">
        <f t="shared" si="22"/>
        <v>15.390615</v>
      </c>
      <c r="AL49" s="6">
        <f t="shared" si="23"/>
        <v>19.020408163265</v>
      </c>
      <c r="AM49" s="79">
        <f t="shared" si="24"/>
        <v>24.525787000000001</v>
      </c>
      <c r="AN49" s="83">
        <f t="shared" si="25"/>
        <v>15.429641999999999</v>
      </c>
      <c r="AO49" s="6">
        <f t="shared" si="26"/>
        <v>19.020408163265</v>
      </c>
      <c r="AP49" s="43">
        <f t="shared" si="27"/>
        <v>24.796475999999998</v>
      </c>
      <c r="AQ49" s="83">
        <f t="shared" si="28"/>
        <v>15.506831999999999</v>
      </c>
      <c r="AR49" s="6">
        <f t="shared" si="29"/>
        <v>19.020408163265</v>
      </c>
      <c r="AS49" s="79">
        <f t="shared" si="30"/>
        <v>0</v>
      </c>
      <c r="AT49" s="83">
        <f t="shared" si="31"/>
        <v>0</v>
      </c>
      <c r="AU49" s="6">
        <f t="shared" si="32"/>
        <v>19.020408163265</v>
      </c>
      <c r="AV49" s="79">
        <f t="shared" si="33"/>
        <v>0</v>
      </c>
      <c r="AW49" s="83">
        <f t="shared" si="34"/>
        <v>0</v>
      </c>
      <c r="AX49" s="43">
        <f t="shared" si="35"/>
        <v>0</v>
      </c>
      <c r="AY49" s="43">
        <f t="shared" si="36"/>
        <v>0</v>
      </c>
      <c r="AZ49" s="43">
        <f t="shared" si="37"/>
        <v>0</v>
      </c>
      <c r="BA49" s="8"/>
    </row>
    <row r="50" spans="2:53" x14ac:dyDescent="0.25">
      <c r="B50" s="88">
        <v>18132653061.223999</v>
      </c>
      <c r="C50" s="88">
        <v>-12.12468</v>
      </c>
      <c r="D50" s="88">
        <v>13.090754</v>
      </c>
      <c r="E50" s="88">
        <v>20.270451999999999</v>
      </c>
      <c r="F50" s="88">
        <v>-62.993290000000002</v>
      </c>
      <c r="G50" s="88">
        <v>-7.1796993999999996</v>
      </c>
      <c r="H50" s="8"/>
      <c r="I50" s="6">
        <f t="shared" si="68"/>
        <v>19.316326530611999</v>
      </c>
      <c r="J50" s="6">
        <f t="shared" si="69"/>
        <v>21.499699</v>
      </c>
      <c r="K50" s="83">
        <f t="shared" si="7"/>
        <v>14.217936</v>
      </c>
      <c r="L50" s="6">
        <f t="shared" si="8"/>
        <v>19.316326530611999</v>
      </c>
      <c r="M50" s="79">
        <f t="shared" si="9"/>
        <v>17.889875</v>
      </c>
      <c r="N50" s="83">
        <f t="shared" si="10"/>
        <v>10.378431000000001</v>
      </c>
      <c r="O50" s="6">
        <f t="shared" si="11"/>
        <v>19.316326530611999</v>
      </c>
      <c r="P50" s="79">
        <f t="shared" si="12"/>
        <v>17.029011000000001</v>
      </c>
      <c r="Q50" s="83">
        <f t="shared" si="13"/>
        <v>9.1321124999999999</v>
      </c>
      <c r="R50" s="6">
        <f t="shared" si="14"/>
        <v>19.316326530611999</v>
      </c>
      <c r="S50" s="79">
        <f t="shared" si="15"/>
        <v>0</v>
      </c>
      <c r="T50" s="83">
        <f t="shared" si="16"/>
        <v>0</v>
      </c>
      <c r="U50" s="6">
        <f t="shared" si="17"/>
        <v>19.316326530611999</v>
      </c>
      <c r="V50" s="79">
        <f t="shared" si="18"/>
        <v>0</v>
      </c>
      <c r="W50" s="83">
        <f t="shared" si="19"/>
        <v>0</v>
      </c>
      <c r="X50" s="43">
        <f t="shared" si="20"/>
        <v>0</v>
      </c>
      <c r="Y50" s="43">
        <f t="shared" ref="Y50:Z50" si="85">C574</f>
        <v>0</v>
      </c>
      <c r="Z50" s="43">
        <f t="shared" si="85"/>
        <v>0</v>
      </c>
      <c r="AB50" s="88">
        <v>18132653061.223999</v>
      </c>
      <c r="AC50" s="88">
        <v>-14.183163</v>
      </c>
      <c r="AD50" s="88">
        <v>15.519814</v>
      </c>
      <c r="AE50" s="88">
        <v>24.721025000000001</v>
      </c>
      <c r="AF50" s="88">
        <v>-71.483551000000006</v>
      </c>
      <c r="AG50" s="88">
        <v>-9.2012119000000006</v>
      </c>
      <c r="AH50" s="8"/>
      <c r="AI50" s="6">
        <f t="shared" si="71"/>
        <v>19.316326530611999</v>
      </c>
      <c r="AJ50" s="6">
        <f t="shared" si="72"/>
        <v>25.404717999999999</v>
      </c>
      <c r="AK50" s="83">
        <f t="shared" si="22"/>
        <v>16.622253000000001</v>
      </c>
      <c r="AL50" s="6">
        <f t="shared" si="23"/>
        <v>19.316326530611999</v>
      </c>
      <c r="AM50" s="79">
        <f t="shared" si="24"/>
        <v>25.328870999999999</v>
      </c>
      <c r="AN50" s="83">
        <f t="shared" si="25"/>
        <v>16.444718999999999</v>
      </c>
      <c r="AO50" s="6">
        <f t="shared" si="26"/>
        <v>19.316326530611999</v>
      </c>
      <c r="AP50" s="43">
        <f t="shared" si="27"/>
        <v>25.096485000000001</v>
      </c>
      <c r="AQ50" s="83">
        <f t="shared" si="28"/>
        <v>16.022290999999999</v>
      </c>
      <c r="AR50" s="6">
        <f t="shared" si="29"/>
        <v>19.316326530611999</v>
      </c>
      <c r="AS50" s="79">
        <f t="shared" si="30"/>
        <v>0</v>
      </c>
      <c r="AT50" s="83">
        <f t="shared" si="31"/>
        <v>0</v>
      </c>
      <c r="AU50" s="6">
        <f t="shared" si="32"/>
        <v>19.316326530611999</v>
      </c>
      <c r="AV50" s="79">
        <f t="shared" si="33"/>
        <v>0</v>
      </c>
      <c r="AW50" s="83">
        <f t="shared" si="34"/>
        <v>0</v>
      </c>
      <c r="AX50" s="43">
        <f t="shared" si="35"/>
        <v>0</v>
      </c>
      <c r="AY50" s="43">
        <f t="shared" si="36"/>
        <v>0</v>
      </c>
      <c r="AZ50" s="43">
        <f t="shared" si="37"/>
        <v>0</v>
      </c>
      <c r="BA50" s="8"/>
    </row>
    <row r="51" spans="2:53" x14ac:dyDescent="0.25">
      <c r="B51" s="88">
        <v>18428571428.570999</v>
      </c>
      <c r="C51" s="88">
        <v>-12.517125</v>
      </c>
      <c r="D51" s="88">
        <v>13.582259000000001</v>
      </c>
      <c r="E51" s="88">
        <v>20.787886</v>
      </c>
      <c r="F51" s="88">
        <v>-66.86618</v>
      </c>
      <c r="G51" s="88">
        <v>-7.2056265000000002</v>
      </c>
      <c r="H51" s="8"/>
      <c r="I51" s="6">
        <f t="shared" si="68"/>
        <v>19.612244897958998</v>
      </c>
      <c r="J51" s="6">
        <f t="shared" si="69"/>
        <v>23.154207</v>
      </c>
      <c r="K51" s="83">
        <f t="shared" si="7"/>
        <v>15.852053</v>
      </c>
      <c r="L51" s="6">
        <f t="shared" si="8"/>
        <v>19.612244897958998</v>
      </c>
      <c r="M51" s="79">
        <f t="shared" si="9"/>
        <v>18.213197999999998</v>
      </c>
      <c r="N51" s="83">
        <f t="shared" si="10"/>
        <v>10.705272000000001</v>
      </c>
      <c r="O51" s="6">
        <f t="shared" si="11"/>
        <v>19.612244897958998</v>
      </c>
      <c r="P51" s="79">
        <f t="shared" si="12"/>
        <v>16.625774</v>
      </c>
      <c r="Q51" s="83">
        <f t="shared" si="13"/>
        <v>8.7626761999999996</v>
      </c>
      <c r="R51" s="6">
        <f t="shared" si="14"/>
        <v>19.612244897958998</v>
      </c>
      <c r="S51" s="79">
        <f t="shared" si="15"/>
        <v>0</v>
      </c>
      <c r="T51" s="83">
        <f t="shared" si="16"/>
        <v>0</v>
      </c>
      <c r="U51" s="6">
        <f t="shared" si="17"/>
        <v>19.612244897958998</v>
      </c>
      <c r="V51" s="79">
        <f t="shared" si="18"/>
        <v>0</v>
      </c>
      <c r="W51" s="83">
        <f t="shared" si="19"/>
        <v>0</v>
      </c>
      <c r="X51" s="43">
        <f t="shared" si="20"/>
        <v>0</v>
      </c>
      <c r="Y51" s="43">
        <f t="shared" ref="Y51:Z51" si="86">C575</f>
        <v>0</v>
      </c>
      <c r="Z51" s="43">
        <f t="shared" si="86"/>
        <v>0</v>
      </c>
      <c r="AB51" s="88">
        <v>18428571428.570999</v>
      </c>
      <c r="AC51" s="88">
        <v>-14.297609</v>
      </c>
      <c r="AD51" s="88">
        <v>14.628363</v>
      </c>
      <c r="AE51" s="88">
        <v>23.777184999999999</v>
      </c>
      <c r="AF51" s="88">
        <v>-73.441467000000003</v>
      </c>
      <c r="AG51" s="88">
        <v>-9.1488227999999996</v>
      </c>
      <c r="AH51" s="8"/>
      <c r="AI51" s="6">
        <f t="shared" si="71"/>
        <v>19.612244897958998</v>
      </c>
      <c r="AJ51" s="6">
        <f t="shared" si="72"/>
        <v>25.766860999999999</v>
      </c>
      <c r="AK51" s="83">
        <f t="shared" si="22"/>
        <v>17.140143999999999</v>
      </c>
      <c r="AL51" s="6">
        <f t="shared" si="23"/>
        <v>19.612244897958998</v>
      </c>
      <c r="AM51" s="79">
        <f t="shared" si="24"/>
        <v>25.498187999999999</v>
      </c>
      <c r="AN51" s="83">
        <f t="shared" si="25"/>
        <v>16.78256</v>
      </c>
      <c r="AO51" s="6">
        <f t="shared" si="26"/>
        <v>19.612244897958998</v>
      </c>
      <c r="AP51" s="43">
        <f t="shared" si="27"/>
        <v>25.147966</v>
      </c>
      <c r="AQ51" s="83">
        <f t="shared" si="28"/>
        <v>16.256433000000001</v>
      </c>
      <c r="AR51" s="6">
        <f t="shared" si="29"/>
        <v>19.612244897958998</v>
      </c>
      <c r="AS51" s="79">
        <f t="shared" si="30"/>
        <v>0</v>
      </c>
      <c r="AT51" s="83">
        <f t="shared" si="31"/>
        <v>0</v>
      </c>
      <c r="AU51" s="6">
        <f t="shared" si="32"/>
        <v>19.612244897958998</v>
      </c>
      <c r="AV51" s="79">
        <f t="shared" si="33"/>
        <v>0</v>
      </c>
      <c r="AW51" s="83">
        <f t="shared" si="34"/>
        <v>0</v>
      </c>
      <c r="AX51" s="43">
        <f t="shared" si="35"/>
        <v>0</v>
      </c>
      <c r="AY51" s="43">
        <f t="shared" si="36"/>
        <v>0</v>
      </c>
      <c r="AZ51" s="43">
        <f t="shared" si="37"/>
        <v>0</v>
      </c>
      <c r="BA51" s="8"/>
    </row>
    <row r="52" spans="2:53" x14ac:dyDescent="0.25">
      <c r="B52" s="88">
        <v>18724489795.917999</v>
      </c>
      <c r="C52" s="88">
        <v>-12.749952</v>
      </c>
      <c r="D52" s="88">
        <v>13.345663999999999</v>
      </c>
      <c r="E52" s="88">
        <v>20.570913000000001</v>
      </c>
      <c r="F52" s="88">
        <v>-63.809356999999999</v>
      </c>
      <c r="G52" s="88">
        <v>-7.2252492999999998</v>
      </c>
      <c r="H52" s="8"/>
      <c r="I52" s="6">
        <f t="shared" si="68"/>
        <v>19.908163265306001</v>
      </c>
      <c r="J52" s="6">
        <f t="shared" si="69"/>
        <v>24.868300999999999</v>
      </c>
      <c r="K52" s="83">
        <f t="shared" si="7"/>
        <v>17.541022999999999</v>
      </c>
      <c r="L52" s="6">
        <f t="shared" si="8"/>
        <v>19.908163265306001</v>
      </c>
      <c r="M52" s="79">
        <f t="shared" si="9"/>
        <v>19.819721000000001</v>
      </c>
      <c r="N52" s="83">
        <f t="shared" si="10"/>
        <v>12.330541999999999</v>
      </c>
      <c r="O52" s="6">
        <f t="shared" si="11"/>
        <v>19.908163265306001</v>
      </c>
      <c r="P52" s="79">
        <f t="shared" si="12"/>
        <v>16.587107</v>
      </c>
      <c r="Q52" s="83">
        <f t="shared" si="13"/>
        <v>8.7619895999999997</v>
      </c>
      <c r="R52" s="6">
        <f t="shared" si="14"/>
        <v>19.908163265306001</v>
      </c>
      <c r="S52" s="79">
        <f t="shared" si="15"/>
        <v>0</v>
      </c>
      <c r="T52" s="83">
        <f t="shared" si="16"/>
        <v>0</v>
      </c>
      <c r="U52" s="6">
        <f t="shared" si="17"/>
        <v>19.908163265306001</v>
      </c>
      <c r="V52" s="79">
        <f t="shared" si="18"/>
        <v>0</v>
      </c>
      <c r="W52" s="83">
        <f t="shared" si="19"/>
        <v>0</v>
      </c>
      <c r="X52" s="43">
        <f t="shared" si="20"/>
        <v>0</v>
      </c>
      <c r="Y52" s="43">
        <f t="shared" ref="Y52:Z52" si="87">C576</f>
        <v>0</v>
      </c>
      <c r="Z52" s="43">
        <f t="shared" si="87"/>
        <v>0</v>
      </c>
      <c r="AB52" s="88">
        <v>18724489795.917999</v>
      </c>
      <c r="AC52" s="88">
        <v>-14.607082</v>
      </c>
      <c r="AD52" s="88">
        <v>15.091892</v>
      </c>
      <c r="AE52" s="88">
        <v>24.166741999999999</v>
      </c>
      <c r="AF52" s="88">
        <v>-72.108727000000002</v>
      </c>
      <c r="AG52" s="88">
        <v>-9.0748501000000008</v>
      </c>
      <c r="AH52" s="8"/>
      <c r="AI52" s="6">
        <f t="shared" si="71"/>
        <v>19.908163265306001</v>
      </c>
      <c r="AJ52" s="6">
        <f t="shared" si="72"/>
        <v>25.970452999999999</v>
      </c>
      <c r="AK52" s="83">
        <f t="shared" si="22"/>
        <v>17.555599000000001</v>
      </c>
      <c r="AL52" s="6">
        <f t="shared" si="23"/>
        <v>19.908163265306001</v>
      </c>
      <c r="AM52" s="79">
        <f t="shared" si="24"/>
        <v>25.408263999999999</v>
      </c>
      <c r="AN52" s="83">
        <f t="shared" si="25"/>
        <v>16.914045000000002</v>
      </c>
      <c r="AO52" s="6">
        <f t="shared" si="26"/>
        <v>19.908163265306001</v>
      </c>
      <c r="AP52" s="43">
        <f t="shared" si="27"/>
        <v>25.404530000000001</v>
      </c>
      <c r="AQ52" s="83">
        <f t="shared" si="28"/>
        <v>16.740601000000002</v>
      </c>
      <c r="AR52" s="6">
        <f t="shared" si="29"/>
        <v>19.908163265306001</v>
      </c>
      <c r="AS52" s="79">
        <f t="shared" si="30"/>
        <v>0</v>
      </c>
      <c r="AT52" s="83">
        <f t="shared" si="31"/>
        <v>0</v>
      </c>
      <c r="AU52" s="6">
        <f t="shared" si="32"/>
        <v>19.908163265306001</v>
      </c>
      <c r="AV52" s="79">
        <f t="shared" si="33"/>
        <v>0</v>
      </c>
      <c r="AW52" s="83">
        <f t="shared" si="34"/>
        <v>0</v>
      </c>
      <c r="AX52" s="43">
        <f t="shared" si="35"/>
        <v>0</v>
      </c>
      <c r="AY52" s="43">
        <f t="shared" si="36"/>
        <v>0</v>
      </c>
      <c r="AZ52" s="43">
        <f t="shared" si="37"/>
        <v>0</v>
      </c>
      <c r="BA52" s="8"/>
    </row>
    <row r="53" spans="2:53" x14ac:dyDescent="0.25">
      <c r="B53" s="88">
        <v>19020408163.264999</v>
      </c>
      <c r="C53" s="88">
        <v>-12.737685000000001</v>
      </c>
      <c r="D53" s="88">
        <v>12.897119999999999</v>
      </c>
      <c r="E53" s="88">
        <v>20.144342000000002</v>
      </c>
      <c r="F53" s="88">
        <v>-63.412731000000001</v>
      </c>
      <c r="G53" s="88">
        <v>-7.2472215000000002</v>
      </c>
      <c r="H53" s="8"/>
      <c r="I53" s="6">
        <f t="shared" si="68"/>
        <v>20.204081632653001</v>
      </c>
      <c r="J53" s="6">
        <f t="shared" si="69"/>
        <v>25.712122000000001</v>
      </c>
      <c r="K53" s="83">
        <f t="shared" si="7"/>
        <v>18.323687</v>
      </c>
      <c r="L53" s="6">
        <f t="shared" si="8"/>
        <v>20.204081632653001</v>
      </c>
      <c r="M53" s="79">
        <f t="shared" si="9"/>
        <v>21.759644000000002</v>
      </c>
      <c r="N53" s="83">
        <f t="shared" si="10"/>
        <v>14.263038</v>
      </c>
      <c r="O53" s="6">
        <f t="shared" si="11"/>
        <v>20.204081632653001</v>
      </c>
      <c r="P53" s="79">
        <f t="shared" si="12"/>
        <v>16.948387</v>
      </c>
      <c r="Q53" s="83">
        <f t="shared" si="13"/>
        <v>9.1538886999999995</v>
      </c>
      <c r="R53" s="6">
        <f t="shared" si="14"/>
        <v>20.204081632653001</v>
      </c>
      <c r="S53" s="79">
        <f t="shared" si="15"/>
        <v>0</v>
      </c>
      <c r="T53" s="83">
        <f t="shared" si="16"/>
        <v>0</v>
      </c>
      <c r="U53" s="6">
        <f t="shared" si="17"/>
        <v>20.204081632653001</v>
      </c>
      <c r="V53" s="79">
        <f t="shared" si="18"/>
        <v>0</v>
      </c>
      <c r="W53" s="83">
        <f t="shared" si="19"/>
        <v>0</v>
      </c>
      <c r="X53" s="43">
        <f t="shared" si="20"/>
        <v>0</v>
      </c>
      <c r="Y53" s="43">
        <f t="shared" ref="Y53:Z53" si="88">C577</f>
        <v>0</v>
      </c>
      <c r="Z53" s="43">
        <f t="shared" si="88"/>
        <v>0</v>
      </c>
      <c r="AB53" s="88">
        <v>19020408163.264999</v>
      </c>
      <c r="AC53" s="88">
        <v>-14.538188</v>
      </c>
      <c r="AD53" s="88">
        <v>15.390615</v>
      </c>
      <c r="AE53" s="88">
        <v>24.371998000000001</v>
      </c>
      <c r="AF53" s="88">
        <v>-75.329802999999998</v>
      </c>
      <c r="AG53" s="88">
        <v>-8.9813823999999993</v>
      </c>
      <c r="AH53" s="8"/>
      <c r="AI53" s="6">
        <f t="shared" si="71"/>
        <v>20.204081632653001</v>
      </c>
      <c r="AJ53" s="6">
        <f t="shared" si="72"/>
        <v>26.006568999999999</v>
      </c>
      <c r="AK53" s="83">
        <f t="shared" si="22"/>
        <v>17.710283</v>
      </c>
      <c r="AL53" s="6">
        <f t="shared" si="23"/>
        <v>20.204081632653001</v>
      </c>
      <c r="AM53" s="79">
        <f t="shared" si="24"/>
        <v>25.239167999999999</v>
      </c>
      <c r="AN53" s="83">
        <f t="shared" si="25"/>
        <v>16.856964000000001</v>
      </c>
      <c r="AO53" s="6">
        <f t="shared" si="26"/>
        <v>20.204081632653001</v>
      </c>
      <c r="AP53" s="43">
        <f t="shared" si="27"/>
        <v>25.706282000000002</v>
      </c>
      <c r="AQ53" s="83">
        <f t="shared" si="28"/>
        <v>17.133407999999999</v>
      </c>
      <c r="AR53" s="6">
        <f t="shared" si="29"/>
        <v>20.204081632653001</v>
      </c>
      <c r="AS53" s="79">
        <f t="shared" si="30"/>
        <v>0</v>
      </c>
      <c r="AT53" s="83">
        <f t="shared" si="31"/>
        <v>0</v>
      </c>
      <c r="AU53" s="6">
        <f t="shared" si="32"/>
        <v>20.204081632653001</v>
      </c>
      <c r="AV53" s="79">
        <f t="shared" si="33"/>
        <v>0</v>
      </c>
      <c r="AW53" s="83">
        <f t="shared" si="34"/>
        <v>0</v>
      </c>
      <c r="AX53" s="43">
        <f t="shared" si="35"/>
        <v>0</v>
      </c>
      <c r="AY53" s="43">
        <f t="shared" si="36"/>
        <v>0</v>
      </c>
      <c r="AZ53" s="43">
        <f t="shared" si="37"/>
        <v>0</v>
      </c>
      <c r="BA53" s="8"/>
    </row>
    <row r="54" spans="2:53" x14ac:dyDescent="0.25">
      <c r="B54" s="88">
        <v>19316326530.612</v>
      </c>
      <c r="C54" s="88">
        <v>-13.117760000000001</v>
      </c>
      <c r="D54" s="88">
        <v>14.217936</v>
      </c>
      <c r="E54" s="88">
        <v>21.499699</v>
      </c>
      <c r="F54" s="88">
        <v>-65.976821999999999</v>
      </c>
      <c r="G54" s="88">
        <v>-7.2817635999999997</v>
      </c>
      <c r="H54" s="8"/>
      <c r="I54" s="6">
        <f t="shared" si="68"/>
        <v>20.5</v>
      </c>
      <c r="J54" s="6">
        <f t="shared" si="69"/>
        <v>26.433153000000001</v>
      </c>
      <c r="K54" s="83">
        <f t="shared" si="7"/>
        <v>19.081005000000001</v>
      </c>
      <c r="L54" s="6">
        <f t="shared" si="8"/>
        <v>20.5</v>
      </c>
      <c r="M54" s="79">
        <f t="shared" si="9"/>
        <v>23.063704000000001</v>
      </c>
      <c r="N54" s="83">
        <f t="shared" si="10"/>
        <v>15.646070999999999</v>
      </c>
      <c r="O54" s="6">
        <f t="shared" si="11"/>
        <v>20.5</v>
      </c>
      <c r="P54" s="79">
        <f t="shared" si="12"/>
        <v>17.464715999999999</v>
      </c>
      <c r="Q54" s="83">
        <f t="shared" si="13"/>
        <v>9.7986764999999991</v>
      </c>
      <c r="R54" s="6">
        <f t="shared" si="14"/>
        <v>20.5</v>
      </c>
      <c r="S54" s="79">
        <f t="shared" si="15"/>
        <v>0</v>
      </c>
      <c r="T54" s="83">
        <f t="shared" si="16"/>
        <v>0</v>
      </c>
      <c r="U54" s="6">
        <f t="shared" si="17"/>
        <v>20.5</v>
      </c>
      <c r="V54" s="79">
        <f t="shared" si="18"/>
        <v>0</v>
      </c>
      <c r="W54" s="83">
        <f t="shared" si="19"/>
        <v>0</v>
      </c>
      <c r="X54" s="43">
        <f t="shared" si="20"/>
        <v>0</v>
      </c>
      <c r="Y54" s="43">
        <f t="shared" ref="Y54:Z54" si="89">C578</f>
        <v>0</v>
      </c>
      <c r="Z54" s="43">
        <f t="shared" si="89"/>
        <v>0</v>
      </c>
      <c r="AB54" s="88">
        <v>19316326530.612</v>
      </c>
      <c r="AC54" s="88">
        <v>-14.556092</v>
      </c>
      <c r="AD54" s="88">
        <v>16.622253000000001</v>
      </c>
      <c r="AE54" s="88">
        <v>25.404717999999999</v>
      </c>
      <c r="AF54" s="88">
        <v>-76.009253999999999</v>
      </c>
      <c r="AG54" s="88">
        <v>-8.7824650000000002</v>
      </c>
      <c r="AH54" s="8"/>
      <c r="AI54" s="6">
        <f t="shared" si="71"/>
        <v>20.5</v>
      </c>
      <c r="AJ54" s="6">
        <f t="shared" si="72"/>
        <v>26.184189</v>
      </c>
      <c r="AK54" s="83">
        <f t="shared" si="22"/>
        <v>18.003488999999998</v>
      </c>
      <c r="AL54" s="6">
        <f t="shared" si="23"/>
        <v>20.5</v>
      </c>
      <c r="AM54" s="79">
        <f t="shared" si="24"/>
        <v>25.340727000000001</v>
      </c>
      <c r="AN54" s="83">
        <f t="shared" si="25"/>
        <v>17.051779</v>
      </c>
      <c r="AO54" s="6">
        <f t="shared" si="26"/>
        <v>20.5</v>
      </c>
      <c r="AP54" s="43">
        <f t="shared" si="27"/>
        <v>25.995546000000001</v>
      </c>
      <c r="AQ54" s="83">
        <f t="shared" si="28"/>
        <v>17.481918</v>
      </c>
      <c r="AR54" s="6">
        <f t="shared" si="29"/>
        <v>20.5</v>
      </c>
      <c r="AS54" s="79">
        <f t="shared" si="30"/>
        <v>0</v>
      </c>
      <c r="AT54" s="83">
        <f t="shared" si="31"/>
        <v>0</v>
      </c>
      <c r="AU54" s="6">
        <f t="shared" si="32"/>
        <v>20.5</v>
      </c>
      <c r="AV54" s="79">
        <f t="shared" si="33"/>
        <v>0</v>
      </c>
      <c r="AW54" s="83">
        <f t="shared" si="34"/>
        <v>0</v>
      </c>
      <c r="AX54" s="43">
        <f t="shared" si="35"/>
        <v>0</v>
      </c>
      <c r="AY54" s="43">
        <f t="shared" si="36"/>
        <v>0</v>
      </c>
      <c r="AZ54" s="43">
        <f t="shared" si="37"/>
        <v>0</v>
      </c>
    </row>
    <row r="55" spans="2:53" x14ac:dyDescent="0.25">
      <c r="B55" s="88">
        <v>19612244897.959</v>
      </c>
      <c r="C55" s="88">
        <v>-12.70614</v>
      </c>
      <c r="D55" s="88">
        <v>15.852053</v>
      </c>
      <c r="E55" s="88">
        <v>23.154207</v>
      </c>
      <c r="F55" s="88">
        <v>-71.602806000000001</v>
      </c>
      <c r="G55" s="88">
        <v>-7.3021526000000003</v>
      </c>
      <c r="H55" s="8"/>
      <c r="I55" s="6">
        <f t="shared" si="68"/>
        <v>20.795918367346999</v>
      </c>
      <c r="J55" s="6">
        <f t="shared" si="69"/>
        <v>26.512402000000002</v>
      </c>
      <c r="K55" s="83">
        <f t="shared" si="7"/>
        <v>19.103119</v>
      </c>
      <c r="L55" s="6">
        <f t="shared" si="8"/>
        <v>20.795918367346999</v>
      </c>
      <c r="M55" s="79">
        <f t="shared" si="9"/>
        <v>23.049088000000001</v>
      </c>
      <c r="N55" s="83">
        <f t="shared" si="10"/>
        <v>15.598542</v>
      </c>
      <c r="O55" s="6">
        <f t="shared" si="11"/>
        <v>20.795918367346999</v>
      </c>
      <c r="P55" s="79">
        <f t="shared" si="12"/>
        <v>18.049424999999999</v>
      </c>
      <c r="Q55" s="83">
        <f t="shared" si="13"/>
        <v>10.385277</v>
      </c>
      <c r="R55" s="6">
        <f t="shared" si="14"/>
        <v>20.795918367346999</v>
      </c>
      <c r="S55" s="79">
        <f t="shared" si="15"/>
        <v>0</v>
      </c>
      <c r="T55" s="83">
        <f t="shared" si="16"/>
        <v>0</v>
      </c>
      <c r="U55" s="6">
        <f t="shared" si="17"/>
        <v>20.795918367346999</v>
      </c>
      <c r="V55" s="79">
        <f t="shared" si="18"/>
        <v>0</v>
      </c>
      <c r="W55" s="83">
        <f t="shared" si="19"/>
        <v>0</v>
      </c>
      <c r="X55" s="43">
        <f t="shared" si="20"/>
        <v>0</v>
      </c>
      <c r="Y55" s="43">
        <f t="shared" ref="Y55:Z55" si="90">C579</f>
        <v>0</v>
      </c>
      <c r="Z55" s="43">
        <f t="shared" si="90"/>
        <v>0</v>
      </c>
      <c r="AB55" s="88">
        <v>19612244897.959</v>
      </c>
      <c r="AC55" s="88">
        <v>-13.875448</v>
      </c>
      <c r="AD55" s="88">
        <v>17.140143999999999</v>
      </c>
      <c r="AE55" s="88">
        <v>25.766860999999999</v>
      </c>
      <c r="AF55" s="88">
        <v>-77.303650000000005</v>
      </c>
      <c r="AG55" s="88">
        <v>-8.6267157000000001</v>
      </c>
      <c r="AH55" s="8"/>
      <c r="AI55" s="6">
        <f t="shared" si="71"/>
        <v>20.795918367346999</v>
      </c>
      <c r="AJ55" s="6">
        <f t="shared" si="72"/>
        <v>26.811654999999998</v>
      </c>
      <c r="AK55" s="83">
        <f t="shared" si="22"/>
        <v>18.630410999999999</v>
      </c>
      <c r="AL55" s="6">
        <f t="shared" si="23"/>
        <v>20.795918367346999</v>
      </c>
      <c r="AM55" s="79">
        <f t="shared" si="24"/>
        <v>25.619872999999998</v>
      </c>
      <c r="AN55" s="83">
        <f t="shared" si="25"/>
        <v>17.311395999999998</v>
      </c>
      <c r="AO55" s="6">
        <f t="shared" si="26"/>
        <v>20.795918367346999</v>
      </c>
      <c r="AP55" s="43">
        <f t="shared" si="27"/>
        <v>25.931474999999999</v>
      </c>
      <c r="AQ55" s="83">
        <f t="shared" si="28"/>
        <v>17.375499999999999</v>
      </c>
      <c r="AR55" s="6">
        <f t="shared" si="29"/>
        <v>20.795918367346999</v>
      </c>
      <c r="AS55" s="79">
        <f t="shared" si="30"/>
        <v>0</v>
      </c>
      <c r="AT55" s="83">
        <f t="shared" si="31"/>
        <v>0</v>
      </c>
      <c r="AU55" s="6">
        <f t="shared" si="32"/>
        <v>20.795918367346999</v>
      </c>
      <c r="AV55" s="79">
        <f t="shared" si="33"/>
        <v>0</v>
      </c>
      <c r="AW55" s="83">
        <f t="shared" si="34"/>
        <v>0</v>
      </c>
      <c r="AX55" s="43">
        <f t="shared" si="35"/>
        <v>0</v>
      </c>
      <c r="AY55" s="43">
        <f t="shared" si="36"/>
        <v>0</v>
      </c>
      <c r="AZ55" s="43">
        <f t="shared" si="37"/>
        <v>0</v>
      </c>
    </row>
    <row r="56" spans="2:53" x14ac:dyDescent="0.25">
      <c r="B56" s="88">
        <v>19908163265.306</v>
      </c>
      <c r="C56" s="88">
        <v>-12.676403000000001</v>
      </c>
      <c r="D56" s="88">
        <v>17.541022999999999</v>
      </c>
      <c r="E56" s="88">
        <v>24.868300999999999</v>
      </c>
      <c r="F56" s="88">
        <v>-73.033591999999999</v>
      </c>
      <c r="G56" s="88">
        <v>-7.3272776999999998</v>
      </c>
      <c r="H56" s="8"/>
      <c r="I56" s="6">
        <f t="shared" si="68"/>
        <v>21.091836734693999</v>
      </c>
      <c r="J56" s="6">
        <f t="shared" si="69"/>
        <v>26.182380999999999</v>
      </c>
      <c r="K56" s="83">
        <f t="shared" si="7"/>
        <v>18.870113</v>
      </c>
      <c r="L56" s="6">
        <f t="shared" si="8"/>
        <v>21.091836734693999</v>
      </c>
      <c r="M56" s="79">
        <f t="shared" si="9"/>
        <v>22.22728</v>
      </c>
      <c r="N56" s="83">
        <f t="shared" si="10"/>
        <v>14.877901</v>
      </c>
      <c r="O56" s="6">
        <f t="shared" si="11"/>
        <v>21.091836734693999</v>
      </c>
      <c r="P56" s="79">
        <f t="shared" si="12"/>
        <v>19.006039000000001</v>
      </c>
      <c r="Q56" s="83">
        <f t="shared" si="13"/>
        <v>11.437568000000001</v>
      </c>
      <c r="R56" s="6">
        <f t="shared" si="14"/>
        <v>21.091836734693999</v>
      </c>
      <c r="S56" s="79">
        <f t="shared" si="15"/>
        <v>0</v>
      </c>
      <c r="T56" s="83">
        <f t="shared" si="16"/>
        <v>0</v>
      </c>
      <c r="U56" s="6">
        <f t="shared" si="17"/>
        <v>21.091836734693999</v>
      </c>
      <c r="V56" s="79">
        <f t="shared" si="18"/>
        <v>0</v>
      </c>
      <c r="W56" s="83">
        <f t="shared" si="19"/>
        <v>0</v>
      </c>
      <c r="X56" s="43">
        <f t="shared" si="20"/>
        <v>0</v>
      </c>
      <c r="Y56" s="43">
        <f t="shared" ref="Y56:Z56" si="91">C580</f>
        <v>0</v>
      </c>
      <c r="Z56" s="43">
        <f t="shared" si="91"/>
        <v>0</v>
      </c>
      <c r="AB56" s="88">
        <v>19908163265.306</v>
      </c>
      <c r="AC56" s="88">
        <v>-14.03538</v>
      </c>
      <c r="AD56" s="88">
        <v>17.555599000000001</v>
      </c>
      <c r="AE56" s="88">
        <v>25.970452999999999</v>
      </c>
      <c r="AF56" s="88">
        <v>-76.928734000000006</v>
      </c>
      <c r="AG56" s="88">
        <v>-8.4148549999999993</v>
      </c>
      <c r="AH56" s="8"/>
      <c r="AI56" s="6">
        <f t="shared" si="71"/>
        <v>21.091836734693999</v>
      </c>
      <c r="AJ56" s="6">
        <f t="shared" si="72"/>
        <v>27.702030000000001</v>
      </c>
      <c r="AK56" s="83">
        <f t="shared" si="22"/>
        <v>19.511603999999998</v>
      </c>
      <c r="AL56" s="6">
        <f t="shared" si="23"/>
        <v>21.091836734693999</v>
      </c>
      <c r="AM56" s="79">
        <f t="shared" si="24"/>
        <v>26.312913999999999</v>
      </c>
      <c r="AN56" s="83">
        <f t="shared" si="25"/>
        <v>17.979258000000002</v>
      </c>
      <c r="AO56" s="6">
        <f t="shared" si="26"/>
        <v>21.091836734693999</v>
      </c>
      <c r="AP56" s="43">
        <f t="shared" si="27"/>
        <v>25.249697000000001</v>
      </c>
      <c r="AQ56" s="83">
        <f t="shared" si="28"/>
        <v>16.661750999999999</v>
      </c>
      <c r="AR56" s="6">
        <f t="shared" si="29"/>
        <v>21.091836734693999</v>
      </c>
      <c r="AS56" s="79">
        <f t="shared" si="30"/>
        <v>0</v>
      </c>
      <c r="AT56" s="83">
        <f t="shared" si="31"/>
        <v>0</v>
      </c>
      <c r="AU56" s="6">
        <f t="shared" si="32"/>
        <v>21.091836734693999</v>
      </c>
      <c r="AV56" s="79">
        <f t="shared" si="33"/>
        <v>0</v>
      </c>
      <c r="AW56" s="83">
        <f t="shared" si="34"/>
        <v>0</v>
      </c>
      <c r="AX56" s="43">
        <f t="shared" si="35"/>
        <v>0</v>
      </c>
      <c r="AY56" s="43">
        <f t="shared" si="36"/>
        <v>0</v>
      </c>
      <c r="AZ56" s="43">
        <f t="shared" si="37"/>
        <v>0</v>
      </c>
    </row>
    <row r="57" spans="2:53" x14ac:dyDescent="0.25">
      <c r="B57" s="88">
        <v>20204081632.653</v>
      </c>
      <c r="C57" s="88">
        <v>-12.588077999999999</v>
      </c>
      <c r="D57" s="88">
        <v>18.323687</v>
      </c>
      <c r="E57" s="88">
        <v>25.712122000000001</v>
      </c>
      <c r="F57" s="88">
        <v>-74.521598999999995</v>
      </c>
      <c r="G57" s="88">
        <v>-7.3884349</v>
      </c>
      <c r="H57" s="8"/>
      <c r="I57" s="6">
        <f t="shared" si="68"/>
        <v>21.387755102041002</v>
      </c>
      <c r="J57" s="6">
        <f t="shared" si="69"/>
        <v>25.929131000000002</v>
      </c>
      <c r="K57" s="83">
        <f t="shared" si="7"/>
        <v>18.593585999999998</v>
      </c>
      <c r="L57" s="6">
        <f t="shared" si="8"/>
        <v>21.387755102041002</v>
      </c>
      <c r="M57" s="79">
        <f t="shared" si="9"/>
        <v>22.114887</v>
      </c>
      <c r="N57" s="83">
        <f t="shared" si="10"/>
        <v>14.735093000000001</v>
      </c>
      <c r="O57" s="6">
        <f t="shared" si="11"/>
        <v>21.387755102041002</v>
      </c>
      <c r="P57" s="79">
        <f t="shared" si="12"/>
        <v>20.554625000000001</v>
      </c>
      <c r="Q57" s="83">
        <f t="shared" si="13"/>
        <v>12.915710000000001</v>
      </c>
      <c r="R57" s="6">
        <f t="shared" si="14"/>
        <v>21.387755102041002</v>
      </c>
      <c r="S57" s="79">
        <f t="shared" si="15"/>
        <v>0</v>
      </c>
      <c r="T57" s="83">
        <f t="shared" si="16"/>
        <v>0</v>
      </c>
      <c r="U57" s="6">
        <f t="shared" si="17"/>
        <v>21.387755102041002</v>
      </c>
      <c r="V57" s="79">
        <f t="shared" si="18"/>
        <v>0</v>
      </c>
      <c r="W57" s="83">
        <f t="shared" si="19"/>
        <v>0</v>
      </c>
      <c r="X57" s="43">
        <f t="shared" si="20"/>
        <v>0</v>
      </c>
      <c r="Y57" s="43">
        <f t="shared" ref="Y57:Z57" si="92">C581</f>
        <v>0</v>
      </c>
      <c r="Z57" s="43">
        <f t="shared" si="92"/>
        <v>0</v>
      </c>
      <c r="AB57" s="88">
        <v>20204081632.653</v>
      </c>
      <c r="AC57" s="88">
        <v>-13.335075</v>
      </c>
      <c r="AD57" s="88">
        <v>17.710283</v>
      </c>
      <c r="AE57" s="88">
        <v>26.006568999999999</v>
      </c>
      <c r="AF57" s="88">
        <v>-74.838927999999996</v>
      </c>
      <c r="AG57" s="88">
        <v>-8.2962866000000002</v>
      </c>
      <c r="AH57" s="8"/>
      <c r="AI57" s="6">
        <f t="shared" si="71"/>
        <v>21.387755102041002</v>
      </c>
      <c r="AJ57" s="6">
        <f t="shared" si="72"/>
        <v>27.929276999999999</v>
      </c>
      <c r="AK57" s="83">
        <f t="shared" si="22"/>
        <v>19.783701000000001</v>
      </c>
      <c r="AL57" s="6">
        <f t="shared" si="23"/>
        <v>21.387755102041002</v>
      </c>
      <c r="AM57" s="79">
        <f t="shared" si="24"/>
        <v>26.173584000000002</v>
      </c>
      <c r="AN57" s="83">
        <f t="shared" si="25"/>
        <v>17.889866000000001</v>
      </c>
      <c r="AO57" s="6">
        <f t="shared" si="26"/>
        <v>21.387755102041002</v>
      </c>
      <c r="AP57" s="43">
        <f t="shared" si="27"/>
        <v>24.463301000000001</v>
      </c>
      <c r="AQ57" s="83">
        <f t="shared" si="28"/>
        <v>15.939800999999999</v>
      </c>
      <c r="AR57" s="6">
        <f t="shared" si="29"/>
        <v>21.387755102041002</v>
      </c>
      <c r="AS57" s="79">
        <f t="shared" si="30"/>
        <v>0</v>
      </c>
      <c r="AT57" s="83">
        <f t="shared" si="31"/>
        <v>0</v>
      </c>
      <c r="AU57" s="6">
        <f t="shared" si="32"/>
        <v>21.387755102041002</v>
      </c>
      <c r="AV57" s="79">
        <f t="shared" si="33"/>
        <v>0</v>
      </c>
      <c r="AW57" s="83">
        <f t="shared" si="34"/>
        <v>0</v>
      </c>
      <c r="AX57" s="43">
        <f t="shared" si="35"/>
        <v>0</v>
      </c>
      <c r="AY57" s="43">
        <f t="shared" si="36"/>
        <v>0</v>
      </c>
      <c r="AZ57" s="43">
        <f t="shared" si="37"/>
        <v>0</v>
      </c>
    </row>
    <row r="58" spans="2:53" x14ac:dyDescent="0.25">
      <c r="B58" s="88">
        <v>20500000000</v>
      </c>
      <c r="C58" s="88">
        <v>-13.148325</v>
      </c>
      <c r="D58" s="88">
        <v>19.081005000000001</v>
      </c>
      <c r="E58" s="88">
        <v>26.433153000000001</v>
      </c>
      <c r="F58" s="88">
        <v>-77.625343000000001</v>
      </c>
      <c r="G58" s="88">
        <v>-7.3521481</v>
      </c>
      <c r="H58" s="8"/>
      <c r="I58" s="6">
        <f t="shared" si="68"/>
        <v>21.683673469388001</v>
      </c>
      <c r="J58" s="6">
        <f t="shared" si="69"/>
        <v>25.803894</v>
      </c>
      <c r="K58" s="83">
        <f t="shared" si="7"/>
        <v>18.581254999999999</v>
      </c>
      <c r="L58" s="6">
        <f t="shared" si="8"/>
        <v>21.683673469388001</v>
      </c>
      <c r="M58" s="79">
        <f t="shared" si="9"/>
        <v>22.803194000000001</v>
      </c>
      <c r="N58" s="83">
        <f t="shared" si="10"/>
        <v>15.525019</v>
      </c>
      <c r="O58" s="6">
        <f t="shared" si="11"/>
        <v>21.683673469388001</v>
      </c>
      <c r="P58" s="79">
        <f t="shared" si="12"/>
        <v>21.306941999999999</v>
      </c>
      <c r="Q58" s="83">
        <f t="shared" si="13"/>
        <v>13.741674</v>
      </c>
      <c r="R58" s="6">
        <f t="shared" si="14"/>
        <v>21.683673469388001</v>
      </c>
      <c r="S58" s="79">
        <f t="shared" si="15"/>
        <v>0</v>
      </c>
      <c r="T58" s="83">
        <f t="shared" si="16"/>
        <v>0</v>
      </c>
      <c r="U58" s="6">
        <f t="shared" si="17"/>
        <v>21.683673469388001</v>
      </c>
      <c r="V58" s="79">
        <f t="shared" si="18"/>
        <v>0</v>
      </c>
      <c r="W58" s="83">
        <f t="shared" si="19"/>
        <v>0</v>
      </c>
      <c r="X58" s="43">
        <f t="shared" si="20"/>
        <v>0</v>
      </c>
      <c r="Y58" s="43">
        <f t="shared" ref="Y58:Z58" si="93">C582</f>
        <v>0</v>
      </c>
      <c r="Z58" s="43">
        <f t="shared" si="93"/>
        <v>0</v>
      </c>
      <c r="AB58" s="88">
        <v>20500000000</v>
      </c>
      <c r="AC58" s="88">
        <v>-13.766079</v>
      </c>
      <c r="AD58" s="88">
        <v>18.003488999999998</v>
      </c>
      <c r="AE58" s="88">
        <v>26.184189</v>
      </c>
      <c r="AF58" s="88">
        <v>-77.903648000000004</v>
      </c>
      <c r="AG58" s="88">
        <v>-8.1807002999999998</v>
      </c>
      <c r="AH58" s="8"/>
      <c r="AI58" s="6">
        <f t="shared" si="71"/>
        <v>21.683673469388001</v>
      </c>
      <c r="AJ58" s="6">
        <f t="shared" si="72"/>
        <v>28.121386999999999</v>
      </c>
      <c r="AK58" s="83">
        <f t="shared" si="22"/>
        <v>19.984848</v>
      </c>
      <c r="AL58" s="6">
        <f t="shared" si="23"/>
        <v>21.683673469388001</v>
      </c>
      <c r="AM58" s="79">
        <f t="shared" si="24"/>
        <v>26.190228999999999</v>
      </c>
      <c r="AN58" s="83">
        <f t="shared" si="25"/>
        <v>17.914507</v>
      </c>
      <c r="AO58" s="6">
        <f t="shared" si="26"/>
        <v>21.683673469388001</v>
      </c>
      <c r="AP58" s="43">
        <f t="shared" si="27"/>
        <v>23.624904999999998</v>
      </c>
      <c r="AQ58" s="83">
        <f t="shared" si="28"/>
        <v>15.106864</v>
      </c>
      <c r="AR58" s="6">
        <f t="shared" si="29"/>
        <v>21.683673469388001</v>
      </c>
      <c r="AS58" s="79">
        <f t="shared" si="30"/>
        <v>0</v>
      </c>
      <c r="AT58" s="83">
        <f t="shared" si="31"/>
        <v>0</v>
      </c>
      <c r="AU58" s="6">
        <f t="shared" si="32"/>
        <v>21.683673469388001</v>
      </c>
      <c r="AV58" s="79">
        <f t="shared" si="33"/>
        <v>0</v>
      </c>
      <c r="AW58" s="83">
        <f t="shared" si="34"/>
        <v>0</v>
      </c>
      <c r="AX58" s="43">
        <f t="shared" si="35"/>
        <v>0</v>
      </c>
      <c r="AY58" s="43">
        <f t="shared" si="36"/>
        <v>0</v>
      </c>
      <c r="AZ58" s="43">
        <f t="shared" si="37"/>
        <v>0</v>
      </c>
    </row>
    <row r="59" spans="2:53" x14ac:dyDescent="0.25">
      <c r="B59" s="88">
        <v>20795918367.347</v>
      </c>
      <c r="C59" s="88">
        <v>-12.732514999999999</v>
      </c>
      <c r="D59" s="88">
        <v>19.103119</v>
      </c>
      <c r="E59" s="88">
        <v>26.512402000000002</v>
      </c>
      <c r="F59" s="88">
        <v>-77.745850000000004</v>
      </c>
      <c r="G59" s="88">
        <v>-7.4092821999999998</v>
      </c>
      <c r="H59" s="8"/>
      <c r="I59" s="6">
        <f t="shared" si="68"/>
        <v>21.979591836735</v>
      </c>
      <c r="J59" s="6">
        <f t="shared" si="69"/>
        <v>26.179766000000001</v>
      </c>
      <c r="K59" s="83">
        <f t="shared" si="7"/>
        <v>18.899751999999999</v>
      </c>
      <c r="L59" s="6">
        <f t="shared" si="8"/>
        <v>21.979591836735</v>
      </c>
      <c r="M59" s="79">
        <f t="shared" si="9"/>
        <v>24.283604</v>
      </c>
      <c r="N59" s="83">
        <f t="shared" si="10"/>
        <v>16.903130000000001</v>
      </c>
      <c r="O59" s="6">
        <f t="shared" si="11"/>
        <v>21.979591836735</v>
      </c>
      <c r="P59" s="79">
        <f t="shared" si="12"/>
        <v>21.035549</v>
      </c>
      <c r="Q59" s="83">
        <f t="shared" si="13"/>
        <v>13.303547999999999</v>
      </c>
      <c r="R59" s="6">
        <f t="shared" si="14"/>
        <v>21.979591836735</v>
      </c>
      <c r="S59" s="79">
        <f t="shared" si="15"/>
        <v>0</v>
      </c>
      <c r="T59" s="83">
        <f t="shared" si="16"/>
        <v>0</v>
      </c>
      <c r="U59" s="6">
        <f t="shared" si="17"/>
        <v>21.979591836735</v>
      </c>
      <c r="V59" s="79">
        <f t="shared" si="18"/>
        <v>0</v>
      </c>
      <c r="W59" s="83">
        <f t="shared" si="19"/>
        <v>0</v>
      </c>
      <c r="X59" s="43">
        <f t="shared" si="20"/>
        <v>0</v>
      </c>
      <c r="Y59" s="43">
        <f t="shared" ref="Y59:Z59" si="94">C583</f>
        <v>0</v>
      </c>
      <c r="Z59" s="43">
        <f t="shared" si="94"/>
        <v>0</v>
      </c>
      <c r="AB59" s="88">
        <v>20795918367.347</v>
      </c>
      <c r="AC59" s="88">
        <v>-13.862109</v>
      </c>
      <c r="AD59" s="88">
        <v>18.630410999999999</v>
      </c>
      <c r="AE59" s="88">
        <v>26.811654999999998</v>
      </c>
      <c r="AF59" s="88">
        <v>-78.168143999999998</v>
      </c>
      <c r="AG59" s="88">
        <v>-8.1812429000000009</v>
      </c>
      <c r="AH59" s="8"/>
      <c r="AI59" s="6">
        <f t="shared" si="71"/>
        <v>21.979591836735</v>
      </c>
      <c r="AJ59" s="6">
        <f t="shared" si="72"/>
        <v>27.884955999999999</v>
      </c>
      <c r="AK59" s="83">
        <f t="shared" si="22"/>
        <v>19.688692</v>
      </c>
      <c r="AL59" s="6">
        <f t="shared" si="23"/>
        <v>21.979591836735</v>
      </c>
      <c r="AM59" s="79">
        <f t="shared" si="24"/>
        <v>26.480723999999999</v>
      </c>
      <c r="AN59" s="83">
        <f t="shared" si="25"/>
        <v>18.126587000000001</v>
      </c>
      <c r="AO59" s="6">
        <f t="shared" si="26"/>
        <v>21.979591836735</v>
      </c>
      <c r="AP59" s="43">
        <f t="shared" si="27"/>
        <v>23.909876000000001</v>
      </c>
      <c r="AQ59" s="83">
        <f t="shared" si="28"/>
        <v>15.286182999999999</v>
      </c>
      <c r="AR59" s="6">
        <f t="shared" si="29"/>
        <v>21.979591836735</v>
      </c>
      <c r="AS59" s="79">
        <f t="shared" si="30"/>
        <v>0</v>
      </c>
      <c r="AT59" s="83">
        <f t="shared" si="31"/>
        <v>0</v>
      </c>
      <c r="AU59" s="6">
        <f t="shared" si="32"/>
        <v>21.979591836735</v>
      </c>
      <c r="AV59" s="79">
        <f t="shared" si="33"/>
        <v>0</v>
      </c>
      <c r="AW59" s="83">
        <f t="shared" si="34"/>
        <v>0</v>
      </c>
      <c r="AX59" s="43">
        <f t="shared" si="35"/>
        <v>0</v>
      </c>
      <c r="AY59" s="43">
        <f t="shared" si="36"/>
        <v>0</v>
      </c>
      <c r="AZ59" s="43">
        <f t="shared" si="37"/>
        <v>0</v>
      </c>
    </row>
    <row r="60" spans="2:53" x14ac:dyDescent="0.25">
      <c r="B60" s="88">
        <v>21091836734.694</v>
      </c>
      <c r="C60" s="88">
        <v>-13.347523000000001</v>
      </c>
      <c r="D60" s="88">
        <v>18.870113</v>
      </c>
      <c r="E60" s="88">
        <v>26.182380999999999</v>
      </c>
      <c r="F60" s="88">
        <v>-76.932616999999993</v>
      </c>
      <c r="G60" s="88">
        <v>-7.3122683000000004</v>
      </c>
      <c r="H60" s="8"/>
      <c r="I60" s="6">
        <f t="shared" si="68"/>
        <v>22.275510204082</v>
      </c>
      <c r="J60" s="6">
        <f t="shared" si="69"/>
        <v>26.259857</v>
      </c>
      <c r="K60" s="83">
        <f t="shared" si="7"/>
        <v>18.874580000000002</v>
      </c>
      <c r="L60" s="6">
        <f t="shared" si="8"/>
        <v>22.275510204082</v>
      </c>
      <c r="M60" s="79">
        <f t="shared" si="9"/>
        <v>25.720406000000001</v>
      </c>
      <c r="N60" s="83">
        <f t="shared" si="10"/>
        <v>18.154008999999999</v>
      </c>
      <c r="O60" s="6">
        <f t="shared" si="11"/>
        <v>22.275510204082</v>
      </c>
      <c r="P60" s="79">
        <f t="shared" si="12"/>
        <v>20.664797</v>
      </c>
      <c r="Q60" s="83">
        <f t="shared" si="13"/>
        <v>12.635605999999999</v>
      </c>
      <c r="R60" s="6">
        <f t="shared" si="14"/>
        <v>22.275510204082</v>
      </c>
      <c r="S60" s="79">
        <f t="shared" si="15"/>
        <v>0</v>
      </c>
      <c r="T60" s="83">
        <f t="shared" si="16"/>
        <v>0</v>
      </c>
      <c r="U60" s="6">
        <f t="shared" si="17"/>
        <v>22.275510204082</v>
      </c>
      <c r="V60" s="79">
        <f t="shared" si="18"/>
        <v>0</v>
      </c>
      <c r="W60" s="83">
        <f t="shared" si="19"/>
        <v>0</v>
      </c>
      <c r="X60" s="43">
        <f t="shared" si="20"/>
        <v>0</v>
      </c>
      <c r="Y60" s="43">
        <f t="shared" ref="Y60:Z60" si="95">C584</f>
        <v>0</v>
      </c>
      <c r="Z60" s="43">
        <f t="shared" si="95"/>
        <v>0</v>
      </c>
      <c r="AB60" s="88">
        <v>21091836734.694</v>
      </c>
      <c r="AC60" s="88">
        <v>-13.928305999999999</v>
      </c>
      <c r="AD60" s="88">
        <v>19.511603999999998</v>
      </c>
      <c r="AE60" s="88">
        <v>27.702030000000001</v>
      </c>
      <c r="AF60" s="88">
        <v>-80.380156999999997</v>
      </c>
      <c r="AG60" s="88">
        <v>-8.1904249</v>
      </c>
      <c r="AH60" s="8"/>
      <c r="AI60" s="6">
        <f t="shared" si="71"/>
        <v>22.275510204082</v>
      </c>
      <c r="AJ60" s="6">
        <f t="shared" si="72"/>
        <v>27.763114999999999</v>
      </c>
      <c r="AK60" s="83">
        <f t="shared" si="22"/>
        <v>19.436402999999999</v>
      </c>
      <c r="AL60" s="6">
        <f t="shared" si="23"/>
        <v>22.275510204082</v>
      </c>
      <c r="AM60" s="79">
        <f t="shared" si="24"/>
        <v>27.165217999999999</v>
      </c>
      <c r="AN60" s="83">
        <f t="shared" si="25"/>
        <v>18.652339999999999</v>
      </c>
      <c r="AO60" s="6">
        <f t="shared" si="26"/>
        <v>22.275510204082</v>
      </c>
      <c r="AP60" s="43">
        <f t="shared" si="27"/>
        <v>25.225473000000001</v>
      </c>
      <c r="AQ60" s="83">
        <f t="shared" si="28"/>
        <v>16.406255999999999</v>
      </c>
      <c r="AR60" s="6">
        <f t="shared" si="29"/>
        <v>22.275510204082</v>
      </c>
      <c r="AS60" s="79">
        <f t="shared" si="30"/>
        <v>0</v>
      </c>
      <c r="AT60" s="83">
        <f t="shared" si="31"/>
        <v>0</v>
      </c>
      <c r="AU60" s="6">
        <f t="shared" si="32"/>
        <v>22.275510204082</v>
      </c>
      <c r="AV60" s="79">
        <f t="shared" si="33"/>
        <v>0</v>
      </c>
      <c r="AW60" s="83">
        <f t="shared" si="34"/>
        <v>0</v>
      </c>
      <c r="AX60" s="43">
        <f t="shared" si="35"/>
        <v>0</v>
      </c>
      <c r="AY60" s="43">
        <f t="shared" si="36"/>
        <v>0</v>
      </c>
      <c r="AZ60" s="43">
        <f t="shared" si="37"/>
        <v>0</v>
      </c>
    </row>
    <row r="61" spans="2:53" x14ac:dyDescent="0.25">
      <c r="B61" s="88">
        <v>21387755102.041</v>
      </c>
      <c r="C61" s="88">
        <v>-12.93305</v>
      </c>
      <c r="D61" s="88">
        <v>18.593585999999998</v>
      </c>
      <c r="E61" s="88">
        <v>25.929131000000002</v>
      </c>
      <c r="F61" s="88">
        <v>-75.581481999999994</v>
      </c>
      <c r="G61" s="88">
        <v>-7.3355455000000003</v>
      </c>
      <c r="H61" s="8"/>
      <c r="I61" s="6">
        <f t="shared" si="68"/>
        <v>22.571428571428999</v>
      </c>
      <c r="J61" s="6">
        <f t="shared" si="69"/>
        <v>26.206882</v>
      </c>
      <c r="K61" s="83">
        <f t="shared" si="7"/>
        <v>18.575711999999999</v>
      </c>
      <c r="L61" s="6">
        <f t="shared" si="8"/>
        <v>22.571428571428999</v>
      </c>
      <c r="M61" s="79">
        <f t="shared" si="9"/>
        <v>25.850117000000001</v>
      </c>
      <c r="N61" s="83">
        <f t="shared" si="10"/>
        <v>17.952259000000002</v>
      </c>
      <c r="O61" s="6">
        <f t="shared" si="11"/>
        <v>22.571428571428999</v>
      </c>
      <c r="P61" s="79">
        <f t="shared" si="12"/>
        <v>23.2791</v>
      </c>
      <c r="Q61" s="83">
        <f t="shared" si="13"/>
        <v>14.806899</v>
      </c>
      <c r="R61" s="6">
        <f t="shared" si="14"/>
        <v>22.571428571428999</v>
      </c>
      <c r="S61" s="79">
        <f t="shared" si="15"/>
        <v>0</v>
      </c>
      <c r="T61" s="83">
        <f t="shared" si="16"/>
        <v>0</v>
      </c>
      <c r="U61" s="6">
        <f t="shared" si="17"/>
        <v>22.571428571428999</v>
      </c>
      <c r="V61" s="79">
        <f t="shared" si="18"/>
        <v>0</v>
      </c>
      <c r="W61" s="83">
        <f t="shared" si="19"/>
        <v>0</v>
      </c>
      <c r="X61" s="43">
        <f t="shared" si="20"/>
        <v>0</v>
      </c>
      <c r="Y61" s="43">
        <f t="shared" ref="Y61:Z61" si="96">C585</f>
        <v>0</v>
      </c>
      <c r="Z61" s="43">
        <f t="shared" si="96"/>
        <v>0</v>
      </c>
      <c r="AB61" s="88">
        <v>21387755102.041</v>
      </c>
      <c r="AC61" s="88">
        <v>-13.824733</v>
      </c>
      <c r="AD61" s="88">
        <v>19.783701000000001</v>
      </c>
      <c r="AE61" s="88">
        <v>27.929276999999999</v>
      </c>
      <c r="AF61" s="88">
        <v>-83.366759999999999</v>
      </c>
      <c r="AG61" s="88">
        <v>-8.1455765000000007</v>
      </c>
      <c r="AH61" s="8"/>
      <c r="AI61" s="6">
        <f t="shared" si="71"/>
        <v>22.571428571428999</v>
      </c>
      <c r="AJ61" s="6">
        <f t="shared" si="72"/>
        <v>26.457889999999999</v>
      </c>
      <c r="AK61" s="83">
        <f t="shared" si="22"/>
        <v>17.997924999999999</v>
      </c>
      <c r="AL61" s="6">
        <f t="shared" si="23"/>
        <v>22.571428571428999</v>
      </c>
      <c r="AM61" s="79">
        <f t="shared" si="24"/>
        <v>26.753868000000001</v>
      </c>
      <c r="AN61" s="83">
        <f t="shared" si="25"/>
        <v>18.087123999999999</v>
      </c>
      <c r="AO61" s="6">
        <f t="shared" si="26"/>
        <v>22.571428571428999</v>
      </c>
      <c r="AP61" s="43">
        <f t="shared" si="27"/>
        <v>27.000536</v>
      </c>
      <c r="AQ61" s="83">
        <f t="shared" si="28"/>
        <v>17.992408999999999</v>
      </c>
      <c r="AR61" s="6">
        <f t="shared" si="29"/>
        <v>22.571428571428999</v>
      </c>
      <c r="AS61" s="79">
        <f t="shared" si="30"/>
        <v>0</v>
      </c>
      <c r="AT61" s="83">
        <f t="shared" si="31"/>
        <v>0</v>
      </c>
      <c r="AU61" s="6">
        <f t="shared" si="32"/>
        <v>22.571428571428999</v>
      </c>
      <c r="AV61" s="79">
        <f t="shared" si="33"/>
        <v>0</v>
      </c>
      <c r="AW61" s="83">
        <f t="shared" si="34"/>
        <v>0</v>
      </c>
      <c r="AX61" s="43">
        <f t="shared" si="35"/>
        <v>0</v>
      </c>
      <c r="AY61" s="43">
        <f t="shared" si="36"/>
        <v>0</v>
      </c>
      <c r="AZ61" s="43">
        <f t="shared" si="37"/>
        <v>0</v>
      </c>
    </row>
    <row r="62" spans="2:53" x14ac:dyDescent="0.25">
      <c r="B62" s="88">
        <v>21683673469.388</v>
      </c>
      <c r="C62" s="88">
        <v>-12.908372999999999</v>
      </c>
      <c r="D62" s="88">
        <v>18.581254999999999</v>
      </c>
      <c r="E62" s="88">
        <v>25.803894</v>
      </c>
      <c r="F62" s="88">
        <v>-76.614258000000007</v>
      </c>
      <c r="G62" s="88">
        <v>-7.2226391000000003</v>
      </c>
      <c r="H62" s="8"/>
      <c r="I62" s="6">
        <f t="shared" si="68"/>
        <v>22.867346938776002</v>
      </c>
      <c r="J62" s="6">
        <f t="shared" si="69"/>
        <v>25.341729999999998</v>
      </c>
      <c r="K62" s="83">
        <f t="shared" si="7"/>
        <v>17.556101000000002</v>
      </c>
      <c r="L62" s="6">
        <f t="shared" si="8"/>
        <v>22.867346938776002</v>
      </c>
      <c r="M62" s="79">
        <f t="shared" si="9"/>
        <v>24.973074</v>
      </c>
      <c r="N62" s="83">
        <f t="shared" si="10"/>
        <v>16.884139999999999</v>
      </c>
      <c r="O62" s="6">
        <f t="shared" si="11"/>
        <v>22.867346938776002</v>
      </c>
      <c r="P62" s="79">
        <f t="shared" si="12"/>
        <v>24.289180999999999</v>
      </c>
      <c r="Q62" s="83">
        <f t="shared" si="13"/>
        <v>15.585815</v>
      </c>
      <c r="R62" s="6">
        <f t="shared" si="14"/>
        <v>22.867346938776002</v>
      </c>
      <c r="S62" s="79">
        <f t="shared" si="15"/>
        <v>0</v>
      </c>
      <c r="T62" s="83">
        <f t="shared" si="16"/>
        <v>0</v>
      </c>
      <c r="U62" s="6">
        <f t="shared" si="17"/>
        <v>22.867346938776002</v>
      </c>
      <c r="V62" s="79">
        <f t="shared" si="18"/>
        <v>0</v>
      </c>
      <c r="W62" s="83">
        <f t="shared" si="19"/>
        <v>0</v>
      </c>
      <c r="X62" s="43">
        <f t="shared" si="20"/>
        <v>0</v>
      </c>
      <c r="Y62" s="43">
        <f t="shared" ref="Y62:Z62" si="97">C586</f>
        <v>0</v>
      </c>
      <c r="Z62" s="43">
        <f t="shared" si="97"/>
        <v>0</v>
      </c>
      <c r="AB62" s="88">
        <v>21683673469.388</v>
      </c>
      <c r="AC62" s="88">
        <v>-13.794885000000001</v>
      </c>
      <c r="AD62" s="88">
        <v>19.984848</v>
      </c>
      <c r="AE62" s="88">
        <v>28.121386999999999</v>
      </c>
      <c r="AF62" s="88">
        <v>-79.599045000000004</v>
      </c>
      <c r="AG62" s="88">
        <v>-8.1365394999999996</v>
      </c>
      <c r="AH62" s="8"/>
      <c r="AI62" s="6">
        <f t="shared" si="71"/>
        <v>22.867346938776002</v>
      </c>
      <c r="AJ62" s="6">
        <f t="shared" si="72"/>
        <v>25.034292000000001</v>
      </c>
      <c r="AK62" s="83">
        <f t="shared" si="22"/>
        <v>16.465042</v>
      </c>
      <c r="AL62" s="6">
        <f t="shared" si="23"/>
        <v>22.867346938776002</v>
      </c>
      <c r="AM62" s="79">
        <f t="shared" si="24"/>
        <v>25.564972000000001</v>
      </c>
      <c r="AN62" s="83">
        <f t="shared" si="25"/>
        <v>16.779330999999999</v>
      </c>
      <c r="AO62" s="6">
        <f t="shared" si="26"/>
        <v>22.867346938776002</v>
      </c>
      <c r="AP62" s="43">
        <f t="shared" si="27"/>
        <v>27.578786999999998</v>
      </c>
      <c r="AQ62" s="83">
        <f t="shared" si="28"/>
        <v>18.419891</v>
      </c>
      <c r="AR62" s="6">
        <f t="shared" si="29"/>
        <v>22.867346938776002</v>
      </c>
      <c r="AS62" s="79">
        <f t="shared" si="30"/>
        <v>0</v>
      </c>
      <c r="AT62" s="83">
        <f t="shared" si="31"/>
        <v>0</v>
      </c>
      <c r="AU62" s="6">
        <f t="shared" si="32"/>
        <v>22.867346938776002</v>
      </c>
      <c r="AV62" s="79">
        <f t="shared" si="33"/>
        <v>0</v>
      </c>
      <c r="AW62" s="83">
        <f t="shared" si="34"/>
        <v>0</v>
      </c>
      <c r="AX62" s="43">
        <f t="shared" si="35"/>
        <v>0</v>
      </c>
      <c r="AY62" s="43">
        <f t="shared" si="36"/>
        <v>0</v>
      </c>
      <c r="AZ62" s="43">
        <f t="shared" si="37"/>
        <v>0</v>
      </c>
    </row>
    <row r="63" spans="2:53" x14ac:dyDescent="0.25">
      <c r="B63" s="88">
        <v>21979591836.735001</v>
      </c>
      <c r="C63" s="88">
        <v>-12.492167</v>
      </c>
      <c r="D63" s="88">
        <v>18.899751999999999</v>
      </c>
      <c r="E63" s="88">
        <v>26.179766000000001</v>
      </c>
      <c r="F63" s="88">
        <v>-74.292557000000002</v>
      </c>
      <c r="G63" s="88">
        <v>-7.2800140000000004</v>
      </c>
      <c r="H63" s="8"/>
      <c r="I63" s="6">
        <f t="shared" si="68"/>
        <v>23.163265306122003</v>
      </c>
      <c r="J63" s="6">
        <f t="shared" si="69"/>
        <v>24.723182999999999</v>
      </c>
      <c r="K63" s="83">
        <f t="shared" si="7"/>
        <v>16.811104</v>
      </c>
      <c r="L63" s="6">
        <f t="shared" si="8"/>
        <v>23.163265306122003</v>
      </c>
      <c r="M63" s="79">
        <f t="shared" si="9"/>
        <v>23.553464999999999</v>
      </c>
      <c r="N63" s="83">
        <f t="shared" si="10"/>
        <v>15.354967</v>
      </c>
      <c r="O63" s="6">
        <f t="shared" si="11"/>
        <v>23.163265306122003</v>
      </c>
      <c r="P63" s="79">
        <f t="shared" si="12"/>
        <v>24.879726000000002</v>
      </c>
      <c r="Q63" s="83">
        <f t="shared" si="13"/>
        <v>16.108447999999999</v>
      </c>
      <c r="R63" s="6">
        <f t="shared" si="14"/>
        <v>23.163265306122003</v>
      </c>
      <c r="S63" s="79">
        <f t="shared" si="15"/>
        <v>0</v>
      </c>
      <c r="T63" s="83">
        <f t="shared" si="16"/>
        <v>0</v>
      </c>
      <c r="U63" s="6">
        <f t="shared" si="17"/>
        <v>23.163265306122003</v>
      </c>
      <c r="V63" s="79">
        <f t="shared" si="18"/>
        <v>0</v>
      </c>
      <c r="W63" s="83">
        <f t="shared" si="19"/>
        <v>0</v>
      </c>
      <c r="X63" s="43">
        <f t="shared" si="20"/>
        <v>0</v>
      </c>
      <c r="Y63" s="43">
        <f t="shared" ref="Y63:Z63" si="98">C587</f>
        <v>0</v>
      </c>
      <c r="Z63" s="43">
        <f t="shared" si="98"/>
        <v>0</v>
      </c>
      <c r="AB63" s="88">
        <v>21979591836.735001</v>
      </c>
      <c r="AC63" s="88">
        <v>-13.377924999999999</v>
      </c>
      <c r="AD63" s="88">
        <v>19.688692</v>
      </c>
      <c r="AE63" s="88">
        <v>27.884955999999999</v>
      </c>
      <c r="AF63" s="88">
        <v>-79.935905000000005</v>
      </c>
      <c r="AG63" s="88">
        <v>-8.1962642999999993</v>
      </c>
      <c r="AH63" s="8"/>
      <c r="AI63" s="6">
        <f t="shared" si="71"/>
        <v>23.163265306122003</v>
      </c>
      <c r="AJ63" s="6">
        <f t="shared" si="72"/>
        <v>24.093443000000001</v>
      </c>
      <c r="AK63" s="83">
        <f t="shared" si="22"/>
        <v>15.496387</v>
      </c>
      <c r="AL63" s="6">
        <f t="shared" si="23"/>
        <v>23.163265306122003</v>
      </c>
      <c r="AM63" s="79">
        <f t="shared" si="24"/>
        <v>24.277349000000001</v>
      </c>
      <c r="AN63" s="83">
        <f t="shared" si="25"/>
        <v>15.47448</v>
      </c>
      <c r="AO63" s="6">
        <f t="shared" si="26"/>
        <v>23.163265306122003</v>
      </c>
      <c r="AP63" s="43">
        <f t="shared" si="27"/>
        <v>26.671029999999998</v>
      </c>
      <c r="AQ63" s="83">
        <f t="shared" si="28"/>
        <v>17.48901</v>
      </c>
      <c r="AR63" s="6">
        <f t="shared" si="29"/>
        <v>23.163265306122003</v>
      </c>
      <c r="AS63" s="79">
        <f t="shared" si="30"/>
        <v>0</v>
      </c>
      <c r="AT63" s="83">
        <f t="shared" si="31"/>
        <v>0</v>
      </c>
      <c r="AU63" s="6">
        <f t="shared" si="32"/>
        <v>23.163265306122003</v>
      </c>
      <c r="AV63" s="79">
        <f t="shared" si="33"/>
        <v>0</v>
      </c>
      <c r="AW63" s="83">
        <f t="shared" si="34"/>
        <v>0</v>
      </c>
      <c r="AX63" s="43">
        <f t="shared" si="35"/>
        <v>0</v>
      </c>
      <c r="AY63" s="43">
        <f t="shared" si="36"/>
        <v>0</v>
      </c>
      <c r="AZ63" s="43">
        <f t="shared" si="37"/>
        <v>0</v>
      </c>
    </row>
    <row r="64" spans="2:53" x14ac:dyDescent="0.25">
      <c r="B64" s="88">
        <v>22275510204.082001</v>
      </c>
      <c r="C64" s="88">
        <v>-12.451221</v>
      </c>
      <c r="D64" s="88">
        <v>18.874580000000002</v>
      </c>
      <c r="E64" s="88">
        <v>26.259857</v>
      </c>
      <c r="F64" s="88">
        <v>-76.046974000000006</v>
      </c>
      <c r="G64" s="88">
        <v>-7.3852767999999998</v>
      </c>
      <c r="H64" s="8"/>
      <c r="I64" s="6">
        <f t="shared" si="68"/>
        <v>23.459183673469003</v>
      </c>
      <c r="J64" s="6">
        <f t="shared" si="69"/>
        <v>24.308948999999998</v>
      </c>
      <c r="K64" s="83">
        <f t="shared" si="7"/>
        <v>16.369658000000001</v>
      </c>
      <c r="L64" s="6">
        <f t="shared" si="8"/>
        <v>23.459183673469003</v>
      </c>
      <c r="M64" s="79">
        <f t="shared" si="9"/>
        <v>22.601257</v>
      </c>
      <c r="N64" s="83">
        <f t="shared" si="10"/>
        <v>14.405386999999999</v>
      </c>
      <c r="O64" s="6">
        <f t="shared" si="11"/>
        <v>23.459183673469003</v>
      </c>
      <c r="P64" s="79">
        <f t="shared" si="12"/>
        <v>23.783526999999999</v>
      </c>
      <c r="Q64" s="83">
        <f t="shared" si="13"/>
        <v>15.058619999999999</v>
      </c>
      <c r="R64" s="6">
        <f t="shared" si="14"/>
        <v>23.459183673469003</v>
      </c>
      <c r="S64" s="79">
        <f t="shared" si="15"/>
        <v>0</v>
      </c>
      <c r="T64" s="83">
        <f t="shared" si="16"/>
        <v>0</v>
      </c>
      <c r="U64" s="6">
        <f t="shared" si="17"/>
        <v>23.459183673469003</v>
      </c>
      <c r="V64" s="79">
        <f t="shared" si="18"/>
        <v>0</v>
      </c>
      <c r="W64" s="83">
        <f t="shared" si="19"/>
        <v>0</v>
      </c>
      <c r="X64" s="43">
        <f t="shared" si="20"/>
        <v>0</v>
      </c>
      <c r="Y64" s="43">
        <f t="shared" ref="Y64:Z64" si="99">C588</f>
        <v>0</v>
      </c>
      <c r="Z64" s="43">
        <f t="shared" si="99"/>
        <v>0</v>
      </c>
      <c r="AB64" s="88">
        <v>22275510204.082001</v>
      </c>
      <c r="AC64" s="88">
        <v>-13.328979</v>
      </c>
      <c r="AD64" s="88">
        <v>19.436402999999999</v>
      </c>
      <c r="AE64" s="88">
        <v>27.763114999999999</v>
      </c>
      <c r="AF64" s="88">
        <v>-80.102562000000006</v>
      </c>
      <c r="AG64" s="88">
        <v>-8.3267126000000005</v>
      </c>
      <c r="AH64" s="8"/>
      <c r="AI64" s="6">
        <f t="shared" si="71"/>
        <v>23.459183673469003</v>
      </c>
      <c r="AJ64" s="6">
        <f t="shared" si="72"/>
        <v>24.057206999999998</v>
      </c>
      <c r="AK64" s="83">
        <f t="shared" si="22"/>
        <v>15.483356000000001</v>
      </c>
      <c r="AL64" s="6">
        <f t="shared" si="23"/>
        <v>23.459183673469003</v>
      </c>
      <c r="AM64" s="79">
        <f t="shared" si="24"/>
        <v>24.065147</v>
      </c>
      <c r="AN64" s="83">
        <f t="shared" si="25"/>
        <v>15.310416999999999</v>
      </c>
      <c r="AO64" s="6">
        <f t="shared" si="26"/>
        <v>23.459183673469003</v>
      </c>
      <c r="AP64" s="43">
        <f t="shared" si="27"/>
        <v>25.695371999999999</v>
      </c>
      <c r="AQ64" s="83">
        <f t="shared" si="28"/>
        <v>16.586994000000001</v>
      </c>
      <c r="AR64" s="6">
        <f t="shared" si="29"/>
        <v>23.459183673469003</v>
      </c>
      <c r="AS64" s="79">
        <f t="shared" si="30"/>
        <v>0</v>
      </c>
      <c r="AT64" s="83">
        <f t="shared" si="31"/>
        <v>0</v>
      </c>
      <c r="AU64" s="6">
        <f t="shared" si="32"/>
        <v>23.459183673469003</v>
      </c>
      <c r="AV64" s="79">
        <f t="shared" si="33"/>
        <v>0</v>
      </c>
      <c r="AW64" s="83">
        <f t="shared" si="34"/>
        <v>0</v>
      </c>
      <c r="AX64" s="43">
        <f t="shared" si="35"/>
        <v>0</v>
      </c>
      <c r="AY64" s="43">
        <f t="shared" si="36"/>
        <v>0</v>
      </c>
      <c r="AZ64" s="43">
        <f t="shared" si="37"/>
        <v>0</v>
      </c>
    </row>
    <row r="65" spans="2:52" x14ac:dyDescent="0.25">
      <c r="B65" s="88">
        <v>22571428571.429001</v>
      </c>
      <c r="C65" s="88">
        <v>-13.176970000000001</v>
      </c>
      <c r="D65" s="88">
        <v>18.575711999999999</v>
      </c>
      <c r="E65" s="88">
        <v>26.206882</v>
      </c>
      <c r="F65" s="88">
        <v>-77.269028000000006</v>
      </c>
      <c r="G65" s="88">
        <v>-7.6311703</v>
      </c>
      <c r="H65" s="8"/>
      <c r="I65" s="6">
        <f t="shared" si="68"/>
        <v>23.755102040816002</v>
      </c>
      <c r="J65" s="6">
        <f t="shared" si="69"/>
        <v>23.902944999999999</v>
      </c>
      <c r="K65" s="83">
        <f t="shared" si="7"/>
        <v>15.994884000000001</v>
      </c>
      <c r="L65" s="6">
        <f t="shared" si="8"/>
        <v>23.755102040816002</v>
      </c>
      <c r="M65" s="79">
        <f t="shared" si="9"/>
        <v>21.841443999999999</v>
      </c>
      <c r="N65" s="83">
        <f t="shared" si="10"/>
        <v>13.683002</v>
      </c>
      <c r="O65" s="6">
        <f t="shared" si="11"/>
        <v>23.755102040816002</v>
      </c>
      <c r="P65" s="79">
        <f t="shared" si="12"/>
        <v>25.607941</v>
      </c>
      <c r="Q65" s="83">
        <f t="shared" si="13"/>
        <v>16.915579000000001</v>
      </c>
      <c r="R65" s="6">
        <f t="shared" si="14"/>
        <v>23.755102040816002</v>
      </c>
      <c r="S65" s="79">
        <f t="shared" si="15"/>
        <v>0</v>
      </c>
      <c r="T65" s="83">
        <f t="shared" si="16"/>
        <v>0</v>
      </c>
      <c r="U65" s="6">
        <f t="shared" si="17"/>
        <v>23.755102040816002</v>
      </c>
      <c r="V65" s="79">
        <f t="shared" si="18"/>
        <v>0</v>
      </c>
      <c r="W65" s="83">
        <f t="shared" si="19"/>
        <v>0</v>
      </c>
      <c r="X65" s="43">
        <f t="shared" si="20"/>
        <v>0</v>
      </c>
      <c r="Y65" s="43">
        <f t="shared" ref="Y65:Z65" si="100">C589</f>
        <v>0</v>
      </c>
      <c r="Z65" s="43">
        <f t="shared" si="100"/>
        <v>0</v>
      </c>
      <c r="AB65" s="88">
        <v>22571428571.429001</v>
      </c>
      <c r="AC65" s="88">
        <v>-14.108242000000001</v>
      </c>
      <c r="AD65" s="88">
        <v>17.997924999999999</v>
      </c>
      <c r="AE65" s="88">
        <v>26.457889999999999</v>
      </c>
      <c r="AF65" s="88">
        <v>-79.025390999999999</v>
      </c>
      <c r="AG65" s="88">
        <v>-8.4599656999999997</v>
      </c>
      <c r="AH65" s="8"/>
      <c r="AI65" s="6">
        <f t="shared" si="71"/>
        <v>23.755102040816002</v>
      </c>
      <c r="AJ65" s="6">
        <f t="shared" si="72"/>
        <v>23.929463999999999</v>
      </c>
      <c r="AK65" s="83">
        <f t="shared" si="22"/>
        <v>15.306811</v>
      </c>
      <c r="AL65" s="6">
        <f t="shared" si="23"/>
        <v>23.755102040816002</v>
      </c>
      <c r="AM65" s="79">
        <f t="shared" si="24"/>
        <v>23.945087000000001</v>
      </c>
      <c r="AN65" s="83">
        <f t="shared" si="25"/>
        <v>15.173845999999999</v>
      </c>
      <c r="AO65" s="6">
        <f t="shared" si="26"/>
        <v>23.755102040816002</v>
      </c>
      <c r="AP65" s="43">
        <f t="shared" si="27"/>
        <v>24.900229</v>
      </c>
      <c r="AQ65" s="83">
        <f t="shared" si="28"/>
        <v>15.817532999999999</v>
      </c>
      <c r="AR65" s="6">
        <f t="shared" si="29"/>
        <v>23.755102040816002</v>
      </c>
      <c r="AS65" s="79">
        <f t="shared" si="30"/>
        <v>0</v>
      </c>
      <c r="AT65" s="83">
        <f t="shared" si="31"/>
        <v>0</v>
      </c>
      <c r="AU65" s="6">
        <f t="shared" si="32"/>
        <v>23.755102040816002</v>
      </c>
      <c r="AV65" s="79">
        <f t="shared" si="33"/>
        <v>0</v>
      </c>
      <c r="AW65" s="83">
        <f t="shared" si="34"/>
        <v>0</v>
      </c>
      <c r="AX65" s="43">
        <f t="shared" si="35"/>
        <v>0</v>
      </c>
      <c r="AY65" s="43">
        <f t="shared" si="36"/>
        <v>0</v>
      </c>
      <c r="AZ65" s="43">
        <f t="shared" si="37"/>
        <v>0</v>
      </c>
    </row>
    <row r="66" spans="2:52" x14ac:dyDescent="0.25">
      <c r="B66" s="88">
        <v>22867346938.776001</v>
      </c>
      <c r="C66" s="88">
        <v>-13.945671000000001</v>
      </c>
      <c r="D66" s="88">
        <v>17.556101000000002</v>
      </c>
      <c r="E66" s="88">
        <v>25.341729999999998</v>
      </c>
      <c r="F66" s="88">
        <v>-76.859863000000004</v>
      </c>
      <c r="G66" s="88">
        <v>-7.7856282999999999</v>
      </c>
      <c r="H66" s="8"/>
      <c r="I66" s="6">
        <f t="shared" si="68"/>
        <v>24.051020408162998</v>
      </c>
      <c r="J66" s="6">
        <f t="shared" si="69"/>
        <v>23.067419000000001</v>
      </c>
      <c r="K66" s="83">
        <f t="shared" si="7"/>
        <v>15.268457</v>
      </c>
      <c r="L66" s="6">
        <f t="shared" si="8"/>
        <v>24.051020408162998</v>
      </c>
      <c r="M66" s="79">
        <f t="shared" si="9"/>
        <v>21.786335000000001</v>
      </c>
      <c r="N66" s="83">
        <f t="shared" si="10"/>
        <v>13.750624999999999</v>
      </c>
      <c r="O66" s="6">
        <f t="shared" si="11"/>
        <v>24.051020408162998</v>
      </c>
      <c r="P66" s="79">
        <f t="shared" si="12"/>
        <v>25.748348</v>
      </c>
      <c r="Q66" s="83">
        <f t="shared" si="13"/>
        <v>17.186828999999999</v>
      </c>
      <c r="R66" s="6">
        <f t="shared" si="14"/>
        <v>24.051020408162998</v>
      </c>
      <c r="S66" s="79">
        <f t="shared" si="15"/>
        <v>0</v>
      </c>
      <c r="T66" s="83">
        <f t="shared" si="16"/>
        <v>0</v>
      </c>
      <c r="U66" s="6">
        <f t="shared" si="17"/>
        <v>24.051020408162998</v>
      </c>
      <c r="V66" s="79">
        <f t="shared" si="18"/>
        <v>0</v>
      </c>
      <c r="W66" s="83">
        <f t="shared" si="19"/>
        <v>0</v>
      </c>
      <c r="X66" s="43">
        <f t="shared" si="20"/>
        <v>0</v>
      </c>
      <c r="Y66" s="43">
        <f t="shared" ref="Y66:Z66" si="101">C590</f>
        <v>0</v>
      </c>
      <c r="Z66" s="43">
        <f t="shared" si="101"/>
        <v>0</v>
      </c>
      <c r="AB66" s="88">
        <v>22867346938.776001</v>
      </c>
      <c r="AC66" s="88">
        <v>-14.501167000000001</v>
      </c>
      <c r="AD66" s="88">
        <v>16.465042</v>
      </c>
      <c r="AE66" s="88">
        <v>25.034292000000001</v>
      </c>
      <c r="AF66" s="88">
        <v>-74.674758999999995</v>
      </c>
      <c r="AG66" s="88">
        <v>-8.5692511000000007</v>
      </c>
      <c r="AH66" s="8"/>
      <c r="AI66" s="6">
        <f t="shared" si="71"/>
        <v>24.051020408162998</v>
      </c>
      <c r="AJ66" s="6">
        <f t="shared" si="72"/>
        <v>23.916332000000001</v>
      </c>
      <c r="AK66" s="83">
        <f t="shared" si="22"/>
        <v>15.270659</v>
      </c>
      <c r="AL66" s="6">
        <f t="shared" si="23"/>
        <v>24.051020408162998</v>
      </c>
      <c r="AM66" s="79">
        <f t="shared" si="24"/>
        <v>24.248255</v>
      </c>
      <c r="AN66" s="83">
        <f t="shared" si="25"/>
        <v>15.461836</v>
      </c>
      <c r="AO66" s="6">
        <f t="shared" si="26"/>
        <v>24.051020408162998</v>
      </c>
      <c r="AP66" s="43">
        <f t="shared" si="27"/>
        <v>25.245643999999999</v>
      </c>
      <c r="AQ66" s="83">
        <f t="shared" si="28"/>
        <v>16.165405</v>
      </c>
      <c r="AR66" s="6">
        <f t="shared" si="29"/>
        <v>24.051020408162998</v>
      </c>
      <c r="AS66" s="79">
        <f t="shared" si="30"/>
        <v>0</v>
      </c>
      <c r="AT66" s="83">
        <f t="shared" si="31"/>
        <v>0</v>
      </c>
      <c r="AU66" s="6">
        <f t="shared" si="32"/>
        <v>24.051020408162998</v>
      </c>
      <c r="AV66" s="79">
        <f t="shared" si="33"/>
        <v>0</v>
      </c>
      <c r="AW66" s="83">
        <f t="shared" si="34"/>
        <v>0</v>
      </c>
      <c r="AX66" s="43">
        <f t="shared" si="35"/>
        <v>0</v>
      </c>
      <c r="AY66" s="43">
        <f t="shared" si="36"/>
        <v>0</v>
      </c>
      <c r="AZ66" s="43">
        <f t="shared" si="37"/>
        <v>0</v>
      </c>
    </row>
    <row r="67" spans="2:52" x14ac:dyDescent="0.25">
      <c r="B67" s="88">
        <v>23163265306.122002</v>
      </c>
      <c r="C67" s="88">
        <v>-12.868187000000001</v>
      </c>
      <c r="D67" s="88">
        <v>16.811104</v>
      </c>
      <c r="E67" s="88">
        <v>24.723182999999999</v>
      </c>
      <c r="F67" s="88">
        <v>-71.180205999999998</v>
      </c>
      <c r="G67" s="88">
        <v>-7.9120784000000004</v>
      </c>
      <c r="H67" s="8"/>
      <c r="I67" s="6">
        <f t="shared" si="68"/>
        <v>24.346938775509997</v>
      </c>
      <c r="J67" s="6">
        <f t="shared" si="69"/>
        <v>22.129556999999998</v>
      </c>
      <c r="K67" s="83">
        <f t="shared" si="7"/>
        <v>14.489614</v>
      </c>
      <c r="L67" s="6">
        <f t="shared" si="8"/>
        <v>24.346938775509997</v>
      </c>
      <c r="M67" s="79">
        <f t="shared" si="9"/>
        <v>23.442084999999999</v>
      </c>
      <c r="N67" s="83">
        <f t="shared" si="10"/>
        <v>15.571065000000001</v>
      </c>
      <c r="O67" s="6">
        <f t="shared" si="11"/>
        <v>24.346938775509997</v>
      </c>
      <c r="P67" s="79">
        <f t="shared" si="12"/>
        <v>24.494698</v>
      </c>
      <c r="Q67" s="83">
        <f t="shared" si="13"/>
        <v>16.115912999999999</v>
      </c>
      <c r="R67" s="6">
        <f t="shared" si="14"/>
        <v>24.346938775509997</v>
      </c>
      <c r="S67" s="79">
        <f t="shared" si="15"/>
        <v>0</v>
      </c>
      <c r="T67" s="83">
        <f t="shared" si="16"/>
        <v>0</v>
      </c>
      <c r="U67" s="6">
        <f t="shared" si="17"/>
        <v>24.346938775509997</v>
      </c>
      <c r="V67" s="79">
        <f t="shared" si="18"/>
        <v>0</v>
      </c>
      <c r="W67" s="83">
        <f t="shared" si="19"/>
        <v>0</v>
      </c>
      <c r="X67" s="43">
        <f t="shared" si="20"/>
        <v>0</v>
      </c>
      <c r="Y67" s="43">
        <f t="shared" ref="Y67:Z67" si="102">C591</f>
        <v>0</v>
      </c>
      <c r="Z67" s="43">
        <f t="shared" si="102"/>
        <v>0</v>
      </c>
      <c r="AB67" s="88">
        <v>23163265306.122002</v>
      </c>
      <c r="AC67" s="88">
        <v>-13.640048999999999</v>
      </c>
      <c r="AD67" s="88">
        <v>15.496387</v>
      </c>
      <c r="AE67" s="88">
        <v>24.093443000000001</v>
      </c>
      <c r="AF67" s="88">
        <v>-71.838477999999995</v>
      </c>
      <c r="AG67" s="88">
        <v>-8.5970572999999995</v>
      </c>
      <c r="AH67" s="8"/>
      <c r="AI67" s="6">
        <f t="shared" si="71"/>
        <v>24.346938775509997</v>
      </c>
      <c r="AJ67" s="6">
        <f t="shared" si="72"/>
        <v>23.904022000000001</v>
      </c>
      <c r="AK67" s="83">
        <f t="shared" si="22"/>
        <v>15.174783</v>
      </c>
      <c r="AL67" s="6">
        <f t="shared" si="23"/>
        <v>24.346938775509997</v>
      </c>
      <c r="AM67" s="79">
        <f t="shared" si="24"/>
        <v>24.654392000000001</v>
      </c>
      <c r="AN67" s="83">
        <f t="shared" si="25"/>
        <v>15.777108</v>
      </c>
      <c r="AO67" s="6">
        <f t="shared" si="26"/>
        <v>24.346938775509997</v>
      </c>
      <c r="AP67" s="43">
        <f t="shared" si="27"/>
        <v>26.203941</v>
      </c>
      <c r="AQ67" s="83">
        <f t="shared" si="28"/>
        <v>17.033162999999998</v>
      </c>
      <c r="AR67" s="6">
        <f t="shared" si="29"/>
        <v>24.346938775509997</v>
      </c>
      <c r="AS67" s="79">
        <f t="shared" si="30"/>
        <v>0</v>
      </c>
      <c r="AT67" s="83">
        <f t="shared" si="31"/>
        <v>0</v>
      </c>
      <c r="AU67" s="6">
        <f t="shared" si="32"/>
        <v>24.346938775509997</v>
      </c>
      <c r="AV67" s="79">
        <f t="shared" si="33"/>
        <v>0</v>
      </c>
      <c r="AW67" s="83">
        <f t="shared" si="34"/>
        <v>0</v>
      </c>
      <c r="AX67" s="43">
        <f t="shared" si="35"/>
        <v>0</v>
      </c>
      <c r="AY67" s="43">
        <f t="shared" si="36"/>
        <v>0</v>
      </c>
      <c r="AZ67" s="43">
        <f t="shared" si="37"/>
        <v>0</v>
      </c>
    </row>
    <row r="68" spans="2:52" x14ac:dyDescent="0.25">
      <c r="B68" s="88">
        <v>23459183673.469002</v>
      </c>
      <c r="C68" s="88">
        <v>-13.330403</v>
      </c>
      <c r="D68" s="88">
        <v>16.369658000000001</v>
      </c>
      <c r="E68" s="88">
        <v>24.308948999999998</v>
      </c>
      <c r="F68" s="88">
        <v>-73.259338</v>
      </c>
      <c r="G68" s="88">
        <v>-7.9392905000000003</v>
      </c>
      <c r="H68" s="8"/>
      <c r="I68" s="6">
        <f t="shared" si="68"/>
        <v>24.642857142856997</v>
      </c>
      <c r="J68" s="6">
        <f t="shared" si="69"/>
        <v>21.796761</v>
      </c>
      <c r="K68" s="83">
        <f t="shared" si="7"/>
        <v>14.156108</v>
      </c>
      <c r="L68" s="6">
        <f t="shared" si="8"/>
        <v>24.642857142856997</v>
      </c>
      <c r="M68" s="79">
        <f t="shared" si="9"/>
        <v>25.160187000000001</v>
      </c>
      <c r="N68" s="83">
        <f t="shared" si="10"/>
        <v>17.272172999999999</v>
      </c>
      <c r="O68" s="6">
        <f t="shared" si="11"/>
        <v>24.642857142856997</v>
      </c>
      <c r="P68" s="79">
        <f t="shared" si="12"/>
        <v>22.891279000000001</v>
      </c>
      <c r="Q68" s="83">
        <f t="shared" si="13"/>
        <v>14.50445</v>
      </c>
      <c r="R68" s="6">
        <f t="shared" si="14"/>
        <v>24.642857142856997</v>
      </c>
      <c r="S68" s="79">
        <f t="shared" si="15"/>
        <v>0</v>
      </c>
      <c r="T68" s="83">
        <f t="shared" si="16"/>
        <v>0</v>
      </c>
      <c r="U68" s="6">
        <f t="shared" si="17"/>
        <v>24.642857142856997</v>
      </c>
      <c r="V68" s="79">
        <f t="shared" si="18"/>
        <v>0</v>
      </c>
      <c r="W68" s="83">
        <f t="shared" si="19"/>
        <v>0</v>
      </c>
      <c r="X68" s="43">
        <f t="shared" si="20"/>
        <v>0</v>
      </c>
      <c r="Y68" s="43">
        <f t="shared" ref="Y68:Z68" si="103">C592</f>
        <v>0</v>
      </c>
      <c r="Z68" s="43">
        <f t="shared" si="103"/>
        <v>0</v>
      </c>
      <c r="AB68" s="88">
        <v>23459183673.469002</v>
      </c>
      <c r="AC68" s="88">
        <v>-13.939890999999999</v>
      </c>
      <c r="AD68" s="88">
        <v>15.483356000000001</v>
      </c>
      <c r="AE68" s="88">
        <v>24.057206999999998</v>
      </c>
      <c r="AF68" s="88">
        <v>-72.708404999999999</v>
      </c>
      <c r="AG68" s="88">
        <v>-8.5738515999999994</v>
      </c>
      <c r="AH68" s="8"/>
      <c r="AI68" s="6">
        <f t="shared" si="71"/>
        <v>24.642857142856997</v>
      </c>
      <c r="AJ68" s="6">
        <f t="shared" si="72"/>
        <v>24.013922000000001</v>
      </c>
      <c r="AK68" s="83">
        <f t="shared" si="22"/>
        <v>15.340525</v>
      </c>
      <c r="AL68" s="6">
        <f t="shared" si="23"/>
        <v>24.642857142856997</v>
      </c>
      <c r="AM68" s="79">
        <f t="shared" si="24"/>
        <v>25.176010000000002</v>
      </c>
      <c r="AN68" s="83">
        <f t="shared" si="25"/>
        <v>16.358253000000001</v>
      </c>
      <c r="AO68" s="6">
        <f t="shared" si="26"/>
        <v>24.642857142856997</v>
      </c>
      <c r="AP68" s="43">
        <f t="shared" si="27"/>
        <v>26.918337000000001</v>
      </c>
      <c r="AQ68" s="83">
        <f t="shared" si="28"/>
        <v>17.820364000000001</v>
      </c>
      <c r="AR68" s="6">
        <f t="shared" si="29"/>
        <v>24.642857142856997</v>
      </c>
      <c r="AS68" s="79">
        <f t="shared" si="30"/>
        <v>0</v>
      </c>
      <c r="AT68" s="83">
        <f t="shared" si="31"/>
        <v>0</v>
      </c>
      <c r="AU68" s="6">
        <f t="shared" si="32"/>
        <v>24.642857142856997</v>
      </c>
      <c r="AV68" s="79">
        <f t="shared" si="33"/>
        <v>0</v>
      </c>
      <c r="AW68" s="83">
        <f t="shared" si="34"/>
        <v>0</v>
      </c>
      <c r="AX68" s="43">
        <f t="shared" si="35"/>
        <v>0</v>
      </c>
      <c r="AY68" s="43">
        <f t="shared" si="36"/>
        <v>0</v>
      </c>
      <c r="AZ68" s="43">
        <f t="shared" si="37"/>
        <v>0</v>
      </c>
    </row>
    <row r="69" spans="2:52" x14ac:dyDescent="0.25">
      <c r="B69" s="88">
        <v>23755102040.816002</v>
      </c>
      <c r="C69" s="88">
        <v>-12.855342</v>
      </c>
      <c r="D69" s="88">
        <v>15.994884000000001</v>
      </c>
      <c r="E69" s="88">
        <v>23.902944999999999</v>
      </c>
      <c r="F69" s="88">
        <v>-70.940201000000002</v>
      </c>
      <c r="G69" s="88">
        <v>-7.9080595999999996</v>
      </c>
      <c r="H69" s="8"/>
      <c r="I69" s="6">
        <f t="shared" ref="I69:I100" si="104">B73/1000000000</f>
        <v>24.938775510204</v>
      </c>
      <c r="J69" s="6">
        <f t="shared" ref="J69:J100" si="105">E73</f>
        <v>22.146274999999999</v>
      </c>
      <c r="K69" s="83">
        <f t="shared" si="7"/>
        <v>14.542287</v>
      </c>
      <c r="L69" s="6">
        <f t="shared" si="8"/>
        <v>24.938775510204</v>
      </c>
      <c r="M69" s="79">
        <f t="shared" si="9"/>
        <v>25.341097000000001</v>
      </c>
      <c r="N69" s="83">
        <f t="shared" si="10"/>
        <v>17.470886</v>
      </c>
      <c r="O69" s="6">
        <f t="shared" si="11"/>
        <v>24.938775510204</v>
      </c>
      <c r="P69" s="79">
        <f t="shared" si="12"/>
        <v>22.583015</v>
      </c>
      <c r="Q69" s="83">
        <f t="shared" si="13"/>
        <v>14.212622</v>
      </c>
      <c r="R69" s="6">
        <f t="shared" si="14"/>
        <v>24.938775510204</v>
      </c>
      <c r="S69" s="79">
        <f t="shared" si="15"/>
        <v>0</v>
      </c>
      <c r="T69" s="83">
        <f t="shared" si="16"/>
        <v>0</v>
      </c>
      <c r="U69" s="6">
        <f t="shared" si="17"/>
        <v>24.938775510204</v>
      </c>
      <c r="V69" s="79">
        <f t="shared" si="18"/>
        <v>0</v>
      </c>
      <c r="W69" s="83">
        <f t="shared" si="19"/>
        <v>0</v>
      </c>
      <c r="X69" s="43">
        <f t="shared" si="20"/>
        <v>0</v>
      </c>
      <c r="Y69" s="43">
        <f t="shared" ref="Y69:Z69" si="106">C593</f>
        <v>0</v>
      </c>
      <c r="Z69" s="43">
        <f t="shared" si="106"/>
        <v>0</v>
      </c>
      <c r="AB69" s="88">
        <v>23755102040.816002</v>
      </c>
      <c r="AC69" s="88">
        <v>-13.245924</v>
      </c>
      <c r="AD69" s="88">
        <v>15.306811</v>
      </c>
      <c r="AE69" s="88">
        <v>23.929463999999999</v>
      </c>
      <c r="AF69" s="88">
        <v>-70.830849000000001</v>
      </c>
      <c r="AG69" s="88">
        <v>-8.6226540000000007</v>
      </c>
      <c r="AH69" s="8"/>
      <c r="AI69" s="6">
        <f t="shared" ref="AI69:AI100" si="107">AB73/1000000000</f>
        <v>24.938775510204</v>
      </c>
      <c r="AJ69" s="6">
        <f t="shared" ref="AJ69:AJ100" si="108">AE73</f>
        <v>24.550629000000001</v>
      </c>
      <c r="AK69" s="83">
        <f t="shared" si="22"/>
        <v>15.811343000000001</v>
      </c>
      <c r="AL69" s="6">
        <f t="shared" si="23"/>
        <v>24.938775510204</v>
      </c>
      <c r="AM69" s="79">
        <f t="shared" si="24"/>
        <v>26.303526000000002</v>
      </c>
      <c r="AN69" s="83">
        <f t="shared" si="25"/>
        <v>17.417921</v>
      </c>
      <c r="AO69" s="6">
        <f t="shared" si="26"/>
        <v>24.938775510204</v>
      </c>
      <c r="AP69" s="43">
        <f t="shared" si="27"/>
        <v>28.747015000000001</v>
      </c>
      <c r="AQ69" s="83">
        <f t="shared" si="28"/>
        <v>19.590330000000002</v>
      </c>
      <c r="AR69" s="6">
        <f t="shared" si="29"/>
        <v>24.938775510204</v>
      </c>
      <c r="AS69" s="79">
        <f t="shared" si="30"/>
        <v>0</v>
      </c>
      <c r="AT69" s="83">
        <f t="shared" si="31"/>
        <v>0</v>
      </c>
      <c r="AU69" s="6">
        <f t="shared" si="32"/>
        <v>24.938775510204</v>
      </c>
      <c r="AV69" s="79">
        <f t="shared" si="33"/>
        <v>0</v>
      </c>
      <c r="AW69" s="83">
        <f t="shared" si="34"/>
        <v>0</v>
      </c>
      <c r="AX69" s="43">
        <f t="shared" si="35"/>
        <v>0</v>
      </c>
      <c r="AY69" s="43">
        <f t="shared" si="36"/>
        <v>0</v>
      </c>
      <c r="AZ69" s="43">
        <f t="shared" si="37"/>
        <v>0</v>
      </c>
    </row>
    <row r="70" spans="2:52" x14ac:dyDescent="0.25">
      <c r="B70" s="88">
        <v>24051020408.162998</v>
      </c>
      <c r="C70" s="88">
        <v>-13.302037</v>
      </c>
      <c r="D70" s="88">
        <v>15.268457</v>
      </c>
      <c r="E70" s="88">
        <v>23.067419000000001</v>
      </c>
      <c r="F70" s="88">
        <v>-70.233115999999995</v>
      </c>
      <c r="G70" s="88">
        <v>-7.7989601999999998</v>
      </c>
      <c r="H70" s="8"/>
      <c r="I70" s="6">
        <f t="shared" si="104"/>
        <v>25.234693877550999</v>
      </c>
      <c r="J70" s="6">
        <f t="shared" si="105"/>
        <v>23.711812999999999</v>
      </c>
      <c r="K70" s="83">
        <f t="shared" ref="K70:K103" si="109">D74</f>
        <v>16.043751</v>
      </c>
      <c r="L70" s="6">
        <f t="shared" ref="L70:L103" si="110">B74/1000000000</f>
        <v>25.234693877550999</v>
      </c>
      <c r="M70" s="79">
        <f t="shared" ref="M70:M103" si="111">C178</f>
        <v>23.827297000000002</v>
      </c>
      <c r="N70" s="83">
        <f t="shared" ref="N70:N103" si="112">D178</f>
        <v>15.88546</v>
      </c>
      <c r="O70" s="6">
        <f t="shared" ref="O70:O103" si="113">B74/1000000000</f>
        <v>25.234693877550999</v>
      </c>
      <c r="P70" s="79">
        <f t="shared" ref="P70:P103" si="114">C282</f>
        <v>22.761793000000001</v>
      </c>
      <c r="Q70" s="83">
        <f t="shared" ref="Q70:Q103" si="115">D282</f>
        <v>14.332222</v>
      </c>
      <c r="R70" s="6">
        <f t="shared" ref="R70:R103" si="116">B74/1000000000</f>
        <v>25.234693877550999</v>
      </c>
      <c r="S70" s="79">
        <f t="shared" ref="S70:S103" si="117">C386</f>
        <v>0</v>
      </c>
      <c r="T70" s="83">
        <f t="shared" ref="T70:T103" si="118">D386</f>
        <v>0</v>
      </c>
      <c r="U70" s="6">
        <f t="shared" ref="U70:U103" si="119">B74/1000000000</f>
        <v>25.234693877550999</v>
      </c>
      <c r="V70" s="79">
        <f t="shared" ref="V70:V103" si="120">C490</f>
        <v>0</v>
      </c>
      <c r="W70" s="83">
        <f t="shared" ref="W70:W103" si="121">D490</f>
        <v>0</v>
      </c>
      <c r="X70" s="43">
        <f t="shared" ref="X70:X103" si="122">B594/1000000000</f>
        <v>0</v>
      </c>
      <c r="Y70" s="43">
        <f t="shared" ref="Y70:Z70" si="123">C594</f>
        <v>0</v>
      </c>
      <c r="Z70" s="43">
        <f t="shared" si="123"/>
        <v>0</v>
      </c>
      <c r="AB70" s="88">
        <v>24051020408.162998</v>
      </c>
      <c r="AC70" s="88">
        <v>-14.358665</v>
      </c>
      <c r="AD70" s="88">
        <v>15.270659</v>
      </c>
      <c r="AE70" s="88">
        <v>23.916332000000001</v>
      </c>
      <c r="AF70" s="88">
        <v>-72.935051000000001</v>
      </c>
      <c r="AG70" s="88">
        <v>-8.6456727999999998</v>
      </c>
      <c r="AH70" s="8"/>
      <c r="AI70" s="6">
        <f t="shared" si="107"/>
        <v>25.234693877550999</v>
      </c>
      <c r="AJ70" s="6">
        <f t="shared" si="108"/>
        <v>24.726675</v>
      </c>
      <c r="AK70" s="83">
        <f t="shared" ref="AK70:AK103" si="124">AD74</f>
        <v>15.97048</v>
      </c>
      <c r="AL70" s="6">
        <f t="shared" ref="AL70:AL103" si="125">AB74/1000000000</f>
        <v>25.234693877550999</v>
      </c>
      <c r="AM70" s="79">
        <f t="shared" ref="AM70:AM103" si="126">AC178</f>
        <v>26.341229999999999</v>
      </c>
      <c r="AN70" s="83">
        <f t="shared" ref="AN70:AN103" si="127">AD178</f>
        <v>17.437918</v>
      </c>
      <c r="AO70" s="6">
        <f t="shared" ref="AO70:AO103" si="128">AB74/1000000000</f>
        <v>25.234693877550999</v>
      </c>
      <c r="AP70" s="43">
        <f t="shared" ref="AP70:AP103" si="129">AC282</f>
        <v>28.186235</v>
      </c>
      <c r="AQ70" s="83">
        <f t="shared" ref="AQ70:AQ103" si="130">AD282</f>
        <v>19.009253000000001</v>
      </c>
      <c r="AR70" s="6">
        <f t="shared" ref="AR70:AR103" si="131">AB74/1000000000</f>
        <v>25.234693877550999</v>
      </c>
      <c r="AS70" s="79">
        <f t="shared" ref="AS70:AS103" si="132">AC386</f>
        <v>0</v>
      </c>
      <c r="AT70" s="83">
        <f t="shared" ref="AT70:AT103" si="133">AD386</f>
        <v>0</v>
      </c>
      <c r="AU70" s="6">
        <f t="shared" ref="AU70:AU103" si="134">AB74/1000000000</f>
        <v>25.234693877550999</v>
      </c>
      <c r="AV70" s="79">
        <f t="shared" ref="AV70:AV103" si="135">AC490</f>
        <v>0</v>
      </c>
      <c r="AW70" s="83">
        <f t="shared" ref="AW70:AW103" si="136">AD490</f>
        <v>0</v>
      </c>
      <c r="AX70" s="43">
        <f t="shared" ref="AX70:AX103" si="137">AB594/1000000000</f>
        <v>0</v>
      </c>
      <c r="AY70" s="43">
        <f t="shared" ref="AY70:AY103" si="138">AC594</f>
        <v>0</v>
      </c>
      <c r="AZ70" s="43">
        <f t="shared" ref="AZ70:AZ103" si="139">AD594</f>
        <v>0</v>
      </c>
    </row>
    <row r="71" spans="2:52" x14ac:dyDescent="0.25">
      <c r="B71" s="88">
        <v>24346938775.509998</v>
      </c>
      <c r="C71" s="88">
        <v>-13.408633999999999</v>
      </c>
      <c r="D71" s="88">
        <v>14.489614</v>
      </c>
      <c r="E71" s="88">
        <v>22.129556999999998</v>
      </c>
      <c r="F71" s="88">
        <v>-69.135475</v>
      </c>
      <c r="G71" s="88">
        <v>-7.6399422000000001</v>
      </c>
      <c r="H71" s="8"/>
      <c r="I71" s="6">
        <f t="shared" si="104"/>
        <v>25.530612244897998</v>
      </c>
      <c r="J71" s="6">
        <f t="shared" si="105"/>
        <v>26.649197000000001</v>
      </c>
      <c r="K71" s="83">
        <f t="shared" si="109"/>
        <v>18.919129999999999</v>
      </c>
      <c r="L71" s="6">
        <f t="shared" si="110"/>
        <v>25.530612244897998</v>
      </c>
      <c r="M71" s="79">
        <f t="shared" si="111"/>
        <v>22.539121999999999</v>
      </c>
      <c r="N71" s="83">
        <f t="shared" si="112"/>
        <v>14.545935</v>
      </c>
      <c r="O71" s="6">
        <f t="shared" si="113"/>
        <v>25.530612244897998</v>
      </c>
      <c r="P71" s="79">
        <f t="shared" si="114"/>
        <v>22.595714999999998</v>
      </c>
      <c r="Q71" s="83">
        <f t="shared" si="115"/>
        <v>14.152583</v>
      </c>
      <c r="R71" s="6">
        <f t="shared" si="116"/>
        <v>25.530612244897998</v>
      </c>
      <c r="S71" s="79">
        <f t="shared" si="117"/>
        <v>0</v>
      </c>
      <c r="T71" s="83">
        <f t="shared" si="118"/>
        <v>0</v>
      </c>
      <c r="U71" s="6">
        <f t="shared" si="119"/>
        <v>25.530612244897998</v>
      </c>
      <c r="V71" s="79">
        <f t="shared" si="120"/>
        <v>0</v>
      </c>
      <c r="W71" s="83">
        <f t="shared" si="121"/>
        <v>0</v>
      </c>
      <c r="X71" s="43">
        <f t="shared" si="122"/>
        <v>0</v>
      </c>
      <c r="Y71" s="43">
        <f t="shared" ref="Y71:Z71" si="140">C595</f>
        <v>0</v>
      </c>
      <c r="Z71" s="43">
        <f t="shared" si="140"/>
        <v>0</v>
      </c>
      <c r="AB71" s="88">
        <v>24346938775.509998</v>
      </c>
      <c r="AC71" s="88">
        <v>-14.432636</v>
      </c>
      <c r="AD71" s="88">
        <v>15.174783</v>
      </c>
      <c r="AE71" s="88">
        <v>23.904022000000001</v>
      </c>
      <c r="AF71" s="88">
        <v>-73.969727000000006</v>
      </c>
      <c r="AG71" s="88">
        <v>-8.7292404000000001</v>
      </c>
      <c r="AH71" s="8"/>
      <c r="AI71" s="6">
        <f t="shared" si="107"/>
        <v>25.530612244897998</v>
      </c>
      <c r="AJ71" s="6">
        <f t="shared" si="108"/>
        <v>24.956465000000001</v>
      </c>
      <c r="AK71" s="83">
        <f t="shared" si="124"/>
        <v>16.137875000000001</v>
      </c>
      <c r="AL71" s="6">
        <f t="shared" si="125"/>
        <v>25.530612244897998</v>
      </c>
      <c r="AM71" s="79">
        <f t="shared" si="126"/>
        <v>26.554573000000001</v>
      </c>
      <c r="AN71" s="83">
        <f t="shared" si="127"/>
        <v>17.567011000000001</v>
      </c>
      <c r="AO71" s="6">
        <f t="shared" si="128"/>
        <v>25.530612244897998</v>
      </c>
      <c r="AP71" s="43">
        <f t="shared" si="129"/>
        <v>29.738022000000001</v>
      </c>
      <c r="AQ71" s="83">
        <f t="shared" si="130"/>
        <v>20.453644000000001</v>
      </c>
      <c r="AR71" s="6">
        <f t="shared" si="131"/>
        <v>25.530612244897998</v>
      </c>
      <c r="AS71" s="79">
        <f t="shared" si="132"/>
        <v>0</v>
      </c>
      <c r="AT71" s="83">
        <f t="shared" si="133"/>
        <v>0</v>
      </c>
      <c r="AU71" s="6">
        <f t="shared" si="134"/>
        <v>25.530612244897998</v>
      </c>
      <c r="AV71" s="79">
        <f t="shared" si="135"/>
        <v>0</v>
      </c>
      <c r="AW71" s="83">
        <f t="shared" si="136"/>
        <v>0</v>
      </c>
      <c r="AX71" s="43">
        <f t="shared" si="137"/>
        <v>0</v>
      </c>
      <c r="AY71" s="43">
        <f t="shared" si="138"/>
        <v>0</v>
      </c>
      <c r="AZ71" s="43">
        <f t="shared" si="139"/>
        <v>0</v>
      </c>
    </row>
    <row r="72" spans="2:52" x14ac:dyDescent="0.25">
      <c r="B72" s="88">
        <v>24642857142.856998</v>
      </c>
      <c r="C72" s="88">
        <v>-13.925840000000001</v>
      </c>
      <c r="D72" s="88">
        <v>14.156108</v>
      </c>
      <c r="E72" s="88">
        <v>21.796761</v>
      </c>
      <c r="F72" s="88">
        <v>-69.478629999999995</v>
      </c>
      <c r="G72" s="88">
        <v>-7.6406530999999998</v>
      </c>
      <c r="H72" s="8"/>
      <c r="I72" s="6">
        <f t="shared" si="104"/>
        <v>25.826530612244998</v>
      </c>
      <c r="J72" s="6">
        <f t="shared" si="105"/>
        <v>28.946560000000002</v>
      </c>
      <c r="K72" s="83">
        <f t="shared" si="109"/>
        <v>21.033114999999999</v>
      </c>
      <c r="L72" s="6">
        <f t="shared" si="110"/>
        <v>25.826530612244998</v>
      </c>
      <c r="M72" s="79">
        <f t="shared" si="111"/>
        <v>23.602575000000002</v>
      </c>
      <c r="N72" s="83">
        <f t="shared" si="112"/>
        <v>15.416098</v>
      </c>
      <c r="O72" s="6">
        <f t="shared" si="113"/>
        <v>25.826530612244998</v>
      </c>
      <c r="P72" s="79">
        <f t="shared" si="114"/>
        <v>24.128215999999998</v>
      </c>
      <c r="Q72" s="83">
        <f t="shared" si="115"/>
        <v>15.488227</v>
      </c>
      <c r="R72" s="6">
        <f t="shared" si="116"/>
        <v>25.826530612244998</v>
      </c>
      <c r="S72" s="79">
        <f t="shared" si="117"/>
        <v>0</v>
      </c>
      <c r="T72" s="83">
        <f t="shared" si="118"/>
        <v>0</v>
      </c>
      <c r="U72" s="6">
        <f t="shared" si="119"/>
        <v>25.826530612244998</v>
      </c>
      <c r="V72" s="79">
        <f t="shared" si="120"/>
        <v>0</v>
      </c>
      <c r="W72" s="83">
        <f t="shared" si="121"/>
        <v>0</v>
      </c>
      <c r="X72" s="43">
        <f t="shared" si="122"/>
        <v>0</v>
      </c>
      <c r="Y72" s="43">
        <f t="shared" ref="Y72:Z72" si="141">C596</f>
        <v>0</v>
      </c>
      <c r="Z72" s="43">
        <f t="shared" si="141"/>
        <v>0</v>
      </c>
      <c r="AB72" s="88">
        <v>24642857142.856998</v>
      </c>
      <c r="AC72" s="88">
        <v>-15.013920000000001</v>
      </c>
      <c r="AD72" s="88">
        <v>15.340525</v>
      </c>
      <c r="AE72" s="88">
        <v>24.013922000000001</v>
      </c>
      <c r="AF72" s="88">
        <v>-75.559578000000002</v>
      </c>
      <c r="AG72" s="88">
        <v>-8.6733971000000007</v>
      </c>
      <c r="AH72" s="8"/>
      <c r="AI72" s="6">
        <f t="shared" si="107"/>
        <v>25.826530612244998</v>
      </c>
      <c r="AJ72" s="6">
        <f t="shared" si="108"/>
        <v>24.359370999999999</v>
      </c>
      <c r="AK72" s="83">
        <f t="shared" si="124"/>
        <v>15.51923</v>
      </c>
      <c r="AL72" s="6">
        <f t="shared" si="125"/>
        <v>25.826530612244998</v>
      </c>
      <c r="AM72" s="79">
        <f t="shared" si="126"/>
        <v>25.470175000000001</v>
      </c>
      <c r="AN72" s="83">
        <f t="shared" si="127"/>
        <v>16.446425999999999</v>
      </c>
      <c r="AO72" s="6">
        <f t="shared" si="128"/>
        <v>25.826530612244998</v>
      </c>
      <c r="AP72" s="43">
        <f t="shared" si="129"/>
        <v>29.532114</v>
      </c>
      <c r="AQ72" s="83">
        <f t="shared" si="130"/>
        <v>20.188223000000001</v>
      </c>
      <c r="AR72" s="6">
        <f t="shared" si="131"/>
        <v>25.826530612244998</v>
      </c>
      <c r="AS72" s="79">
        <f t="shared" si="132"/>
        <v>0</v>
      </c>
      <c r="AT72" s="83">
        <f t="shared" si="133"/>
        <v>0</v>
      </c>
      <c r="AU72" s="6">
        <f t="shared" si="134"/>
        <v>25.826530612244998</v>
      </c>
      <c r="AV72" s="79">
        <f t="shared" si="135"/>
        <v>0</v>
      </c>
      <c r="AW72" s="83">
        <f t="shared" si="136"/>
        <v>0</v>
      </c>
      <c r="AX72" s="43">
        <f t="shared" si="137"/>
        <v>0</v>
      </c>
      <c r="AY72" s="43">
        <f t="shared" si="138"/>
        <v>0</v>
      </c>
      <c r="AZ72" s="43">
        <f t="shared" si="139"/>
        <v>0</v>
      </c>
    </row>
    <row r="73" spans="2:52" x14ac:dyDescent="0.25">
      <c r="B73" s="88">
        <v>24938775510.203999</v>
      </c>
      <c r="C73" s="88">
        <v>-13.128864</v>
      </c>
      <c r="D73" s="88">
        <v>14.542287</v>
      </c>
      <c r="E73" s="88">
        <v>22.146274999999999</v>
      </c>
      <c r="F73" s="88">
        <v>-67.712563000000003</v>
      </c>
      <c r="G73" s="88">
        <v>-7.6039881999999999</v>
      </c>
      <c r="H73" s="8"/>
      <c r="I73" s="6">
        <f t="shared" si="104"/>
        <v>26.122448979592001</v>
      </c>
      <c r="J73" s="6">
        <f t="shared" si="105"/>
        <v>29.346487</v>
      </c>
      <c r="K73" s="83">
        <f t="shared" si="109"/>
        <v>21.340219000000001</v>
      </c>
      <c r="L73" s="6">
        <f t="shared" si="110"/>
        <v>26.122448979592001</v>
      </c>
      <c r="M73" s="79">
        <f t="shared" si="111"/>
        <v>25.910720999999999</v>
      </c>
      <c r="N73" s="83">
        <f t="shared" si="112"/>
        <v>17.620978999999998</v>
      </c>
      <c r="O73" s="6">
        <f t="shared" si="113"/>
        <v>26.122448979592001</v>
      </c>
      <c r="P73" s="79">
        <f t="shared" si="114"/>
        <v>24.982673999999999</v>
      </c>
      <c r="Q73" s="83">
        <f t="shared" si="115"/>
        <v>16.216328000000001</v>
      </c>
      <c r="R73" s="6">
        <f t="shared" si="116"/>
        <v>26.122448979592001</v>
      </c>
      <c r="S73" s="79">
        <f t="shared" si="117"/>
        <v>0</v>
      </c>
      <c r="T73" s="83">
        <f t="shared" si="118"/>
        <v>0</v>
      </c>
      <c r="U73" s="6">
        <f t="shared" si="119"/>
        <v>26.122448979592001</v>
      </c>
      <c r="V73" s="79">
        <f t="shared" si="120"/>
        <v>0</v>
      </c>
      <c r="W73" s="83">
        <f t="shared" si="121"/>
        <v>0</v>
      </c>
      <c r="X73" s="43">
        <f t="shared" si="122"/>
        <v>0</v>
      </c>
      <c r="Y73" s="43">
        <f t="shared" ref="Y73:Z73" si="142">C597</f>
        <v>0</v>
      </c>
      <c r="Z73" s="43">
        <f t="shared" si="142"/>
        <v>0</v>
      </c>
      <c r="AB73" s="88">
        <v>24938775510.203999</v>
      </c>
      <c r="AC73" s="88">
        <v>-14.039215</v>
      </c>
      <c r="AD73" s="88">
        <v>15.811343000000001</v>
      </c>
      <c r="AE73" s="88">
        <v>24.550629000000001</v>
      </c>
      <c r="AF73" s="88">
        <v>-72.971160999999995</v>
      </c>
      <c r="AG73" s="88">
        <v>-8.7392863999999992</v>
      </c>
      <c r="AH73" s="8"/>
      <c r="AI73" s="6">
        <f t="shared" si="107"/>
        <v>26.122448979592001</v>
      </c>
      <c r="AJ73" s="6">
        <f t="shared" si="108"/>
        <v>23.885265</v>
      </c>
      <c r="AK73" s="83">
        <f t="shared" si="124"/>
        <v>14.970181999999999</v>
      </c>
      <c r="AL73" s="6">
        <f t="shared" si="125"/>
        <v>26.122448979592001</v>
      </c>
      <c r="AM73" s="79">
        <f t="shared" si="126"/>
        <v>24.673622000000002</v>
      </c>
      <c r="AN73" s="83">
        <f t="shared" si="127"/>
        <v>15.552818</v>
      </c>
      <c r="AO73" s="6">
        <f t="shared" si="128"/>
        <v>26.122448979592001</v>
      </c>
      <c r="AP73" s="43">
        <f t="shared" si="129"/>
        <v>29.615713</v>
      </c>
      <c r="AQ73" s="83">
        <f t="shared" si="130"/>
        <v>20.146618</v>
      </c>
      <c r="AR73" s="6">
        <f t="shared" si="131"/>
        <v>26.122448979592001</v>
      </c>
      <c r="AS73" s="79">
        <f t="shared" si="132"/>
        <v>0</v>
      </c>
      <c r="AT73" s="83">
        <f t="shared" si="133"/>
        <v>0</v>
      </c>
      <c r="AU73" s="6">
        <f t="shared" si="134"/>
        <v>26.122448979592001</v>
      </c>
      <c r="AV73" s="79">
        <f t="shared" si="135"/>
        <v>0</v>
      </c>
      <c r="AW73" s="83">
        <f t="shared" si="136"/>
        <v>0</v>
      </c>
      <c r="AX73" s="43">
        <f t="shared" si="137"/>
        <v>0</v>
      </c>
      <c r="AY73" s="43">
        <f t="shared" si="138"/>
        <v>0</v>
      </c>
      <c r="AZ73" s="43">
        <f t="shared" si="139"/>
        <v>0</v>
      </c>
    </row>
    <row r="74" spans="2:52" x14ac:dyDescent="0.25">
      <c r="B74" s="88">
        <v>25234693877.550999</v>
      </c>
      <c r="C74" s="88">
        <v>-12.504308999999999</v>
      </c>
      <c r="D74" s="88">
        <v>16.043751</v>
      </c>
      <c r="E74" s="88">
        <v>23.711812999999999</v>
      </c>
      <c r="F74" s="88">
        <v>-68.739570999999998</v>
      </c>
      <c r="G74" s="88">
        <v>-7.6680617</v>
      </c>
      <c r="H74" s="8"/>
      <c r="I74" s="6">
        <f t="shared" si="104"/>
        <v>26.418367346939</v>
      </c>
      <c r="J74" s="6">
        <f t="shared" si="105"/>
        <v>28.512920000000001</v>
      </c>
      <c r="K74" s="83">
        <f t="shared" si="109"/>
        <v>20.347731</v>
      </c>
      <c r="L74" s="6">
        <f t="shared" si="110"/>
        <v>26.418367346939</v>
      </c>
      <c r="M74" s="79">
        <f t="shared" si="111"/>
        <v>27.775980000000001</v>
      </c>
      <c r="N74" s="83">
        <f t="shared" si="112"/>
        <v>19.313306999999998</v>
      </c>
      <c r="O74" s="6">
        <f t="shared" si="113"/>
        <v>26.418367346939</v>
      </c>
      <c r="P74" s="79">
        <f t="shared" si="114"/>
        <v>24.861485999999999</v>
      </c>
      <c r="Q74" s="83">
        <f t="shared" si="115"/>
        <v>15.889571</v>
      </c>
      <c r="R74" s="6">
        <f t="shared" si="116"/>
        <v>26.418367346939</v>
      </c>
      <c r="S74" s="79">
        <f t="shared" si="117"/>
        <v>0</v>
      </c>
      <c r="T74" s="83">
        <f t="shared" si="118"/>
        <v>0</v>
      </c>
      <c r="U74" s="6">
        <f t="shared" si="119"/>
        <v>26.418367346939</v>
      </c>
      <c r="V74" s="79">
        <f t="shared" si="120"/>
        <v>0</v>
      </c>
      <c r="W74" s="83">
        <f t="shared" si="121"/>
        <v>0</v>
      </c>
      <c r="X74" s="43">
        <f t="shared" si="122"/>
        <v>0</v>
      </c>
      <c r="Y74" s="43">
        <f t="shared" ref="Y74:Z74" si="143">C598</f>
        <v>0</v>
      </c>
      <c r="Z74" s="43">
        <f t="shared" si="143"/>
        <v>0</v>
      </c>
      <c r="AB74" s="88">
        <v>25234693877.550999</v>
      </c>
      <c r="AC74" s="88">
        <v>-13.881403000000001</v>
      </c>
      <c r="AD74" s="88">
        <v>15.97048</v>
      </c>
      <c r="AE74" s="88">
        <v>24.726675</v>
      </c>
      <c r="AF74" s="88">
        <v>-75.140938000000006</v>
      </c>
      <c r="AG74" s="88">
        <v>-8.7561950999999993</v>
      </c>
      <c r="AH74" s="8"/>
      <c r="AI74" s="6">
        <f t="shared" si="107"/>
        <v>26.418367346939</v>
      </c>
      <c r="AJ74" s="6">
        <f t="shared" si="108"/>
        <v>23.182176999999999</v>
      </c>
      <c r="AK74" s="83">
        <f t="shared" si="124"/>
        <v>14.233247</v>
      </c>
      <c r="AL74" s="6">
        <f t="shared" si="125"/>
        <v>26.418367346939</v>
      </c>
      <c r="AM74" s="79">
        <f t="shared" si="126"/>
        <v>23.713553999999998</v>
      </c>
      <c r="AN74" s="83">
        <f t="shared" si="127"/>
        <v>14.548000999999999</v>
      </c>
      <c r="AO74" s="6">
        <f t="shared" si="128"/>
        <v>26.418367346939</v>
      </c>
      <c r="AP74" s="43">
        <f t="shared" si="129"/>
        <v>28.265787</v>
      </c>
      <c r="AQ74" s="83">
        <f t="shared" si="130"/>
        <v>18.741147999999999</v>
      </c>
      <c r="AR74" s="6">
        <f t="shared" si="131"/>
        <v>26.418367346939</v>
      </c>
      <c r="AS74" s="79">
        <f t="shared" si="132"/>
        <v>0</v>
      </c>
      <c r="AT74" s="83">
        <f t="shared" si="133"/>
        <v>0</v>
      </c>
      <c r="AU74" s="6">
        <f t="shared" si="134"/>
        <v>26.418367346939</v>
      </c>
      <c r="AV74" s="79">
        <f t="shared" si="135"/>
        <v>0</v>
      </c>
      <c r="AW74" s="83">
        <f t="shared" si="136"/>
        <v>0</v>
      </c>
      <c r="AX74" s="43">
        <f t="shared" si="137"/>
        <v>0</v>
      </c>
      <c r="AY74" s="43">
        <f t="shared" si="138"/>
        <v>0</v>
      </c>
      <c r="AZ74" s="43">
        <f t="shared" si="139"/>
        <v>0</v>
      </c>
    </row>
    <row r="75" spans="2:52" x14ac:dyDescent="0.25">
      <c r="B75" s="88">
        <v>25530612244.897999</v>
      </c>
      <c r="C75" s="88">
        <v>-12.347588999999999</v>
      </c>
      <c r="D75" s="88">
        <v>18.919129999999999</v>
      </c>
      <c r="E75" s="88">
        <v>26.649197000000001</v>
      </c>
      <c r="F75" s="88">
        <v>-73.752662999999998</v>
      </c>
      <c r="G75" s="88">
        <v>-7.7300658000000002</v>
      </c>
      <c r="H75" s="8"/>
      <c r="I75" s="6">
        <f t="shared" si="104"/>
        <v>26.714285714286</v>
      </c>
      <c r="J75" s="6">
        <f t="shared" si="105"/>
        <v>27.108322000000001</v>
      </c>
      <c r="K75" s="83">
        <f t="shared" si="109"/>
        <v>18.867381999999999</v>
      </c>
      <c r="L75" s="6">
        <f t="shared" si="110"/>
        <v>26.714285714286</v>
      </c>
      <c r="M75" s="79">
        <f t="shared" si="111"/>
        <v>27.904371000000001</v>
      </c>
      <c r="N75" s="83">
        <f t="shared" si="112"/>
        <v>19.370480000000001</v>
      </c>
      <c r="O75" s="6">
        <f t="shared" si="113"/>
        <v>26.714285714286</v>
      </c>
      <c r="P75" s="79">
        <f t="shared" si="114"/>
        <v>23.328952999999998</v>
      </c>
      <c r="Q75" s="83">
        <f t="shared" si="115"/>
        <v>14.299102</v>
      </c>
      <c r="R75" s="6">
        <f t="shared" si="116"/>
        <v>26.714285714286</v>
      </c>
      <c r="S75" s="79">
        <f t="shared" si="117"/>
        <v>0</v>
      </c>
      <c r="T75" s="83">
        <f t="shared" si="118"/>
        <v>0</v>
      </c>
      <c r="U75" s="6">
        <f t="shared" si="119"/>
        <v>26.714285714286</v>
      </c>
      <c r="V75" s="79">
        <f t="shared" si="120"/>
        <v>0</v>
      </c>
      <c r="W75" s="83">
        <f t="shared" si="121"/>
        <v>0</v>
      </c>
      <c r="X75" s="43">
        <f t="shared" si="122"/>
        <v>0</v>
      </c>
      <c r="Y75" s="43">
        <f t="shared" ref="Y75:Z75" si="144">C599</f>
        <v>0</v>
      </c>
      <c r="Z75" s="43">
        <f t="shared" si="144"/>
        <v>0</v>
      </c>
      <c r="AB75" s="88">
        <v>25530612244.897999</v>
      </c>
      <c r="AC75" s="88">
        <v>-13.273823999999999</v>
      </c>
      <c r="AD75" s="88">
        <v>16.137875000000001</v>
      </c>
      <c r="AE75" s="88">
        <v>24.956465000000001</v>
      </c>
      <c r="AF75" s="88">
        <v>-71.294105999999999</v>
      </c>
      <c r="AG75" s="88">
        <v>-8.8185911000000008</v>
      </c>
      <c r="AH75" s="8"/>
      <c r="AI75" s="6">
        <f t="shared" si="107"/>
        <v>26.714285714286</v>
      </c>
      <c r="AJ75" s="6">
        <f t="shared" si="108"/>
        <v>22.587965000000001</v>
      </c>
      <c r="AK75" s="83">
        <f t="shared" si="124"/>
        <v>13.601345999999999</v>
      </c>
      <c r="AL75" s="6">
        <f t="shared" si="125"/>
        <v>26.714285714286</v>
      </c>
      <c r="AM75" s="79">
        <f t="shared" si="126"/>
        <v>23.080942</v>
      </c>
      <c r="AN75" s="83">
        <f t="shared" si="127"/>
        <v>13.867228000000001</v>
      </c>
      <c r="AO75" s="6">
        <f t="shared" si="128"/>
        <v>26.714285714286</v>
      </c>
      <c r="AP75" s="43">
        <f t="shared" si="129"/>
        <v>26.269423</v>
      </c>
      <c r="AQ75" s="83">
        <f t="shared" si="130"/>
        <v>16.68</v>
      </c>
      <c r="AR75" s="6">
        <f t="shared" si="131"/>
        <v>26.714285714286</v>
      </c>
      <c r="AS75" s="79">
        <f t="shared" si="132"/>
        <v>0</v>
      </c>
      <c r="AT75" s="83">
        <f t="shared" si="133"/>
        <v>0</v>
      </c>
      <c r="AU75" s="6">
        <f t="shared" si="134"/>
        <v>26.714285714286</v>
      </c>
      <c r="AV75" s="79">
        <f t="shared" si="135"/>
        <v>0</v>
      </c>
      <c r="AW75" s="83">
        <f t="shared" si="136"/>
        <v>0</v>
      </c>
      <c r="AX75" s="43">
        <f t="shared" si="137"/>
        <v>0</v>
      </c>
      <c r="AY75" s="43">
        <f t="shared" si="138"/>
        <v>0</v>
      </c>
      <c r="AZ75" s="43">
        <f t="shared" si="139"/>
        <v>0</v>
      </c>
    </row>
    <row r="76" spans="2:52" x14ac:dyDescent="0.25">
      <c r="B76" s="88">
        <v>25826530612.244999</v>
      </c>
      <c r="C76" s="88">
        <v>-12.131415000000001</v>
      </c>
      <c r="D76" s="88">
        <v>21.033114999999999</v>
      </c>
      <c r="E76" s="88">
        <v>28.946560000000002</v>
      </c>
      <c r="F76" s="88">
        <v>-81.972487999999998</v>
      </c>
      <c r="G76" s="88">
        <v>-7.9134450000000003</v>
      </c>
      <c r="H76" s="8"/>
      <c r="I76" s="6">
        <f t="shared" si="104"/>
        <v>27.010204081632999</v>
      </c>
      <c r="J76" s="6">
        <f t="shared" si="105"/>
        <v>26.382266999999999</v>
      </c>
      <c r="K76" s="83">
        <f t="shared" si="109"/>
        <v>18.050833000000001</v>
      </c>
      <c r="L76" s="6">
        <f t="shared" si="110"/>
        <v>27.010204081632999</v>
      </c>
      <c r="M76" s="79">
        <f t="shared" si="111"/>
        <v>26.657872999999999</v>
      </c>
      <c r="N76" s="83">
        <f t="shared" si="112"/>
        <v>18.038754000000001</v>
      </c>
      <c r="O76" s="6">
        <f t="shared" si="113"/>
        <v>27.010204081632999</v>
      </c>
      <c r="P76" s="79">
        <f t="shared" si="114"/>
        <v>22.520883999999999</v>
      </c>
      <c r="Q76" s="83">
        <f t="shared" si="115"/>
        <v>13.42488</v>
      </c>
      <c r="R76" s="6">
        <f t="shared" si="116"/>
        <v>27.010204081632999</v>
      </c>
      <c r="S76" s="79">
        <f t="shared" si="117"/>
        <v>0</v>
      </c>
      <c r="T76" s="83">
        <f t="shared" si="118"/>
        <v>0</v>
      </c>
      <c r="U76" s="6">
        <f t="shared" si="119"/>
        <v>27.010204081632999</v>
      </c>
      <c r="V76" s="79">
        <f t="shared" si="120"/>
        <v>0</v>
      </c>
      <c r="W76" s="83">
        <f t="shared" si="121"/>
        <v>0</v>
      </c>
      <c r="X76" s="43">
        <f t="shared" si="122"/>
        <v>0</v>
      </c>
      <c r="Y76" s="43">
        <f t="shared" ref="Y76:Z76" si="145">C600</f>
        <v>0</v>
      </c>
      <c r="Z76" s="43">
        <f t="shared" si="145"/>
        <v>0</v>
      </c>
      <c r="AB76" s="88">
        <v>25826530612.244999</v>
      </c>
      <c r="AC76" s="88">
        <v>-13.018087</v>
      </c>
      <c r="AD76" s="88">
        <v>15.51923</v>
      </c>
      <c r="AE76" s="88">
        <v>24.359370999999999</v>
      </c>
      <c r="AF76" s="88">
        <v>-70.912139999999994</v>
      </c>
      <c r="AG76" s="88">
        <v>-8.8401423000000001</v>
      </c>
      <c r="AH76" s="8"/>
      <c r="AI76" s="6">
        <f t="shared" si="107"/>
        <v>27.010204081632999</v>
      </c>
      <c r="AJ76" s="6">
        <f t="shared" si="108"/>
        <v>22.37396</v>
      </c>
      <c r="AK76" s="83">
        <f t="shared" si="124"/>
        <v>13.349807</v>
      </c>
      <c r="AL76" s="6">
        <f t="shared" si="125"/>
        <v>27.010204081632999</v>
      </c>
      <c r="AM76" s="79">
        <f t="shared" si="126"/>
        <v>22.825140000000001</v>
      </c>
      <c r="AN76" s="83">
        <f t="shared" si="127"/>
        <v>13.554822</v>
      </c>
      <c r="AO76" s="6">
        <f t="shared" si="128"/>
        <v>27.010204081632999</v>
      </c>
      <c r="AP76" s="43">
        <f t="shared" si="129"/>
        <v>25.647141000000001</v>
      </c>
      <c r="AQ76" s="83">
        <f t="shared" si="130"/>
        <v>15.969468000000001</v>
      </c>
      <c r="AR76" s="6">
        <f t="shared" si="131"/>
        <v>27.010204081632999</v>
      </c>
      <c r="AS76" s="79">
        <f t="shared" si="132"/>
        <v>0</v>
      </c>
      <c r="AT76" s="83">
        <f t="shared" si="133"/>
        <v>0</v>
      </c>
      <c r="AU76" s="6">
        <f t="shared" si="134"/>
        <v>27.010204081632999</v>
      </c>
      <c r="AV76" s="79">
        <f t="shared" si="135"/>
        <v>0</v>
      </c>
      <c r="AW76" s="83">
        <f t="shared" si="136"/>
        <v>0</v>
      </c>
      <c r="AX76" s="43">
        <f t="shared" si="137"/>
        <v>0</v>
      </c>
      <c r="AY76" s="43">
        <f t="shared" si="138"/>
        <v>0</v>
      </c>
      <c r="AZ76" s="43">
        <f t="shared" si="139"/>
        <v>0</v>
      </c>
    </row>
    <row r="77" spans="2:52" x14ac:dyDescent="0.25">
      <c r="B77" s="88">
        <v>26122448979.591999</v>
      </c>
      <c r="C77" s="88">
        <v>-13.845764000000001</v>
      </c>
      <c r="D77" s="88">
        <v>21.340219000000001</v>
      </c>
      <c r="E77" s="88">
        <v>29.346487</v>
      </c>
      <c r="F77" s="88">
        <v>-85.447845000000001</v>
      </c>
      <c r="G77" s="88">
        <v>-8.0062674999999999</v>
      </c>
      <c r="H77" s="8"/>
      <c r="I77" s="6">
        <f t="shared" si="104"/>
        <v>27.306122448979998</v>
      </c>
      <c r="J77" s="6">
        <f t="shared" si="105"/>
        <v>26.728421999999998</v>
      </c>
      <c r="K77" s="83">
        <f t="shared" si="109"/>
        <v>18.438824</v>
      </c>
      <c r="L77" s="6">
        <f t="shared" si="110"/>
        <v>27.306122448979998</v>
      </c>
      <c r="M77" s="79">
        <f t="shared" si="111"/>
        <v>25.904229999999998</v>
      </c>
      <c r="N77" s="83">
        <f t="shared" si="112"/>
        <v>17.348129</v>
      </c>
      <c r="O77" s="6">
        <f t="shared" si="113"/>
        <v>27.306122448979998</v>
      </c>
      <c r="P77" s="79">
        <f t="shared" si="114"/>
        <v>22.438053</v>
      </c>
      <c r="Q77" s="83">
        <f t="shared" si="115"/>
        <v>13.434725</v>
      </c>
      <c r="R77" s="6">
        <f t="shared" si="116"/>
        <v>27.306122448979998</v>
      </c>
      <c r="S77" s="79">
        <f t="shared" si="117"/>
        <v>0</v>
      </c>
      <c r="T77" s="83">
        <f t="shared" si="118"/>
        <v>0</v>
      </c>
      <c r="U77" s="6">
        <f t="shared" si="119"/>
        <v>27.306122448979998</v>
      </c>
      <c r="V77" s="79">
        <f t="shared" si="120"/>
        <v>0</v>
      </c>
      <c r="W77" s="83">
        <f t="shared" si="121"/>
        <v>0</v>
      </c>
      <c r="X77" s="43">
        <f t="shared" si="122"/>
        <v>0</v>
      </c>
      <c r="Y77" s="43">
        <f t="shared" ref="Y77:Z77" si="146">C601</f>
        <v>0</v>
      </c>
      <c r="Z77" s="43">
        <f t="shared" si="146"/>
        <v>0</v>
      </c>
      <c r="AB77" s="88">
        <v>26122448979.591999</v>
      </c>
      <c r="AC77" s="88">
        <v>-14.747090999999999</v>
      </c>
      <c r="AD77" s="88">
        <v>14.970181999999999</v>
      </c>
      <c r="AE77" s="88">
        <v>23.885265</v>
      </c>
      <c r="AF77" s="88">
        <v>-74.026138000000003</v>
      </c>
      <c r="AG77" s="88">
        <v>-8.9150828999999998</v>
      </c>
      <c r="AH77" s="8"/>
      <c r="AI77" s="6">
        <f t="shared" si="107"/>
        <v>27.306122448979998</v>
      </c>
      <c r="AJ77" s="6">
        <f t="shared" si="108"/>
        <v>23.08004</v>
      </c>
      <c r="AK77" s="83">
        <f t="shared" si="124"/>
        <v>14.057848</v>
      </c>
      <c r="AL77" s="6">
        <f t="shared" si="125"/>
        <v>27.306122448979998</v>
      </c>
      <c r="AM77" s="79">
        <f t="shared" si="126"/>
        <v>23.260607</v>
      </c>
      <c r="AN77" s="83">
        <f t="shared" si="127"/>
        <v>13.979773</v>
      </c>
      <c r="AO77" s="6">
        <f t="shared" si="128"/>
        <v>27.306122448979998</v>
      </c>
      <c r="AP77" s="43">
        <f t="shared" si="129"/>
        <v>24.962097</v>
      </c>
      <c r="AQ77" s="83">
        <f t="shared" si="130"/>
        <v>15.255852000000001</v>
      </c>
      <c r="AR77" s="6">
        <f t="shared" si="131"/>
        <v>27.306122448979998</v>
      </c>
      <c r="AS77" s="79">
        <f t="shared" si="132"/>
        <v>0</v>
      </c>
      <c r="AT77" s="83">
        <f t="shared" si="133"/>
        <v>0</v>
      </c>
      <c r="AU77" s="6">
        <f t="shared" si="134"/>
        <v>27.306122448979998</v>
      </c>
      <c r="AV77" s="79">
        <f t="shared" si="135"/>
        <v>0</v>
      </c>
      <c r="AW77" s="83">
        <f t="shared" si="136"/>
        <v>0</v>
      </c>
      <c r="AX77" s="43">
        <f t="shared" si="137"/>
        <v>0</v>
      </c>
      <c r="AY77" s="43">
        <f t="shared" si="138"/>
        <v>0</v>
      </c>
      <c r="AZ77" s="43">
        <f t="shared" si="139"/>
        <v>0</v>
      </c>
    </row>
    <row r="78" spans="2:52" x14ac:dyDescent="0.25">
      <c r="B78" s="88">
        <v>26418367346.938999</v>
      </c>
      <c r="C78" s="88">
        <v>-12.943096000000001</v>
      </c>
      <c r="D78" s="88">
        <v>20.347731</v>
      </c>
      <c r="E78" s="88">
        <v>28.512920000000001</v>
      </c>
      <c r="F78" s="88">
        <v>-77.381812999999994</v>
      </c>
      <c r="G78" s="88">
        <v>-8.1651916999999994</v>
      </c>
      <c r="H78" s="8"/>
      <c r="I78" s="6">
        <f t="shared" si="104"/>
        <v>27.602040816327001</v>
      </c>
      <c r="J78" s="6">
        <f t="shared" si="105"/>
        <v>26.949159999999999</v>
      </c>
      <c r="K78" s="83">
        <f t="shared" si="109"/>
        <v>18.589905000000002</v>
      </c>
      <c r="L78" s="6">
        <f t="shared" si="110"/>
        <v>27.602040816327001</v>
      </c>
      <c r="M78" s="79">
        <f t="shared" si="111"/>
        <v>25.161366000000001</v>
      </c>
      <c r="N78" s="83">
        <f t="shared" si="112"/>
        <v>16.531981999999999</v>
      </c>
      <c r="O78" s="6">
        <f t="shared" si="113"/>
        <v>27.602040816327001</v>
      </c>
      <c r="P78" s="79">
        <f t="shared" si="114"/>
        <v>22.195574000000001</v>
      </c>
      <c r="Q78" s="83">
        <f t="shared" si="115"/>
        <v>13.126151</v>
      </c>
      <c r="R78" s="6">
        <f t="shared" si="116"/>
        <v>27.602040816327001</v>
      </c>
      <c r="S78" s="79">
        <f t="shared" si="117"/>
        <v>0</v>
      </c>
      <c r="T78" s="83">
        <f t="shared" si="118"/>
        <v>0</v>
      </c>
      <c r="U78" s="6">
        <f t="shared" si="119"/>
        <v>27.602040816327001</v>
      </c>
      <c r="V78" s="79">
        <f t="shared" si="120"/>
        <v>0</v>
      </c>
      <c r="W78" s="83">
        <f t="shared" si="121"/>
        <v>0</v>
      </c>
      <c r="X78" s="43">
        <f t="shared" si="122"/>
        <v>0</v>
      </c>
      <c r="Y78" s="43">
        <f t="shared" ref="Y78:Z78" si="147">C602</f>
        <v>0</v>
      </c>
      <c r="Z78" s="43">
        <f t="shared" si="147"/>
        <v>0</v>
      </c>
      <c r="AB78" s="88">
        <v>26418367346.938999</v>
      </c>
      <c r="AC78" s="88">
        <v>-13.845316</v>
      </c>
      <c r="AD78" s="88">
        <v>14.233247</v>
      </c>
      <c r="AE78" s="88">
        <v>23.182176999999999</v>
      </c>
      <c r="AF78" s="88">
        <v>-69.714302000000004</v>
      </c>
      <c r="AG78" s="88">
        <v>-8.9489298000000002</v>
      </c>
      <c r="AH78" s="8"/>
      <c r="AI78" s="6">
        <f t="shared" si="107"/>
        <v>27.602040816327001</v>
      </c>
      <c r="AJ78" s="6">
        <f t="shared" si="108"/>
        <v>24.109821</v>
      </c>
      <c r="AK78" s="83">
        <f t="shared" si="124"/>
        <v>15.136798000000001</v>
      </c>
      <c r="AL78" s="6">
        <f t="shared" si="125"/>
        <v>27.602040816327001</v>
      </c>
      <c r="AM78" s="79">
        <f t="shared" si="126"/>
        <v>23.905639999999998</v>
      </c>
      <c r="AN78" s="83">
        <f t="shared" si="127"/>
        <v>14.664720000000001</v>
      </c>
      <c r="AO78" s="6">
        <f t="shared" si="128"/>
        <v>27.602040816327001</v>
      </c>
      <c r="AP78" s="43">
        <f t="shared" si="129"/>
        <v>24.514271000000001</v>
      </c>
      <c r="AQ78" s="83">
        <f t="shared" si="130"/>
        <v>14.839226</v>
      </c>
      <c r="AR78" s="6">
        <f t="shared" si="131"/>
        <v>27.602040816327001</v>
      </c>
      <c r="AS78" s="79">
        <f t="shared" si="132"/>
        <v>0</v>
      </c>
      <c r="AT78" s="83">
        <f t="shared" si="133"/>
        <v>0</v>
      </c>
      <c r="AU78" s="6">
        <f t="shared" si="134"/>
        <v>27.602040816327001</v>
      </c>
      <c r="AV78" s="79">
        <f t="shared" si="135"/>
        <v>0</v>
      </c>
      <c r="AW78" s="83">
        <f t="shared" si="136"/>
        <v>0</v>
      </c>
      <c r="AX78" s="43">
        <f t="shared" si="137"/>
        <v>0</v>
      </c>
      <c r="AY78" s="43">
        <f t="shared" si="138"/>
        <v>0</v>
      </c>
      <c r="AZ78" s="43">
        <f t="shared" si="139"/>
        <v>0</v>
      </c>
    </row>
    <row r="79" spans="2:52" x14ac:dyDescent="0.25">
      <c r="B79" s="88">
        <v>26714285714.285999</v>
      </c>
      <c r="C79" s="88">
        <v>-13.577676</v>
      </c>
      <c r="D79" s="88">
        <v>18.867381999999999</v>
      </c>
      <c r="E79" s="88">
        <v>27.108322000000001</v>
      </c>
      <c r="F79" s="88">
        <v>-80.356330999999997</v>
      </c>
      <c r="G79" s="88">
        <v>-8.2409409999999994</v>
      </c>
      <c r="H79" s="8"/>
      <c r="I79" s="6">
        <f t="shared" si="104"/>
        <v>27.897959183672999</v>
      </c>
      <c r="J79" s="6">
        <f t="shared" si="105"/>
        <v>26.096418</v>
      </c>
      <c r="K79" s="83">
        <f t="shared" si="109"/>
        <v>17.736979000000002</v>
      </c>
      <c r="L79" s="6">
        <f t="shared" si="110"/>
        <v>27.897959183672999</v>
      </c>
      <c r="M79" s="79">
        <f t="shared" si="111"/>
        <v>23.792280000000002</v>
      </c>
      <c r="N79" s="83">
        <f t="shared" si="112"/>
        <v>15.162050000000001</v>
      </c>
      <c r="O79" s="6">
        <f t="shared" si="113"/>
        <v>27.897959183672999</v>
      </c>
      <c r="P79" s="79">
        <f t="shared" si="114"/>
        <v>21.394157</v>
      </c>
      <c r="Q79" s="83">
        <f t="shared" si="115"/>
        <v>12.333567</v>
      </c>
      <c r="R79" s="6">
        <f t="shared" si="116"/>
        <v>27.897959183672999</v>
      </c>
      <c r="S79" s="79">
        <f t="shared" si="117"/>
        <v>0</v>
      </c>
      <c r="T79" s="83">
        <f t="shared" si="118"/>
        <v>0</v>
      </c>
      <c r="U79" s="6">
        <f t="shared" si="119"/>
        <v>27.897959183672999</v>
      </c>
      <c r="V79" s="79">
        <f t="shared" si="120"/>
        <v>0</v>
      </c>
      <c r="W79" s="83">
        <f t="shared" si="121"/>
        <v>0</v>
      </c>
      <c r="X79" s="43">
        <f t="shared" si="122"/>
        <v>0</v>
      </c>
      <c r="Y79" s="43">
        <f t="shared" ref="Y79:Z79" si="148">C603</f>
        <v>0</v>
      </c>
      <c r="Z79" s="43">
        <f t="shared" si="148"/>
        <v>0</v>
      </c>
      <c r="AB79" s="88">
        <v>26714285714.285999</v>
      </c>
      <c r="AC79" s="88">
        <v>-14.077192999999999</v>
      </c>
      <c r="AD79" s="88">
        <v>13.601345999999999</v>
      </c>
      <c r="AE79" s="88">
        <v>22.587965000000001</v>
      </c>
      <c r="AF79" s="88">
        <v>-69.667846999999995</v>
      </c>
      <c r="AG79" s="88">
        <v>-8.986618</v>
      </c>
      <c r="AH79" s="8"/>
      <c r="AI79" s="6">
        <f t="shared" si="107"/>
        <v>27.897959183672999</v>
      </c>
      <c r="AJ79" s="6">
        <f t="shared" si="108"/>
        <v>24.156815999999999</v>
      </c>
      <c r="AK79" s="83">
        <f t="shared" si="124"/>
        <v>15.250337999999999</v>
      </c>
      <c r="AL79" s="6">
        <f t="shared" si="125"/>
        <v>27.897959183672999</v>
      </c>
      <c r="AM79" s="79">
        <f t="shared" si="126"/>
        <v>23.673991999999998</v>
      </c>
      <c r="AN79" s="83">
        <f t="shared" si="127"/>
        <v>14.505538</v>
      </c>
      <c r="AO79" s="6">
        <f t="shared" si="128"/>
        <v>27.897959183672999</v>
      </c>
      <c r="AP79" s="43">
        <f t="shared" si="129"/>
        <v>22.920500000000001</v>
      </c>
      <c r="AQ79" s="83">
        <f t="shared" si="130"/>
        <v>13.329534000000001</v>
      </c>
      <c r="AR79" s="6">
        <f t="shared" si="131"/>
        <v>27.897959183672999</v>
      </c>
      <c r="AS79" s="79">
        <f t="shared" si="132"/>
        <v>0</v>
      </c>
      <c r="AT79" s="83">
        <f t="shared" si="133"/>
        <v>0</v>
      </c>
      <c r="AU79" s="6">
        <f t="shared" si="134"/>
        <v>27.897959183672999</v>
      </c>
      <c r="AV79" s="79">
        <f t="shared" si="135"/>
        <v>0</v>
      </c>
      <c r="AW79" s="83">
        <f t="shared" si="136"/>
        <v>0</v>
      </c>
      <c r="AX79" s="43">
        <f t="shared" si="137"/>
        <v>0</v>
      </c>
      <c r="AY79" s="43">
        <f t="shared" si="138"/>
        <v>0</v>
      </c>
      <c r="AZ79" s="43">
        <f t="shared" si="139"/>
        <v>0</v>
      </c>
    </row>
    <row r="80" spans="2:52" x14ac:dyDescent="0.25">
      <c r="B80" s="88">
        <v>27010204081.632999</v>
      </c>
      <c r="C80" s="88">
        <v>-13.565524</v>
      </c>
      <c r="D80" s="88">
        <v>18.050833000000001</v>
      </c>
      <c r="E80" s="88">
        <v>26.382266999999999</v>
      </c>
      <c r="F80" s="88">
        <v>-75.725037</v>
      </c>
      <c r="G80" s="88">
        <v>-8.3314351999999996</v>
      </c>
      <c r="H80" s="8"/>
      <c r="I80" s="6">
        <f t="shared" si="104"/>
        <v>28.193877551020002</v>
      </c>
      <c r="J80" s="6">
        <f t="shared" si="105"/>
        <v>23.966602000000002</v>
      </c>
      <c r="K80" s="83">
        <f t="shared" si="109"/>
        <v>15.604896999999999</v>
      </c>
      <c r="L80" s="6">
        <f t="shared" si="110"/>
        <v>28.193877551020002</v>
      </c>
      <c r="M80" s="79">
        <f t="shared" si="111"/>
        <v>22.340800999999999</v>
      </c>
      <c r="N80" s="83">
        <f t="shared" si="112"/>
        <v>13.70214</v>
      </c>
      <c r="O80" s="6">
        <f t="shared" si="113"/>
        <v>28.193877551020002</v>
      </c>
      <c r="P80" s="79">
        <f t="shared" si="114"/>
        <v>20.438154000000001</v>
      </c>
      <c r="Q80" s="83">
        <f t="shared" si="115"/>
        <v>11.374224</v>
      </c>
      <c r="R80" s="6">
        <f t="shared" si="116"/>
        <v>28.193877551020002</v>
      </c>
      <c r="S80" s="79">
        <f t="shared" si="117"/>
        <v>0</v>
      </c>
      <c r="T80" s="83">
        <f t="shared" si="118"/>
        <v>0</v>
      </c>
      <c r="U80" s="6">
        <f t="shared" si="119"/>
        <v>28.193877551020002</v>
      </c>
      <c r="V80" s="79">
        <f t="shared" si="120"/>
        <v>0</v>
      </c>
      <c r="W80" s="83">
        <f t="shared" si="121"/>
        <v>0</v>
      </c>
      <c r="X80" s="43">
        <f t="shared" si="122"/>
        <v>0</v>
      </c>
      <c r="Y80" s="43">
        <f t="shared" ref="Y80:Z80" si="149">C604</f>
        <v>0</v>
      </c>
      <c r="Z80" s="43">
        <f t="shared" si="149"/>
        <v>0</v>
      </c>
      <c r="AB80" s="88">
        <v>27010204081.632999</v>
      </c>
      <c r="AC80" s="88">
        <v>-14.368318</v>
      </c>
      <c r="AD80" s="88">
        <v>13.349807</v>
      </c>
      <c r="AE80" s="88">
        <v>22.37396</v>
      </c>
      <c r="AF80" s="88">
        <v>-69.098411999999996</v>
      </c>
      <c r="AG80" s="88">
        <v>-9.0241527999999995</v>
      </c>
      <c r="AH80" s="8"/>
      <c r="AI80" s="6">
        <f t="shared" si="107"/>
        <v>28.193877551020002</v>
      </c>
      <c r="AJ80" s="6">
        <f t="shared" si="108"/>
        <v>23.721087000000001</v>
      </c>
      <c r="AK80" s="83">
        <f t="shared" si="124"/>
        <v>14.849861000000001</v>
      </c>
      <c r="AL80" s="6">
        <f t="shared" si="125"/>
        <v>28.193877551020002</v>
      </c>
      <c r="AM80" s="79">
        <f t="shared" si="126"/>
        <v>23.161196</v>
      </c>
      <c r="AN80" s="83">
        <f t="shared" si="127"/>
        <v>14.030153</v>
      </c>
      <c r="AO80" s="6">
        <f t="shared" si="128"/>
        <v>28.193877551020002</v>
      </c>
      <c r="AP80" s="43">
        <f t="shared" si="129"/>
        <v>21.407748999999999</v>
      </c>
      <c r="AQ80" s="83">
        <f t="shared" si="130"/>
        <v>11.857238000000001</v>
      </c>
      <c r="AR80" s="6">
        <f t="shared" si="131"/>
        <v>28.193877551020002</v>
      </c>
      <c r="AS80" s="79">
        <f t="shared" si="132"/>
        <v>0</v>
      </c>
      <c r="AT80" s="83">
        <f t="shared" si="133"/>
        <v>0</v>
      </c>
      <c r="AU80" s="6">
        <f t="shared" si="134"/>
        <v>28.193877551020002</v>
      </c>
      <c r="AV80" s="79">
        <f t="shared" si="135"/>
        <v>0</v>
      </c>
      <c r="AW80" s="83">
        <f t="shared" si="136"/>
        <v>0</v>
      </c>
      <c r="AX80" s="43">
        <f t="shared" si="137"/>
        <v>0</v>
      </c>
      <c r="AY80" s="43">
        <f t="shared" si="138"/>
        <v>0</v>
      </c>
      <c r="AZ80" s="43">
        <f t="shared" si="139"/>
        <v>0</v>
      </c>
    </row>
    <row r="81" spans="2:52" x14ac:dyDescent="0.25">
      <c r="B81" s="88">
        <v>27306122448.98</v>
      </c>
      <c r="C81" s="88">
        <v>-13.307842000000001</v>
      </c>
      <c r="D81" s="88">
        <v>18.438824</v>
      </c>
      <c r="E81" s="88">
        <v>26.728421999999998</v>
      </c>
      <c r="F81" s="88">
        <v>-73.576751999999999</v>
      </c>
      <c r="G81" s="88">
        <v>-8.2895994000000002</v>
      </c>
      <c r="H81" s="8"/>
      <c r="I81" s="6">
        <f t="shared" si="104"/>
        <v>28.489795918367001</v>
      </c>
      <c r="J81" s="6">
        <f t="shared" si="105"/>
        <v>22.443463999999999</v>
      </c>
      <c r="K81" s="83">
        <f t="shared" si="109"/>
        <v>14.155612</v>
      </c>
      <c r="L81" s="6">
        <f t="shared" si="110"/>
        <v>28.489795918367001</v>
      </c>
      <c r="M81" s="79">
        <f t="shared" si="111"/>
        <v>20.926310000000001</v>
      </c>
      <c r="N81" s="83">
        <f t="shared" si="112"/>
        <v>12.376389</v>
      </c>
      <c r="O81" s="6">
        <f t="shared" si="113"/>
        <v>28.489795918367001</v>
      </c>
      <c r="P81" s="79">
        <f t="shared" si="114"/>
        <v>19.405698999999998</v>
      </c>
      <c r="Q81" s="83">
        <f t="shared" si="115"/>
        <v>10.443163</v>
      </c>
      <c r="R81" s="6">
        <f t="shared" si="116"/>
        <v>28.489795918367001</v>
      </c>
      <c r="S81" s="79">
        <f t="shared" si="117"/>
        <v>0</v>
      </c>
      <c r="T81" s="83">
        <f t="shared" si="118"/>
        <v>0</v>
      </c>
      <c r="U81" s="6">
        <f t="shared" si="119"/>
        <v>28.489795918367001</v>
      </c>
      <c r="V81" s="79">
        <f t="shared" si="120"/>
        <v>0</v>
      </c>
      <c r="W81" s="83">
        <f t="shared" si="121"/>
        <v>0</v>
      </c>
      <c r="X81" s="43">
        <f t="shared" si="122"/>
        <v>0</v>
      </c>
      <c r="Y81" s="43">
        <f t="shared" ref="Y81:Z81" si="150">C605</f>
        <v>0</v>
      </c>
      <c r="Z81" s="43">
        <f t="shared" si="150"/>
        <v>0</v>
      </c>
      <c r="AB81" s="88">
        <v>27306122448.98</v>
      </c>
      <c r="AC81" s="88">
        <v>-14.079784999999999</v>
      </c>
      <c r="AD81" s="88">
        <v>14.057848</v>
      </c>
      <c r="AE81" s="88">
        <v>23.08004</v>
      </c>
      <c r="AF81" s="88">
        <v>-68.908478000000002</v>
      </c>
      <c r="AG81" s="88">
        <v>-9.0221909999999994</v>
      </c>
      <c r="AH81" s="8"/>
      <c r="AI81" s="6">
        <f t="shared" si="107"/>
        <v>28.489795918367001</v>
      </c>
      <c r="AJ81" s="6">
        <f t="shared" si="108"/>
        <v>22.94294</v>
      </c>
      <c r="AK81" s="83">
        <f t="shared" si="124"/>
        <v>14.148326000000001</v>
      </c>
      <c r="AL81" s="6">
        <f t="shared" si="125"/>
        <v>28.489795918367001</v>
      </c>
      <c r="AM81" s="79">
        <f t="shared" si="126"/>
        <v>22.131588000000001</v>
      </c>
      <c r="AN81" s="83">
        <f t="shared" si="127"/>
        <v>13.098901</v>
      </c>
      <c r="AO81" s="6">
        <f t="shared" si="128"/>
        <v>28.489795918367001</v>
      </c>
      <c r="AP81" s="43">
        <f t="shared" si="129"/>
        <v>20.094849</v>
      </c>
      <c r="AQ81" s="83">
        <f t="shared" si="130"/>
        <v>10.661918</v>
      </c>
      <c r="AR81" s="6">
        <f t="shared" si="131"/>
        <v>28.489795918367001</v>
      </c>
      <c r="AS81" s="79">
        <f t="shared" si="132"/>
        <v>0</v>
      </c>
      <c r="AT81" s="83">
        <f t="shared" si="133"/>
        <v>0</v>
      </c>
      <c r="AU81" s="6">
        <f t="shared" si="134"/>
        <v>28.489795918367001</v>
      </c>
      <c r="AV81" s="79">
        <f t="shared" si="135"/>
        <v>0</v>
      </c>
      <c r="AW81" s="83">
        <f t="shared" si="136"/>
        <v>0</v>
      </c>
      <c r="AX81" s="43">
        <f t="shared" si="137"/>
        <v>0</v>
      </c>
      <c r="AY81" s="43">
        <f t="shared" si="138"/>
        <v>0</v>
      </c>
      <c r="AZ81" s="43">
        <f t="shared" si="139"/>
        <v>0</v>
      </c>
    </row>
    <row r="82" spans="2:52" x14ac:dyDescent="0.25">
      <c r="B82" s="88">
        <v>27602040816.327</v>
      </c>
      <c r="C82" s="88">
        <v>-13.432383</v>
      </c>
      <c r="D82" s="88">
        <v>18.589905000000002</v>
      </c>
      <c r="E82" s="88">
        <v>26.949159999999999</v>
      </c>
      <c r="F82" s="88">
        <v>-82.248390000000001</v>
      </c>
      <c r="G82" s="88">
        <v>-8.3592548000000004</v>
      </c>
      <c r="H82" s="8"/>
      <c r="I82" s="6">
        <f t="shared" si="104"/>
        <v>28.785714285714</v>
      </c>
      <c r="J82" s="6">
        <f t="shared" si="105"/>
        <v>22.485804000000002</v>
      </c>
      <c r="K82" s="83">
        <f t="shared" si="109"/>
        <v>14.255177</v>
      </c>
      <c r="L82" s="6">
        <f t="shared" si="110"/>
        <v>28.785714285714</v>
      </c>
      <c r="M82" s="79">
        <f t="shared" si="111"/>
        <v>20.513590000000001</v>
      </c>
      <c r="N82" s="83">
        <f t="shared" si="112"/>
        <v>12.028181</v>
      </c>
      <c r="O82" s="6">
        <f t="shared" si="113"/>
        <v>28.785714285714</v>
      </c>
      <c r="P82" s="79">
        <f t="shared" si="114"/>
        <v>18.822970999999999</v>
      </c>
      <c r="Q82" s="83">
        <f t="shared" si="115"/>
        <v>9.9238548000000009</v>
      </c>
      <c r="R82" s="6">
        <f t="shared" si="116"/>
        <v>28.785714285714</v>
      </c>
      <c r="S82" s="79">
        <f t="shared" si="117"/>
        <v>0</v>
      </c>
      <c r="T82" s="83">
        <f t="shared" si="118"/>
        <v>0</v>
      </c>
      <c r="U82" s="6">
        <f t="shared" si="119"/>
        <v>28.785714285714</v>
      </c>
      <c r="V82" s="79">
        <f t="shared" si="120"/>
        <v>0</v>
      </c>
      <c r="W82" s="83">
        <f t="shared" si="121"/>
        <v>0</v>
      </c>
      <c r="X82" s="43">
        <f t="shared" si="122"/>
        <v>0</v>
      </c>
      <c r="Y82" s="43">
        <f t="shared" ref="Y82:Z82" si="151">C606</f>
        <v>0</v>
      </c>
      <c r="Z82" s="43">
        <f t="shared" si="151"/>
        <v>0</v>
      </c>
      <c r="AB82" s="88">
        <v>27602040816.327</v>
      </c>
      <c r="AC82" s="88">
        <v>-14.049109</v>
      </c>
      <c r="AD82" s="88">
        <v>15.136798000000001</v>
      </c>
      <c r="AE82" s="88">
        <v>24.109821</v>
      </c>
      <c r="AF82" s="88">
        <v>-73.831833000000003</v>
      </c>
      <c r="AG82" s="88">
        <v>-8.9730234000000006</v>
      </c>
      <c r="AH82" s="8"/>
      <c r="AI82" s="6">
        <f t="shared" si="107"/>
        <v>28.785714285714</v>
      </c>
      <c r="AJ82" s="6">
        <f t="shared" si="108"/>
        <v>22.780359000000001</v>
      </c>
      <c r="AK82" s="83">
        <f t="shared" si="124"/>
        <v>14.037727</v>
      </c>
      <c r="AL82" s="6">
        <f t="shared" si="125"/>
        <v>28.785714285714</v>
      </c>
      <c r="AM82" s="79">
        <f t="shared" si="126"/>
        <v>21.990646000000002</v>
      </c>
      <c r="AN82" s="83">
        <f t="shared" si="127"/>
        <v>13.034891999999999</v>
      </c>
      <c r="AO82" s="6">
        <f t="shared" si="128"/>
        <v>28.785714285714</v>
      </c>
      <c r="AP82" s="43">
        <f t="shared" si="129"/>
        <v>19.695477</v>
      </c>
      <c r="AQ82" s="83">
        <f t="shared" si="130"/>
        <v>10.37443</v>
      </c>
      <c r="AR82" s="6">
        <f t="shared" si="131"/>
        <v>28.785714285714</v>
      </c>
      <c r="AS82" s="79">
        <f t="shared" si="132"/>
        <v>0</v>
      </c>
      <c r="AT82" s="83">
        <f t="shared" si="133"/>
        <v>0</v>
      </c>
      <c r="AU82" s="6">
        <f t="shared" si="134"/>
        <v>28.785714285714</v>
      </c>
      <c r="AV82" s="79">
        <f t="shared" si="135"/>
        <v>0</v>
      </c>
      <c r="AW82" s="83">
        <f t="shared" si="136"/>
        <v>0</v>
      </c>
      <c r="AX82" s="43">
        <f t="shared" si="137"/>
        <v>0</v>
      </c>
      <c r="AY82" s="43">
        <f t="shared" si="138"/>
        <v>0</v>
      </c>
      <c r="AZ82" s="43">
        <f t="shared" si="139"/>
        <v>0</v>
      </c>
    </row>
    <row r="83" spans="2:52" x14ac:dyDescent="0.25">
      <c r="B83" s="88">
        <v>27897959183.673</v>
      </c>
      <c r="C83" s="88">
        <v>-13.067064</v>
      </c>
      <c r="D83" s="88">
        <v>17.736979000000002</v>
      </c>
      <c r="E83" s="88">
        <v>26.096418</v>
      </c>
      <c r="F83" s="88">
        <v>-75.136154000000005</v>
      </c>
      <c r="G83" s="88">
        <v>-8.3594398000000005</v>
      </c>
      <c r="H83" s="8"/>
      <c r="I83" s="6">
        <f t="shared" si="104"/>
        <v>29.081632653061</v>
      </c>
      <c r="J83" s="6">
        <f t="shared" si="105"/>
        <v>24.140962999999999</v>
      </c>
      <c r="K83" s="83">
        <f t="shared" si="109"/>
        <v>16.015004999999999</v>
      </c>
      <c r="L83" s="6">
        <f t="shared" si="110"/>
        <v>29.081632653061</v>
      </c>
      <c r="M83" s="79">
        <f t="shared" si="111"/>
        <v>21.116602</v>
      </c>
      <c r="N83" s="83">
        <f t="shared" si="112"/>
        <v>12.75516</v>
      </c>
      <c r="O83" s="6">
        <f t="shared" si="113"/>
        <v>29.081632653061</v>
      </c>
      <c r="P83" s="79">
        <f t="shared" si="114"/>
        <v>18.686945000000001</v>
      </c>
      <c r="Q83" s="83">
        <f t="shared" si="115"/>
        <v>9.9256200999999997</v>
      </c>
      <c r="R83" s="6">
        <f t="shared" si="116"/>
        <v>29.081632653061</v>
      </c>
      <c r="S83" s="79">
        <f t="shared" si="117"/>
        <v>0</v>
      </c>
      <c r="T83" s="83">
        <f t="shared" si="118"/>
        <v>0</v>
      </c>
      <c r="U83" s="6">
        <f t="shared" si="119"/>
        <v>29.081632653061</v>
      </c>
      <c r="V83" s="79">
        <f t="shared" si="120"/>
        <v>0</v>
      </c>
      <c r="W83" s="83">
        <f t="shared" si="121"/>
        <v>0</v>
      </c>
      <c r="X83" s="43">
        <f t="shared" si="122"/>
        <v>0</v>
      </c>
      <c r="Y83" s="43">
        <f t="shared" ref="Y83:Z83" si="152">C607</f>
        <v>0</v>
      </c>
      <c r="Z83" s="43">
        <f t="shared" si="152"/>
        <v>0</v>
      </c>
      <c r="AB83" s="88">
        <v>27897959183.673</v>
      </c>
      <c r="AC83" s="88">
        <v>-13.528751</v>
      </c>
      <c r="AD83" s="88">
        <v>15.250337999999999</v>
      </c>
      <c r="AE83" s="88">
        <v>24.156815999999999</v>
      </c>
      <c r="AF83" s="88">
        <v>-73.053413000000006</v>
      </c>
      <c r="AG83" s="88">
        <v>-8.9064788999999998</v>
      </c>
      <c r="AH83" s="8"/>
      <c r="AI83" s="6">
        <f t="shared" si="107"/>
        <v>29.081632653061</v>
      </c>
      <c r="AJ83" s="6">
        <f t="shared" si="108"/>
        <v>23.160664000000001</v>
      </c>
      <c r="AK83" s="83">
        <f t="shared" si="124"/>
        <v>14.457637999999999</v>
      </c>
      <c r="AL83" s="6">
        <f t="shared" si="125"/>
        <v>29.081632653061</v>
      </c>
      <c r="AM83" s="79">
        <f t="shared" si="126"/>
        <v>22.218914000000002</v>
      </c>
      <c r="AN83" s="83">
        <f t="shared" si="127"/>
        <v>13.332886</v>
      </c>
      <c r="AO83" s="6">
        <f t="shared" si="128"/>
        <v>29.081632653061</v>
      </c>
      <c r="AP83" s="43">
        <f t="shared" si="129"/>
        <v>19.894753999999999</v>
      </c>
      <c r="AQ83" s="83">
        <f t="shared" si="130"/>
        <v>10.688326</v>
      </c>
      <c r="AR83" s="6">
        <f t="shared" si="131"/>
        <v>29.081632653061</v>
      </c>
      <c r="AS83" s="79">
        <f t="shared" si="132"/>
        <v>0</v>
      </c>
      <c r="AT83" s="83">
        <f t="shared" si="133"/>
        <v>0</v>
      </c>
      <c r="AU83" s="6">
        <f t="shared" si="134"/>
        <v>29.081632653061</v>
      </c>
      <c r="AV83" s="79">
        <f t="shared" si="135"/>
        <v>0</v>
      </c>
      <c r="AW83" s="83">
        <f t="shared" si="136"/>
        <v>0</v>
      </c>
      <c r="AX83" s="43">
        <f t="shared" si="137"/>
        <v>0</v>
      </c>
      <c r="AY83" s="43">
        <f t="shared" si="138"/>
        <v>0</v>
      </c>
      <c r="AZ83" s="43">
        <f t="shared" si="139"/>
        <v>0</v>
      </c>
    </row>
    <row r="84" spans="2:52" x14ac:dyDescent="0.25">
      <c r="B84" s="88">
        <v>28193877551.02</v>
      </c>
      <c r="C84" s="88">
        <v>-13.197259000000001</v>
      </c>
      <c r="D84" s="88">
        <v>15.604896999999999</v>
      </c>
      <c r="E84" s="88">
        <v>23.966602000000002</v>
      </c>
      <c r="F84" s="88">
        <v>-68.127441000000005</v>
      </c>
      <c r="G84" s="88">
        <v>-8.3617048</v>
      </c>
      <c r="H84" s="8"/>
      <c r="I84" s="6">
        <f t="shared" si="104"/>
        <v>29.377551020407999</v>
      </c>
      <c r="J84" s="6">
        <f t="shared" si="105"/>
        <v>25.099916</v>
      </c>
      <c r="K84" s="83">
        <f t="shared" si="109"/>
        <v>17.100224999999998</v>
      </c>
      <c r="L84" s="6">
        <f t="shared" si="110"/>
        <v>29.377551020407999</v>
      </c>
      <c r="M84" s="79">
        <f t="shared" si="111"/>
        <v>22.381155</v>
      </c>
      <c r="N84" s="83">
        <f t="shared" si="112"/>
        <v>14.168924000000001</v>
      </c>
      <c r="O84" s="6">
        <f t="shared" si="113"/>
        <v>29.377551020407999</v>
      </c>
      <c r="P84" s="79">
        <f t="shared" si="114"/>
        <v>19.364180000000001</v>
      </c>
      <c r="Q84" s="83">
        <f t="shared" si="115"/>
        <v>10.775539</v>
      </c>
      <c r="R84" s="6">
        <f t="shared" si="116"/>
        <v>29.377551020407999</v>
      </c>
      <c r="S84" s="79">
        <f t="shared" si="117"/>
        <v>0</v>
      </c>
      <c r="T84" s="83">
        <f t="shared" si="118"/>
        <v>0</v>
      </c>
      <c r="U84" s="6">
        <f t="shared" si="119"/>
        <v>29.377551020407999</v>
      </c>
      <c r="V84" s="79">
        <f t="shared" si="120"/>
        <v>0</v>
      </c>
      <c r="W84" s="83">
        <f t="shared" si="121"/>
        <v>0</v>
      </c>
      <c r="X84" s="43">
        <f t="shared" si="122"/>
        <v>0</v>
      </c>
      <c r="Y84" s="43">
        <f t="shared" ref="Y84:Z84" si="153">C608</f>
        <v>0</v>
      </c>
      <c r="Z84" s="43">
        <f t="shared" si="153"/>
        <v>0</v>
      </c>
      <c r="AB84" s="88">
        <v>28193877551.02</v>
      </c>
      <c r="AC84" s="88">
        <v>-13.822048000000001</v>
      </c>
      <c r="AD84" s="88">
        <v>14.849861000000001</v>
      </c>
      <c r="AE84" s="88">
        <v>23.721087000000001</v>
      </c>
      <c r="AF84" s="88">
        <v>-68.816505000000006</v>
      </c>
      <c r="AG84" s="88">
        <v>-8.8712243999999991</v>
      </c>
      <c r="AH84" s="8"/>
      <c r="AI84" s="6">
        <f t="shared" si="107"/>
        <v>29.377551020407999</v>
      </c>
      <c r="AJ84" s="6">
        <f t="shared" si="108"/>
        <v>23.539287999999999</v>
      </c>
      <c r="AK84" s="83">
        <f t="shared" si="124"/>
        <v>14.846092000000001</v>
      </c>
      <c r="AL84" s="6">
        <f t="shared" si="125"/>
        <v>29.377551020407999</v>
      </c>
      <c r="AM84" s="79">
        <f t="shared" si="126"/>
        <v>23.095154000000001</v>
      </c>
      <c r="AN84" s="83">
        <f t="shared" si="127"/>
        <v>14.237902</v>
      </c>
      <c r="AO84" s="6">
        <f t="shared" si="128"/>
        <v>29.377551020407999</v>
      </c>
      <c r="AP84" s="43">
        <f t="shared" si="129"/>
        <v>20.502265999999999</v>
      </c>
      <c r="AQ84" s="83">
        <f t="shared" si="130"/>
        <v>11.348604999999999</v>
      </c>
      <c r="AR84" s="6">
        <f t="shared" si="131"/>
        <v>29.377551020407999</v>
      </c>
      <c r="AS84" s="79">
        <f t="shared" si="132"/>
        <v>0</v>
      </c>
      <c r="AT84" s="83">
        <f t="shared" si="133"/>
        <v>0</v>
      </c>
      <c r="AU84" s="6">
        <f t="shared" si="134"/>
        <v>29.377551020407999</v>
      </c>
      <c r="AV84" s="79">
        <f t="shared" si="135"/>
        <v>0</v>
      </c>
      <c r="AW84" s="83">
        <f t="shared" si="136"/>
        <v>0</v>
      </c>
      <c r="AX84" s="43">
        <f t="shared" si="137"/>
        <v>0</v>
      </c>
      <c r="AY84" s="43">
        <f t="shared" si="138"/>
        <v>0</v>
      </c>
      <c r="AZ84" s="43">
        <f t="shared" si="139"/>
        <v>0</v>
      </c>
    </row>
    <row r="85" spans="2:52" x14ac:dyDescent="0.25">
      <c r="B85" s="88">
        <v>28489795918.367001</v>
      </c>
      <c r="C85" s="88">
        <v>-14.055702</v>
      </c>
      <c r="D85" s="88">
        <v>14.155612</v>
      </c>
      <c r="E85" s="88">
        <v>22.443463999999999</v>
      </c>
      <c r="F85" s="88">
        <v>-71.325867000000002</v>
      </c>
      <c r="G85" s="88">
        <v>-8.2878523000000008</v>
      </c>
      <c r="H85" s="8"/>
      <c r="I85" s="6">
        <f t="shared" si="104"/>
        <v>29.673469387755002</v>
      </c>
      <c r="J85" s="6">
        <f t="shared" si="105"/>
        <v>25.792605999999999</v>
      </c>
      <c r="K85" s="83">
        <f t="shared" si="109"/>
        <v>17.783014000000001</v>
      </c>
      <c r="L85" s="6">
        <f t="shared" si="110"/>
        <v>29.673469387755002</v>
      </c>
      <c r="M85" s="79">
        <f t="shared" si="111"/>
        <v>23.57687</v>
      </c>
      <c r="N85" s="83">
        <f t="shared" si="112"/>
        <v>15.381694</v>
      </c>
      <c r="O85" s="6">
        <f t="shared" si="113"/>
        <v>29.673469387755002</v>
      </c>
      <c r="P85" s="79">
        <f t="shared" si="114"/>
        <v>20.162375999999998</v>
      </c>
      <c r="Q85" s="83">
        <f t="shared" si="115"/>
        <v>11.613816999999999</v>
      </c>
      <c r="R85" s="6">
        <f t="shared" si="116"/>
        <v>29.673469387755002</v>
      </c>
      <c r="S85" s="79">
        <f t="shared" si="117"/>
        <v>0</v>
      </c>
      <c r="T85" s="83">
        <f t="shared" si="118"/>
        <v>0</v>
      </c>
      <c r="U85" s="6">
        <f t="shared" si="119"/>
        <v>29.673469387755002</v>
      </c>
      <c r="V85" s="79">
        <f t="shared" si="120"/>
        <v>0</v>
      </c>
      <c r="W85" s="83">
        <f t="shared" si="121"/>
        <v>0</v>
      </c>
      <c r="X85" s="43">
        <f t="shared" si="122"/>
        <v>0</v>
      </c>
      <c r="Y85" s="43">
        <f t="shared" ref="Y85:Z85" si="154">C609</f>
        <v>0</v>
      </c>
      <c r="Z85" s="43">
        <f t="shared" si="154"/>
        <v>0</v>
      </c>
      <c r="AB85" s="88">
        <v>28489795918.367001</v>
      </c>
      <c r="AC85" s="88">
        <v>-14.616631999999999</v>
      </c>
      <c r="AD85" s="88">
        <v>14.148326000000001</v>
      </c>
      <c r="AE85" s="88">
        <v>22.94294</v>
      </c>
      <c r="AF85" s="88">
        <v>-73.131538000000006</v>
      </c>
      <c r="AG85" s="88">
        <v>-8.7946129000000006</v>
      </c>
      <c r="AH85" s="8"/>
      <c r="AI85" s="6">
        <f t="shared" si="107"/>
        <v>29.673469387755002</v>
      </c>
      <c r="AJ85" s="6">
        <f t="shared" si="108"/>
        <v>23.727727999999999</v>
      </c>
      <c r="AK85" s="83">
        <f t="shared" si="124"/>
        <v>15.050481</v>
      </c>
      <c r="AL85" s="6">
        <f t="shared" si="125"/>
        <v>29.673469387755002</v>
      </c>
      <c r="AM85" s="79">
        <f t="shared" si="126"/>
        <v>23.760031000000001</v>
      </c>
      <c r="AN85" s="83">
        <f t="shared" si="127"/>
        <v>14.945045</v>
      </c>
      <c r="AO85" s="6">
        <f t="shared" si="128"/>
        <v>29.673469387755002</v>
      </c>
      <c r="AP85" s="43">
        <f t="shared" si="129"/>
        <v>21.098894000000001</v>
      </c>
      <c r="AQ85" s="83">
        <f t="shared" si="130"/>
        <v>12.006594</v>
      </c>
      <c r="AR85" s="6">
        <f t="shared" si="131"/>
        <v>29.673469387755002</v>
      </c>
      <c r="AS85" s="79">
        <f t="shared" si="132"/>
        <v>0</v>
      </c>
      <c r="AT85" s="83">
        <f t="shared" si="133"/>
        <v>0</v>
      </c>
      <c r="AU85" s="6">
        <f t="shared" si="134"/>
        <v>29.673469387755002</v>
      </c>
      <c r="AV85" s="79">
        <f t="shared" si="135"/>
        <v>0</v>
      </c>
      <c r="AW85" s="83">
        <f t="shared" si="136"/>
        <v>0</v>
      </c>
      <c r="AX85" s="43">
        <f t="shared" si="137"/>
        <v>0</v>
      </c>
      <c r="AY85" s="43">
        <f t="shared" si="138"/>
        <v>0</v>
      </c>
      <c r="AZ85" s="43">
        <f t="shared" si="139"/>
        <v>0</v>
      </c>
    </row>
    <row r="86" spans="2:52" x14ac:dyDescent="0.25">
      <c r="B86" s="88">
        <v>28785714285.714001</v>
      </c>
      <c r="C86" s="88">
        <v>-14.108973000000001</v>
      </c>
      <c r="D86" s="88">
        <v>14.255177</v>
      </c>
      <c r="E86" s="88">
        <v>22.485804000000002</v>
      </c>
      <c r="F86" s="88">
        <v>-69.56617</v>
      </c>
      <c r="G86" s="88">
        <v>-8.2306279999999994</v>
      </c>
      <c r="H86" s="8"/>
      <c r="I86" s="6">
        <f t="shared" si="104"/>
        <v>29.969387755102002</v>
      </c>
      <c r="J86" s="6">
        <f t="shared" si="105"/>
        <v>25.186392000000001</v>
      </c>
      <c r="K86" s="83">
        <f t="shared" si="109"/>
        <v>17.19294</v>
      </c>
      <c r="L86" s="6">
        <f t="shared" si="110"/>
        <v>29.969387755102002</v>
      </c>
      <c r="M86" s="79">
        <f t="shared" si="111"/>
        <v>23.714195</v>
      </c>
      <c r="N86" s="83">
        <f t="shared" si="112"/>
        <v>15.566257</v>
      </c>
      <c r="O86" s="6">
        <f t="shared" si="113"/>
        <v>29.969387755102002</v>
      </c>
      <c r="P86" s="79">
        <f t="shared" si="114"/>
        <v>20.945045</v>
      </c>
      <c r="Q86" s="83">
        <f t="shared" si="115"/>
        <v>12.471965000000001</v>
      </c>
      <c r="R86" s="6">
        <f t="shared" si="116"/>
        <v>29.969387755102002</v>
      </c>
      <c r="S86" s="79">
        <f t="shared" si="117"/>
        <v>0</v>
      </c>
      <c r="T86" s="83">
        <f t="shared" si="118"/>
        <v>0</v>
      </c>
      <c r="U86" s="6">
        <f t="shared" si="119"/>
        <v>29.969387755102002</v>
      </c>
      <c r="V86" s="79">
        <f t="shared" si="120"/>
        <v>0</v>
      </c>
      <c r="W86" s="83">
        <f t="shared" si="121"/>
        <v>0</v>
      </c>
      <c r="X86" s="43">
        <f t="shared" si="122"/>
        <v>0</v>
      </c>
      <c r="Y86" s="43">
        <f t="shared" ref="Y86:Z86" si="155">C610</f>
        <v>0</v>
      </c>
      <c r="Z86" s="43">
        <f t="shared" si="155"/>
        <v>0</v>
      </c>
      <c r="AB86" s="88">
        <v>28785714285.714001</v>
      </c>
      <c r="AC86" s="88">
        <v>-14.563775</v>
      </c>
      <c r="AD86" s="88">
        <v>14.037727</v>
      </c>
      <c r="AE86" s="88">
        <v>22.780359000000001</v>
      </c>
      <c r="AF86" s="88">
        <v>-71.949271999999993</v>
      </c>
      <c r="AG86" s="88">
        <v>-8.7426329000000003</v>
      </c>
      <c r="AH86" s="8"/>
      <c r="AI86" s="6">
        <f t="shared" si="107"/>
        <v>29.969387755102002</v>
      </c>
      <c r="AJ86" s="6">
        <f t="shared" si="108"/>
        <v>23.158607</v>
      </c>
      <c r="AK86" s="83">
        <f t="shared" si="124"/>
        <v>14.494256</v>
      </c>
      <c r="AL86" s="6">
        <f t="shared" si="125"/>
        <v>29.969387755102002</v>
      </c>
      <c r="AM86" s="79">
        <f t="shared" si="126"/>
        <v>24.032923</v>
      </c>
      <c r="AN86" s="83">
        <f t="shared" si="127"/>
        <v>15.250268</v>
      </c>
      <c r="AO86" s="6">
        <f t="shared" si="128"/>
        <v>29.969387755102002</v>
      </c>
      <c r="AP86" s="43">
        <f t="shared" si="129"/>
        <v>21.588764000000001</v>
      </c>
      <c r="AQ86" s="83">
        <f t="shared" si="130"/>
        <v>12.537172999999999</v>
      </c>
      <c r="AR86" s="6">
        <f t="shared" si="131"/>
        <v>29.969387755102002</v>
      </c>
      <c r="AS86" s="79">
        <f t="shared" si="132"/>
        <v>0</v>
      </c>
      <c r="AT86" s="83">
        <f t="shared" si="133"/>
        <v>0</v>
      </c>
      <c r="AU86" s="6">
        <f t="shared" si="134"/>
        <v>29.969387755102002</v>
      </c>
      <c r="AV86" s="79">
        <f t="shared" si="135"/>
        <v>0</v>
      </c>
      <c r="AW86" s="83">
        <f t="shared" si="136"/>
        <v>0</v>
      </c>
      <c r="AX86" s="43">
        <f t="shared" si="137"/>
        <v>0</v>
      </c>
      <c r="AY86" s="43">
        <f t="shared" si="138"/>
        <v>0</v>
      </c>
      <c r="AZ86" s="43">
        <f t="shared" si="139"/>
        <v>0</v>
      </c>
    </row>
    <row r="87" spans="2:52" x14ac:dyDescent="0.25">
      <c r="B87" s="88">
        <v>29081632653.061001</v>
      </c>
      <c r="C87" s="88">
        <v>-13.007315</v>
      </c>
      <c r="D87" s="88">
        <v>16.015004999999999</v>
      </c>
      <c r="E87" s="88">
        <v>24.140962999999999</v>
      </c>
      <c r="F87" s="88">
        <v>-68.154999000000004</v>
      </c>
      <c r="G87" s="88">
        <v>-8.1259575000000002</v>
      </c>
      <c r="H87" s="8"/>
      <c r="I87" s="6">
        <f t="shared" si="104"/>
        <v>30.265306122449001</v>
      </c>
      <c r="J87" s="6">
        <f t="shared" si="105"/>
        <v>25.763252000000001</v>
      </c>
      <c r="K87" s="83">
        <f t="shared" si="109"/>
        <v>17.677658000000001</v>
      </c>
      <c r="L87" s="6">
        <f t="shared" si="110"/>
        <v>30.265306122449001</v>
      </c>
      <c r="M87" s="79">
        <f t="shared" si="111"/>
        <v>23.64817</v>
      </c>
      <c r="N87" s="83">
        <f t="shared" si="112"/>
        <v>15.436481000000001</v>
      </c>
      <c r="O87" s="6">
        <f t="shared" si="113"/>
        <v>30.265306122449001</v>
      </c>
      <c r="P87" s="79">
        <f t="shared" si="114"/>
        <v>21.295743999999999</v>
      </c>
      <c r="Q87" s="83">
        <f t="shared" si="115"/>
        <v>12.790079</v>
      </c>
      <c r="R87" s="6">
        <f t="shared" si="116"/>
        <v>30.265306122449001</v>
      </c>
      <c r="S87" s="79">
        <f t="shared" si="117"/>
        <v>0</v>
      </c>
      <c r="T87" s="83">
        <f t="shared" si="118"/>
        <v>0</v>
      </c>
      <c r="U87" s="6">
        <f t="shared" si="119"/>
        <v>30.265306122449001</v>
      </c>
      <c r="V87" s="79">
        <f t="shared" si="120"/>
        <v>0</v>
      </c>
      <c r="W87" s="83">
        <f t="shared" si="121"/>
        <v>0</v>
      </c>
      <c r="X87" s="43">
        <f t="shared" si="122"/>
        <v>0</v>
      </c>
      <c r="Y87" s="43">
        <f t="shared" ref="Y87:Z87" si="156">C611</f>
        <v>0</v>
      </c>
      <c r="Z87" s="43">
        <f t="shared" si="156"/>
        <v>0</v>
      </c>
      <c r="AB87" s="88">
        <v>29081632653.061001</v>
      </c>
      <c r="AC87" s="88">
        <v>-13.632952</v>
      </c>
      <c r="AD87" s="88">
        <v>14.457637999999999</v>
      </c>
      <c r="AE87" s="88">
        <v>23.160664000000001</v>
      </c>
      <c r="AF87" s="88">
        <v>-67.585624999999993</v>
      </c>
      <c r="AG87" s="88">
        <v>-8.7030268</v>
      </c>
      <c r="AH87" s="8"/>
      <c r="AI87" s="6">
        <f t="shared" si="107"/>
        <v>30.265306122449001</v>
      </c>
      <c r="AJ87" s="6">
        <f t="shared" si="108"/>
        <v>22.684277000000002</v>
      </c>
      <c r="AK87" s="83">
        <f t="shared" si="124"/>
        <v>14.000297</v>
      </c>
      <c r="AL87" s="6">
        <f t="shared" si="125"/>
        <v>30.265306122449001</v>
      </c>
      <c r="AM87" s="79">
        <f t="shared" si="126"/>
        <v>24.273647</v>
      </c>
      <c r="AN87" s="83">
        <f t="shared" si="127"/>
        <v>15.499354</v>
      </c>
      <c r="AO87" s="6">
        <f t="shared" si="128"/>
        <v>30.265306122449001</v>
      </c>
      <c r="AP87" s="43">
        <f t="shared" si="129"/>
        <v>21.982302000000001</v>
      </c>
      <c r="AQ87" s="83">
        <f t="shared" si="130"/>
        <v>12.970389000000001</v>
      </c>
      <c r="AR87" s="6">
        <f t="shared" si="131"/>
        <v>30.265306122449001</v>
      </c>
      <c r="AS87" s="79">
        <f t="shared" si="132"/>
        <v>0</v>
      </c>
      <c r="AT87" s="83">
        <f t="shared" si="133"/>
        <v>0</v>
      </c>
      <c r="AU87" s="6">
        <f t="shared" si="134"/>
        <v>30.265306122449001</v>
      </c>
      <c r="AV87" s="79">
        <f t="shared" si="135"/>
        <v>0</v>
      </c>
      <c r="AW87" s="83">
        <f t="shared" si="136"/>
        <v>0</v>
      </c>
      <c r="AX87" s="43">
        <f t="shared" si="137"/>
        <v>0</v>
      </c>
      <c r="AY87" s="43">
        <f t="shared" si="138"/>
        <v>0</v>
      </c>
      <c r="AZ87" s="43">
        <f t="shared" si="139"/>
        <v>0</v>
      </c>
    </row>
    <row r="88" spans="2:52" x14ac:dyDescent="0.25">
      <c r="B88" s="88">
        <v>29377551020.408001</v>
      </c>
      <c r="C88" s="88">
        <v>-12.515753999999999</v>
      </c>
      <c r="D88" s="88">
        <v>17.100224999999998</v>
      </c>
      <c r="E88" s="88">
        <v>25.099916</v>
      </c>
      <c r="F88" s="88">
        <v>-77.264992000000007</v>
      </c>
      <c r="G88" s="88">
        <v>-7.9996910000000003</v>
      </c>
      <c r="H88" s="8"/>
      <c r="I88" s="6">
        <f t="shared" si="104"/>
        <v>30.561224489796</v>
      </c>
      <c r="J88" s="6">
        <f t="shared" si="105"/>
        <v>25.925885999999998</v>
      </c>
      <c r="K88" s="83">
        <f t="shared" si="109"/>
        <v>17.760007999999999</v>
      </c>
      <c r="L88" s="6">
        <f t="shared" si="110"/>
        <v>30.561224489796</v>
      </c>
      <c r="M88" s="79">
        <f t="shared" si="111"/>
        <v>23.852041</v>
      </c>
      <c r="N88" s="83">
        <f t="shared" si="112"/>
        <v>15.586228999999999</v>
      </c>
      <c r="O88" s="6">
        <f t="shared" si="113"/>
        <v>30.561224489796</v>
      </c>
      <c r="P88" s="79">
        <f t="shared" si="114"/>
        <v>21.692592999999999</v>
      </c>
      <c r="Q88" s="83">
        <f t="shared" si="115"/>
        <v>13.163805</v>
      </c>
      <c r="R88" s="6">
        <f t="shared" si="116"/>
        <v>30.561224489796</v>
      </c>
      <c r="S88" s="79">
        <f t="shared" si="117"/>
        <v>0</v>
      </c>
      <c r="T88" s="83">
        <f t="shared" si="118"/>
        <v>0</v>
      </c>
      <c r="U88" s="6">
        <f t="shared" si="119"/>
        <v>30.561224489796</v>
      </c>
      <c r="V88" s="79">
        <f t="shared" si="120"/>
        <v>0</v>
      </c>
      <c r="W88" s="83">
        <f t="shared" si="121"/>
        <v>0</v>
      </c>
      <c r="X88" s="43">
        <f t="shared" si="122"/>
        <v>0</v>
      </c>
      <c r="Y88" s="43">
        <f t="shared" ref="Y88:Z88" si="157">C612</f>
        <v>0</v>
      </c>
      <c r="Z88" s="43">
        <f t="shared" si="157"/>
        <v>0</v>
      </c>
      <c r="AB88" s="88">
        <v>29377551020.408001</v>
      </c>
      <c r="AC88" s="88">
        <v>-13.278418</v>
      </c>
      <c r="AD88" s="88">
        <v>14.846092000000001</v>
      </c>
      <c r="AE88" s="88">
        <v>23.539287999999999</v>
      </c>
      <c r="AF88" s="88">
        <v>-71.636359999999996</v>
      </c>
      <c r="AG88" s="88">
        <v>-8.6931952999999993</v>
      </c>
      <c r="AH88" s="8"/>
      <c r="AI88" s="6">
        <f t="shared" si="107"/>
        <v>30.561224489796</v>
      </c>
      <c r="AJ88" s="6">
        <f t="shared" si="108"/>
        <v>22.326988</v>
      </c>
      <c r="AK88" s="83">
        <f t="shared" si="124"/>
        <v>13.580522999999999</v>
      </c>
      <c r="AL88" s="6">
        <f t="shared" si="125"/>
        <v>30.561224489796</v>
      </c>
      <c r="AM88" s="79">
        <f t="shared" si="126"/>
        <v>24.194154999999999</v>
      </c>
      <c r="AN88" s="83">
        <f t="shared" si="127"/>
        <v>15.384524000000001</v>
      </c>
      <c r="AO88" s="6">
        <f t="shared" si="128"/>
        <v>30.561224489796</v>
      </c>
      <c r="AP88" s="43">
        <f t="shared" si="129"/>
        <v>22.292227</v>
      </c>
      <c r="AQ88" s="83">
        <f t="shared" si="130"/>
        <v>13.277785</v>
      </c>
      <c r="AR88" s="6">
        <f t="shared" si="131"/>
        <v>30.561224489796</v>
      </c>
      <c r="AS88" s="79">
        <f t="shared" si="132"/>
        <v>0</v>
      </c>
      <c r="AT88" s="83">
        <f t="shared" si="133"/>
        <v>0</v>
      </c>
      <c r="AU88" s="6">
        <f t="shared" si="134"/>
        <v>30.561224489796</v>
      </c>
      <c r="AV88" s="79">
        <f t="shared" si="135"/>
        <v>0</v>
      </c>
      <c r="AW88" s="83">
        <f t="shared" si="136"/>
        <v>0</v>
      </c>
      <c r="AX88" s="43">
        <f t="shared" si="137"/>
        <v>0</v>
      </c>
      <c r="AY88" s="43">
        <f t="shared" si="138"/>
        <v>0</v>
      </c>
      <c r="AZ88" s="43">
        <f t="shared" si="139"/>
        <v>0</v>
      </c>
    </row>
    <row r="89" spans="2:52" x14ac:dyDescent="0.25">
      <c r="B89" s="88">
        <v>29673469387.755001</v>
      </c>
      <c r="C89" s="88">
        <v>-13.053675</v>
      </c>
      <c r="D89" s="88">
        <v>17.783014000000001</v>
      </c>
      <c r="E89" s="88">
        <v>25.792605999999999</v>
      </c>
      <c r="F89" s="88">
        <v>-72.911591000000001</v>
      </c>
      <c r="G89" s="88">
        <v>-8.0095921000000008</v>
      </c>
      <c r="H89" s="8"/>
      <c r="I89" s="6">
        <f t="shared" si="104"/>
        <v>30.857142857143003</v>
      </c>
      <c r="J89" s="6">
        <f t="shared" si="105"/>
        <v>26.224727999999999</v>
      </c>
      <c r="K89" s="83">
        <f t="shared" si="109"/>
        <v>17.894563999999999</v>
      </c>
      <c r="L89" s="6">
        <f t="shared" si="110"/>
        <v>30.857142857143003</v>
      </c>
      <c r="M89" s="79">
        <f t="shared" si="111"/>
        <v>24.706880999999999</v>
      </c>
      <c r="N89" s="83">
        <f t="shared" si="112"/>
        <v>16.27704</v>
      </c>
      <c r="O89" s="6">
        <f t="shared" si="113"/>
        <v>30.857142857143003</v>
      </c>
      <c r="P89" s="79">
        <f t="shared" si="114"/>
        <v>22.308088000000001</v>
      </c>
      <c r="Q89" s="83">
        <f t="shared" si="115"/>
        <v>13.617435</v>
      </c>
      <c r="R89" s="6">
        <f t="shared" si="116"/>
        <v>30.857142857143003</v>
      </c>
      <c r="S89" s="79">
        <f t="shared" si="117"/>
        <v>0</v>
      </c>
      <c r="T89" s="83">
        <f t="shared" si="118"/>
        <v>0</v>
      </c>
      <c r="U89" s="6">
        <f t="shared" si="119"/>
        <v>30.857142857143003</v>
      </c>
      <c r="V89" s="79">
        <f t="shared" si="120"/>
        <v>0</v>
      </c>
      <c r="W89" s="83">
        <f t="shared" si="121"/>
        <v>0</v>
      </c>
      <c r="X89" s="43">
        <f t="shared" si="122"/>
        <v>0</v>
      </c>
      <c r="Y89" s="43">
        <f t="shared" ref="Y89:Z89" si="158">C613</f>
        <v>0</v>
      </c>
      <c r="Z89" s="43">
        <f t="shared" si="158"/>
        <v>0</v>
      </c>
      <c r="AB89" s="88">
        <v>29673469387.755001</v>
      </c>
      <c r="AC89" s="88">
        <v>-13.86215</v>
      </c>
      <c r="AD89" s="88">
        <v>15.050481</v>
      </c>
      <c r="AE89" s="88">
        <v>23.727727999999999</v>
      </c>
      <c r="AF89" s="88">
        <v>-72.175124999999994</v>
      </c>
      <c r="AG89" s="88">
        <v>-8.6772469999999995</v>
      </c>
      <c r="AH89" s="8"/>
      <c r="AI89" s="6">
        <f t="shared" si="107"/>
        <v>30.857142857143003</v>
      </c>
      <c r="AJ89" s="6">
        <f t="shared" si="108"/>
        <v>22.171503000000001</v>
      </c>
      <c r="AK89" s="83">
        <f t="shared" si="124"/>
        <v>13.346384</v>
      </c>
      <c r="AL89" s="6">
        <f t="shared" si="125"/>
        <v>30.857142857143003</v>
      </c>
      <c r="AM89" s="79">
        <f t="shared" si="126"/>
        <v>24.090076</v>
      </c>
      <c r="AN89" s="83">
        <f t="shared" si="127"/>
        <v>15.217896</v>
      </c>
      <c r="AO89" s="6">
        <f t="shared" si="128"/>
        <v>30.857142857143003</v>
      </c>
      <c r="AP89" s="43">
        <f t="shared" si="129"/>
        <v>22.336306</v>
      </c>
      <c r="AQ89" s="83">
        <f t="shared" si="130"/>
        <v>13.277929</v>
      </c>
      <c r="AR89" s="6">
        <f t="shared" si="131"/>
        <v>30.857142857143003</v>
      </c>
      <c r="AS89" s="79">
        <f t="shared" si="132"/>
        <v>0</v>
      </c>
      <c r="AT89" s="83">
        <f t="shared" si="133"/>
        <v>0</v>
      </c>
      <c r="AU89" s="6">
        <f t="shared" si="134"/>
        <v>30.857142857143003</v>
      </c>
      <c r="AV89" s="79">
        <f t="shared" si="135"/>
        <v>0</v>
      </c>
      <c r="AW89" s="83">
        <f t="shared" si="136"/>
        <v>0</v>
      </c>
      <c r="AX89" s="43">
        <f t="shared" si="137"/>
        <v>0</v>
      </c>
      <c r="AY89" s="43">
        <f t="shared" si="138"/>
        <v>0</v>
      </c>
      <c r="AZ89" s="43">
        <f t="shared" si="139"/>
        <v>0</v>
      </c>
    </row>
    <row r="90" spans="2:52" x14ac:dyDescent="0.25">
      <c r="B90" s="88">
        <v>29969387755.102001</v>
      </c>
      <c r="C90" s="88">
        <v>-13.186483000000001</v>
      </c>
      <c r="D90" s="88">
        <v>17.19294</v>
      </c>
      <c r="E90" s="88">
        <v>25.186392000000001</v>
      </c>
      <c r="F90" s="88">
        <v>-72.789237999999997</v>
      </c>
      <c r="G90" s="88">
        <v>-7.9934520999999998</v>
      </c>
      <c r="H90" s="8"/>
      <c r="I90" s="6">
        <f t="shared" si="104"/>
        <v>31.153061224490003</v>
      </c>
      <c r="J90" s="6">
        <f t="shared" si="105"/>
        <v>26.261050999999998</v>
      </c>
      <c r="K90" s="83">
        <f t="shared" si="109"/>
        <v>17.936226000000001</v>
      </c>
      <c r="L90" s="6">
        <f t="shared" si="110"/>
        <v>31.153061224490003</v>
      </c>
      <c r="M90" s="79">
        <f t="shared" si="111"/>
        <v>25.004048999999998</v>
      </c>
      <c r="N90" s="83">
        <f t="shared" si="112"/>
        <v>16.584789000000001</v>
      </c>
      <c r="O90" s="6">
        <f t="shared" si="113"/>
        <v>31.153061224490003</v>
      </c>
      <c r="P90" s="79">
        <f t="shared" si="114"/>
        <v>22.777054</v>
      </c>
      <c r="Q90" s="83">
        <f t="shared" si="115"/>
        <v>14.104687999999999</v>
      </c>
      <c r="R90" s="6">
        <f t="shared" si="116"/>
        <v>31.153061224490003</v>
      </c>
      <c r="S90" s="79">
        <f t="shared" si="117"/>
        <v>0</v>
      </c>
      <c r="T90" s="83">
        <f t="shared" si="118"/>
        <v>0</v>
      </c>
      <c r="U90" s="6">
        <f t="shared" si="119"/>
        <v>31.153061224490003</v>
      </c>
      <c r="V90" s="79">
        <f t="shared" si="120"/>
        <v>0</v>
      </c>
      <c r="W90" s="83">
        <f t="shared" si="121"/>
        <v>0</v>
      </c>
      <c r="X90" s="43">
        <f t="shared" si="122"/>
        <v>0</v>
      </c>
      <c r="Y90" s="43">
        <f t="shared" ref="Y90:Z90" si="159">C614</f>
        <v>0</v>
      </c>
      <c r="Z90" s="43">
        <f t="shared" si="159"/>
        <v>0</v>
      </c>
      <c r="AB90" s="88">
        <v>29969387755.102001</v>
      </c>
      <c r="AC90" s="88">
        <v>-13.712135</v>
      </c>
      <c r="AD90" s="88">
        <v>14.494256</v>
      </c>
      <c r="AE90" s="88">
        <v>23.158607</v>
      </c>
      <c r="AF90" s="88">
        <v>-69.049507000000006</v>
      </c>
      <c r="AG90" s="88">
        <v>-8.6643515000000004</v>
      </c>
      <c r="AH90" s="8"/>
      <c r="AI90" s="6">
        <f t="shared" si="107"/>
        <v>31.153061224490003</v>
      </c>
      <c r="AJ90" s="6">
        <f t="shared" si="108"/>
        <v>22.398890999999999</v>
      </c>
      <c r="AK90" s="83">
        <f t="shared" si="124"/>
        <v>13.530627000000001</v>
      </c>
      <c r="AL90" s="6">
        <f t="shared" si="125"/>
        <v>31.153061224490003</v>
      </c>
      <c r="AM90" s="79">
        <f t="shared" si="126"/>
        <v>23.868168000000001</v>
      </c>
      <c r="AN90" s="83">
        <f t="shared" si="127"/>
        <v>14.961183999999999</v>
      </c>
      <c r="AO90" s="6">
        <f t="shared" si="128"/>
        <v>31.153061224490003</v>
      </c>
      <c r="AP90" s="43">
        <f t="shared" si="129"/>
        <v>22.719282</v>
      </c>
      <c r="AQ90" s="83">
        <f t="shared" si="130"/>
        <v>13.637745000000001</v>
      </c>
      <c r="AR90" s="6">
        <f t="shared" si="131"/>
        <v>31.153061224490003</v>
      </c>
      <c r="AS90" s="79">
        <f t="shared" si="132"/>
        <v>0</v>
      </c>
      <c r="AT90" s="83">
        <f t="shared" si="133"/>
        <v>0</v>
      </c>
      <c r="AU90" s="6">
        <f t="shared" si="134"/>
        <v>31.153061224490003</v>
      </c>
      <c r="AV90" s="79">
        <f t="shared" si="135"/>
        <v>0</v>
      </c>
      <c r="AW90" s="83">
        <f t="shared" si="136"/>
        <v>0</v>
      </c>
      <c r="AX90" s="43">
        <f t="shared" si="137"/>
        <v>0</v>
      </c>
      <c r="AY90" s="43">
        <f t="shared" si="138"/>
        <v>0</v>
      </c>
      <c r="AZ90" s="43">
        <f t="shared" si="139"/>
        <v>0</v>
      </c>
    </row>
    <row r="91" spans="2:52" x14ac:dyDescent="0.25">
      <c r="B91" s="88">
        <v>30265306122.449001</v>
      </c>
      <c r="C91" s="88">
        <v>-13.865821</v>
      </c>
      <c r="D91" s="88">
        <v>17.677658000000001</v>
      </c>
      <c r="E91" s="88">
        <v>25.763252000000001</v>
      </c>
      <c r="F91" s="88">
        <v>-77.774742000000003</v>
      </c>
      <c r="G91" s="88">
        <v>-8.0855941999999992</v>
      </c>
      <c r="H91" s="8"/>
      <c r="I91" s="6">
        <f t="shared" si="104"/>
        <v>31.448979591837002</v>
      </c>
      <c r="J91" s="6">
        <f t="shared" si="105"/>
        <v>26.835326999999999</v>
      </c>
      <c r="K91" s="83">
        <f t="shared" si="109"/>
        <v>18.541573</v>
      </c>
      <c r="L91" s="6">
        <f t="shared" si="110"/>
        <v>31.448979591837002</v>
      </c>
      <c r="M91" s="79">
        <f t="shared" si="111"/>
        <v>24.888178</v>
      </c>
      <c r="N91" s="83">
        <f t="shared" si="112"/>
        <v>16.507449999999999</v>
      </c>
      <c r="O91" s="6">
        <f t="shared" si="113"/>
        <v>31.448979591837002</v>
      </c>
      <c r="P91" s="79">
        <f t="shared" si="114"/>
        <v>23.108727999999999</v>
      </c>
      <c r="Q91" s="83">
        <f t="shared" si="115"/>
        <v>14.485442000000001</v>
      </c>
      <c r="R91" s="6">
        <f t="shared" si="116"/>
        <v>31.448979591837002</v>
      </c>
      <c r="S91" s="79">
        <f t="shared" si="117"/>
        <v>0</v>
      </c>
      <c r="T91" s="83">
        <f t="shared" si="118"/>
        <v>0</v>
      </c>
      <c r="U91" s="6">
        <f t="shared" si="119"/>
        <v>31.448979591837002</v>
      </c>
      <c r="V91" s="79">
        <f t="shared" si="120"/>
        <v>0</v>
      </c>
      <c r="W91" s="83">
        <f t="shared" si="121"/>
        <v>0</v>
      </c>
      <c r="X91" s="43">
        <f t="shared" si="122"/>
        <v>0</v>
      </c>
      <c r="Y91" s="43">
        <f t="shared" ref="Y91:Z91" si="160">C615</f>
        <v>0</v>
      </c>
      <c r="Z91" s="43">
        <f t="shared" si="160"/>
        <v>0</v>
      </c>
      <c r="AB91" s="88">
        <v>30265306122.449001</v>
      </c>
      <c r="AC91" s="88">
        <v>-14.620753000000001</v>
      </c>
      <c r="AD91" s="88">
        <v>14.000297</v>
      </c>
      <c r="AE91" s="88">
        <v>22.684277000000002</v>
      </c>
      <c r="AF91" s="88">
        <v>-72.326012000000006</v>
      </c>
      <c r="AG91" s="88">
        <v>-8.68398</v>
      </c>
      <c r="AH91" s="8"/>
      <c r="AI91" s="6">
        <f t="shared" si="107"/>
        <v>31.448979591837002</v>
      </c>
      <c r="AJ91" s="6">
        <f t="shared" si="108"/>
        <v>22.849943</v>
      </c>
      <c r="AK91" s="83">
        <f t="shared" si="124"/>
        <v>13.898225999999999</v>
      </c>
      <c r="AL91" s="6">
        <f t="shared" si="125"/>
        <v>31.448979591837002</v>
      </c>
      <c r="AM91" s="79">
        <f t="shared" si="126"/>
        <v>24.160872999999999</v>
      </c>
      <c r="AN91" s="83">
        <f t="shared" si="127"/>
        <v>15.177277999999999</v>
      </c>
      <c r="AO91" s="6">
        <f t="shared" si="128"/>
        <v>31.448979591837002</v>
      </c>
      <c r="AP91" s="43">
        <f t="shared" si="129"/>
        <v>23.25132</v>
      </c>
      <c r="AQ91" s="83">
        <f t="shared" si="130"/>
        <v>14.10956</v>
      </c>
      <c r="AR91" s="6">
        <f t="shared" si="131"/>
        <v>31.448979591837002</v>
      </c>
      <c r="AS91" s="79">
        <f t="shared" si="132"/>
        <v>0</v>
      </c>
      <c r="AT91" s="83">
        <f t="shared" si="133"/>
        <v>0</v>
      </c>
      <c r="AU91" s="6">
        <f t="shared" si="134"/>
        <v>31.448979591837002</v>
      </c>
      <c r="AV91" s="79">
        <f t="shared" si="135"/>
        <v>0</v>
      </c>
      <c r="AW91" s="83">
        <f t="shared" si="136"/>
        <v>0</v>
      </c>
      <c r="AX91" s="43">
        <f t="shared" si="137"/>
        <v>0</v>
      </c>
      <c r="AY91" s="43">
        <f t="shared" si="138"/>
        <v>0</v>
      </c>
      <c r="AZ91" s="43">
        <f t="shared" si="139"/>
        <v>0</v>
      </c>
    </row>
    <row r="92" spans="2:52" x14ac:dyDescent="0.25">
      <c r="B92" s="88">
        <v>30561224489.796001</v>
      </c>
      <c r="C92" s="88">
        <v>-14.476609</v>
      </c>
      <c r="D92" s="88">
        <v>17.760007999999999</v>
      </c>
      <c r="E92" s="88">
        <v>25.925885999999998</v>
      </c>
      <c r="F92" s="88">
        <v>-80.088706999999999</v>
      </c>
      <c r="G92" s="88">
        <v>-8.1658791999999991</v>
      </c>
      <c r="H92" s="8"/>
      <c r="I92" s="6">
        <f t="shared" si="104"/>
        <v>31.744897959183998</v>
      </c>
      <c r="J92" s="6">
        <f t="shared" si="105"/>
        <v>26.341170999999999</v>
      </c>
      <c r="K92" s="83">
        <f t="shared" si="109"/>
        <v>18.014282000000001</v>
      </c>
      <c r="L92" s="6">
        <f t="shared" si="110"/>
        <v>31.744897959183998</v>
      </c>
      <c r="M92" s="79">
        <f t="shared" si="111"/>
        <v>24.403738000000001</v>
      </c>
      <c r="N92" s="83">
        <f t="shared" si="112"/>
        <v>16.003620000000002</v>
      </c>
      <c r="O92" s="6">
        <f t="shared" si="113"/>
        <v>31.744897959183998</v>
      </c>
      <c r="P92" s="79">
        <f t="shared" si="114"/>
        <v>22.527844999999999</v>
      </c>
      <c r="Q92" s="83">
        <f t="shared" si="115"/>
        <v>13.900774</v>
      </c>
      <c r="R92" s="6">
        <f t="shared" si="116"/>
        <v>31.744897959183998</v>
      </c>
      <c r="S92" s="79">
        <f t="shared" si="117"/>
        <v>0</v>
      </c>
      <c r="T92" s="83">
        <f t="shared" si="118"/>
        <v>0</v>
      </c>
      <c r="U92" s="6">
        <f t="shared" si="119"/>
        <v>31.744897959183998</v>
      </c>
      <c r="V92" s="79">
        <f t="shared" si="120"/>
        <v>0</v>
      </c>
      <c r="W92" s="83">
        <f t="shared" si="121"/>
        <v>0</v>
      </c>
      <c r="X92" s="43">
        <f t="shared" si="122"/>
        <v>0</v>
      </c>
      <c r="Y92" s="43">
        <f t="shared" ref="Y92:Z92" si="161">C616</f>
        <v>0</v>
      </c>
      <c r="Z92" s="43">
        <f t="shared" si="161"/>
        <v>0</v>
      </c>
      <c r="AB92" s="88">
        <v>30561224489.796001</v>
      </c>
      <c r="AC92" s="88">
        <v>-15.060988</v>
      </c>
      <c r="AD92" s="88">
        <v>13.580522999999999</v>
      </c>
      <c r="AE92" s="88">
        <v>22.326988</v>
      </c>
      <c r="AF92" s="88">
        <v>-72.807891999999995</v>
      </c>
      <c r="AG92" s="88">
        <v>-8.7464647000000006</v>
      </c>
      <c r="AH92" s="8"/>
      <c r="AI92" s="6">
        <f t="shared" si="107"/>
        <v>31.744897959183998</v>
      </c>
      <c r="AJ92" s="6">
        <f t="shared" si="108"/>
        <v>23.071453000000002</v>
      </c>
      <c r="AK92" s="83">
        <f t="shared" si="124"/>
        <v>13.968571000000001</v>
      </c>
      <c r="AL92" s="6">
        <f t="shared" si="125"/>
        <v>31.744897959183998</v>
      </c>
      <c r="AM92" s="79">
        <f t="shared" si="126"/>
        <v>24.000734000000001</v>
      </c>
      <c r="AN92" s="83">
        <f t="shared" si="127"/>
        <v>14.878712</v>
      </c>
      <c r="AO92" s="6">
        <f t="shared" si="128"/>
        <v>31.744897959183998</v>
      </c>
      <c r="AP92" s="43">
        <f t="shared" si="129"/>
        <v>23.141314999999999</v>
      </c>
      <c r="AQ92" s="83">
        <f t="shared" si="130"/>
        <v>13.880419</v>
      </c>
      <c r="AR92" s="6">
        <f t="shared" si="131"/>
        <v>31.744897959183998</v>
      </c>
      <c r="AS92" s="79">
        <f t="shared" si="132"/>
        <v>0</v>
      </c>
      <c r="AT92" s="83">
        <f t="shared" si="133"/>
        <v>0</v>
      </c>
      <c r="AU92" s="6">
        <f t="shared" si="134"/>
        <v>31.744897959183998</v>
      </c>
      <c r="AV92" s="79">
        <f t="shared" si="135"/>
        <v>0</v>
      </c>
      <c r="AW92" s="83">
        <f t="shared" si="136"/>
        <v>0</v>
      </c>
      <c r="AX92" s="43">
        <f t="shared" si="137"/>
        <v>0</v>
      </c>
      <c r="AY92" s="43">
        <f t="shared" si="138"/>
        <v>0</v>
      </c>
      <c r="AZ92" s="43">
        <f t="shared" si="139"/>
        <v>0</v>
      </c>
    </row>
    <row r="93" spans="2:52" x14ac:dyDescent="0.25">
      <c r="B93" s="88">
        <v>30857142857.143002</v>
      </c>
      <c r="C93" s="88">
        <v>-13.472887</v>
      </c>
      <c r="D93" s="88">
        <v>17.894563999999999</v>
      </c>
      <c r="E93" s="88">
        <v>26.224727999999999</v>
      </c>
      <c r="F93" s="88">
        <v>-74.142548000000005</v>
      </c>
      <c r="G93" s="88">
        <v>-8.3301659000000008</v>
      </c>
      <c r="H93" s="8"/>
      <c r="I93" s="6">
        <f t="shared" si="104"/>
        <v>32.040816326531001</v>
      </c>
      <c r="J93" s="6">
        <f t="shared" si="105"/>
        <v>25.582867</v>
      </c>
      <c r="K93" s="83">
        <f t="shared" si="109"/>
        <v>17.190178</v>
      </c>
      <c r="L93" s="6">
        <f t="shared" si="110"/>
        <v>32.040816326531001</v>
      </c>
      <c r="M93" s="79">
        <f t="shared" si="111"/>
        <v>24.410112000000002</v>
      </c>
      <c r="N93" s="83">
        <f t="shared" si="112"/>
        <v>15.936059</v>
      </c>
      <c r="O93" s="6">
        <f t="shared" si="113"/>
        <v>32.040816326531001</v>
      </c>
      <c r="P93" s="79">
        <f t="shared" si="114"/>
        <v>21.988253</v>
      </c>
      <c r="Q93" s="83">
        <f t="shared" si="115"/>
        <v>13.259767</v>
      </c>
      <c r="R93" s="6">
        <f t="shared" si="116"/>
        <v>32.040816326531001</v>
      </c>
      <c r="S93" s="79">
        <f t="shared" si="117"/>
        <v>0</v>
      </c>
      <c r="T93" s="83">
        <f t="shared" si="118"/>
        <v>0</v>
      </c>
      <c r="U93" s="6">
        <f t="shared" si="119"/>
        <v>32.040816326531001</v>
      </c>
      <c r="V93" s="79">
        <f t="shared" si="120"/>
        <v>0</v>
      </c>
      <c r="W93" s="83">
        <f t="shared" si="121"/>
        <v>0</v>
      </c>
      <c r="X93" s="43">
        <f t="shared" si="122"/>
        <v>0</v>
      </c>
      <c r="Y93" s="43">
        <f t="shared" ref="Y93:Z93" si="162">C617</f>
        <v>0</v>
      </c>
      <c r="Z93" s="43">
        <f t="shared" si="162"/>
        <v>0</v>
      </c>
      <c r="AB93" s="88">
        <v>30857142857.143002</v>
      </c>
      <c r="AC93" s="88">
        <v>-13.921260999999999</v>
      </c>
      <c r="AD93" s="88">
        <v>13.346384</v>
      </c>
      <c r="AE93" s="88">
        <v>22.171503000000001</v>
      </c>
      <c r="AF93" s="88">
        <v>-67.158248999999998</v>
      </c>
      <c r="AG93" s="88">
        <v>-8.8251190000000008</v>
      </c>
      <c r="AH93" s="8"/>
      <c r="AI93" s="6">
        <f t="shared" si="107"/>
        <v>32.040816326531001</v>
      </c>
      <c r="AJ93" s="6">
        <f t="shared" si="108"/>
        <v>22.845285000000001</v>
      </c>
      <c r="AK93" s="83">
        <f t="shared" si="124"/>
        <v>13.657887000000001</v>
      </c>
      <c r="AL93" s="6">
        <f t="shared" si="125"/>
        <v>32.040816326531001</v>
      </c>
      <c r="AM93" s="79">
        <f t="shared" si="126"/>
        <v>23.620932</v>
      </c>
      <c r="AN93" s="83">
        <f t="shared" si="127"/>
        <v>14.412998</v>
      </c>
      <c r="AO93" s="6">
        <f t="shared" si="128"/>
        <v>32.040816326531001</v>
      </c>
      <c r="AP93" s="43">
        <f t="shared" si="129"/>
        <v>22.333051999999999</v>
      </c>
      <c r="AQ93" s="83">
        <f t="shared" si="130"/>
        <v>12.976182</v>
      </c>
      <c r="AR93" s="6">
        <f t="shared" si="131"/>
        <v>32.040816326531001</v>
      </c>
      <c r="AS93" s="79">
        <f t="shared" si="132"/>
        <v>0</v>
      </c>
      <c r="AT93" s="83">
        <f t="shared" si="133"/>
        <v>0</v>
      </c>
      <c r="AU93" s="6">
        <f t="shared" si="134"/>
        <v>32.040816326531001</v>
      </c>
      <c r="AV93" s="79">
        <f t="shared" si="135"/>
        <v>0</v>
      </c>
      <c r="AW93" s="83">
        <f t="shared" si="136"/>
        <v>0</v>
      </c>
      <c r="AX93" s="43">
        <f t="shared" si="137"/>
        <v>0</v>
      </c>
      <c r="AY93" s="43">
        <f t="shared" si="138"/>
        <v>0</v>
      </c>
      <c r="AZ93" s="43">
        <f t="shared" si="139"/>
        <v>0</v>
      </c>
    </row>
    <row r="94" spans="2:52" x14ac:dyDescent="0.25">
      <c r="B94" s="88">
        <v>31153061224.490002</v>
      </c>
      <c r="C94" s="88">
        <v>-13.610002</v>
      </c>
      <c r="D94" s="88">
        <v>17.936226000000001</v>
      </c>
      <c r="E94" s="88">
        <v>26.261050999999998</v>
      </c>
      <c r="F94" s="88">
        <v>-77.814612999999994</v>
      </c>
      <c r="G94" s="88">
        <v>-8.3248262000000004</v>
      </c>
      <c r="H94" s="8"/>
      <c r="I94" s="6">
        <f t="shared" si="104"/>
        <v>32.336734693878</v>
      </c>
      <c r="J94" s="6">
        <f t="shared" si="105"/>
        <v>24.778872</v>
      </c>
      <c r="K94" s="83">
        <f t="shared" si="109"/>
        <v>16.338612000000001</v>
      </c>
      <c r="L94" s="6">
        <f t="shared" si="110"/>
        <v>32.336734693878</v>
      </c>
      <c r="M94" s="79">
        <f t="shared" si="111"/>
        <v>24.610696999999998</v>
      </c>
      <c r="N94" s="83">
        <f t="shared" si="112"/>
        <v>16.079771000000001</v>
      </c>
      <c r="O94" s="6">
        <f t="shared" si="113"/>
        <v>32.336734693878</v>
      </c>
      <c r="P94" s="79">
        <f t="shared" si="114"/>
        <v>21.581045</v>
      </c>
      <c r="Q94" s="83">
        <f t="shared" si="115"/>
        <v>12.744142999999999</v>
      </c>
      <c r="R94" s="6">
        <f t="shared" si="116"/>
        <v>32.336734693878</v>
      </c>
      <c r="S94" s="79">
        <f t="shared" si="117"/>
        <v>0</v>
      </c>
      <c r="T94" s="83">
        <f t="shared" si="118"/>
        <v>0</v>
      </c>
      <c r="U94" s="6">
        <f t="shared" si="119"/>
        <v>32.336734693878</v>
      </c>
      <c r="V94" s="79">
        <f t="shared" si="120"/>
        <v>0</v>
      </c>
      <c r="W94" s="83">
        <f t="shared" si="121"/>
        <v>0</v>
      </c>
      <c r="X94" s="43">
        <f t="shared" si="122"/>
        <v>0</v>
      </c>
      <c r="Y94" s="43">
        <f t="shared" ref="Y94:Z94" si="163">C618</f>
        <v>0</v>
      </c>
      <c r="Z94" s="43">
        <f t="shared" si="163"/>
        <v>0</v>
      </c>
      <c r="AB94" s="88">
        <v>31153061224.490002</v>
      </c>
      <c r="AC94" s="88">
        <v>-14.077631999999999</v>
      </c>
      <c r="AD94" s="88">
        <v>13.530627000000001</v>
      </c>
      <c r="AE94" s="88">
        <v>22.398890999999999</v>
      </c>
      <c r="AF94" s="88">
        <v>-69.291816999999995</v>
      </c>
      <c r="AG94" s="88">
        <v>-8.8682642000000005</v>
      </c>
      <c r="AH94" s="8"/>
      <c r="AI94" s="6">
        <f t="shared" si="107"/>
        <v>32.336734693878</v>
      </c>
      <c r="AJ94" s="6">
        <f t="shared" si="108"/>
        <v>22.945868999999998</v>
      </c>
      <c r="AK94" s="83">
        <f t="shared" si="124"/>
        <v>13.692225000000001</v>
      </c>
      <c r="AL94" s="6">
        <f t="shared" si="125"/>
        <v>32.336734693878</v>
      </c>
      <c r="AM94" s="79">
        <f t="shared" si="126"/>
        <v>23.749475</v>
      </c>
      <c r="AN94" s="83">
        <f t="shared" si="127"/>
        <v>14.471189000000001</v>
      </c>
      <c r="AO94" s="6">
        <f t="shared" si="128"/>
        <v>32.336734693878</v>
      </c>
      <c r="AP94" s="43">
        <f t="shared" si="129"/>
        <v>22.07901</v>
      </c>
      <c r="AQ94" s="83">
        <f t="shared" si="130"/>
        <v>12.624432000000001</v>
      </c>
      <c r="AR94" s="6">
        <f t="shared" si="131"/>
        <v>32.336734693878</v>
      </c>
      <c r="AS94" s="79">
        <f t="shared" si="132"/>
        <v>0</v>
      </c>
      <c r="AT94" s="83">
        <f t="shared" si="133"/>
        <v>0</v>
      </c>
      <c r="AU94" s="6">
        <f t="shared" si="134"/>
        <v>32.336734693878</v>
      </c>
      <c r="AV94" s="79">
        <f t="shared" si="135"/>
        <v>0</v>
      </c>
      <c r="AW94" s="83">
        <f t="shared" si="136"/>
        <v>0</v>
      </c>
      <c r="AX94" s="43">
        <f t="shared" si="137"/>
        <v>0</v>
      </c>
      <c r="AY94" s="43">
        <f t="shared" si="138"/>
        <v>0</v>
      </c>
      <c r="AZ94" s="43">
        <f t="shared" si="139"/>
        <v>0</v>
      </c>
    </row>
    <row r="95" spans="2:52" x14ac:dyDescent="0.25">
      <c r="B95" s="88">
        <v>31448979591.837002</v>
      </c>
      <c r="C95" s="88">
        <v>-14.018226</v>
      </c>
      <c r="D95" s="88">
        <v>18.541573</v>
      </c>
      <c r="E95" s="88">
        <v>26.835326999999999</v>
      </c>
      <c r="F95" s="88">
        <v>-78.963531000000003</v>
      </c>
      <c r="G95" s="88">
        <v>-8.2937536000000005</v>
      </c>
      <c r="H95" s="8"/>
      <c r="I95" s="6">
        <f t="shared" si="104"/>
        <v>32.632653061223998</v>
      </c>
      <c r="J95" s="6">
        <f t="shared" si="105"/>
        <v>24.588398000000002</v>
      </c>
      <c r="K95" s="83">
        <f t="shared" si="109"/>
        <v>16.096443000000001</v>
      </c>
      <c r="L95" s="6">
        <f t="shared" si="110"/>
        <v>32.632653061223998</v>
      </c>
      <c r="M95" s="79">
        <f t="shared" si="111"/>
        <v>24.647974000000001</v>
      </c>
      <c r="N95" s="83">
        <f t="shared" si="112"/>
        <v>16.048334000000001</v>
      </c>
      <c r="O95" s="6">
        <f t="shared" si="113"/>
        <v>32.632653061223998</v>
      </c>
      <c r="P95" s="79">
        <f t="shared" si="114"/>
        <v>21.785364000000001</v>
      </c>
      <c r="Q95" s="83">
        <f t="shared" si="115"/>
        <v>12.825949</v>
      </c>
      <c r="R95" s="6">
        <f t="shared" si="116"/>
        <v>32.632653061223998</v>
      </c>
      <c r="S95" s="79">
        <f t="shared" si="117"/>
        <v>0</v>
      </c>
      <c r="T95" s="83">
        <f t="shared" si="118"/>
        <v>0</v>
      </c>
      <c r="U95" s="6">
        <f t="shared" si="119"/>
        <v>32.632653061223998</v>
      </c>
      <c r="V95" s="79">
        <f t="shared" si="120"/>
        <v>0</v>
      </c>
      <c r="W95" s="83">
        <f t="shared" si="121"/>
        <v>0</v>
      </c>
      <c r="X95" s="43">
        <f t="shared" si="122"/>
        <v>0</v>
      </c>
      <c r="Y95" s="43">
        <f t="shared" ref="Y95:Z95" si="164">C619</f>
        <v>0</v>
      </c>
      <c r="Z95" s="43">
        <f t="shared" si="164"/>
        <v>0</v>
      </c>
      <c r="AB95" s="88">
        <v>31448979591.837002</v>
      </c>
      <c r="AC95" s="88">
        <v>-14.743546</v>
      </c>
      <c r="AD95" s="88">
        <v>13.898225999999999</v>
      </c>
      <c r="AE95" s="88">
        <v>22.849943</v>
      </c>
      <c r="AF95" s="88">
        <v>-72.961021000000002</v>
      </c>
      <c r="AG95" s="88">
        <v>-8.9517164000000005</v>
      </c>
      <c r="AH95" s="8"/>
      <c r="AI95" s="6">
        <f t="shared" si="107"/>
        <v>32.632653061223998</v>
      </c>
      <c r="AJ95" s="6">
        <f t="shared" si="108"/>
        <v>23.270546</v>
      </c>
      <c r="AK95" s="83">
        <f t="shared" si="124"/>
        <v>13.947357999999999</v>
      </c>
      <c r="AL95" s="6">
        <f t="shared" si="125"/>
        <v>32.632653061223998</v>
      </c>
      <c r="AM95" s="79">
        <f t="shared" si="126"/>
        <v>23.875992</v>
      </c>
      <c r="AN95" s="83">
        <f t="shared" si="127"/>
        <v>14.510824</v>
      </c>
      <c r="AO95" s="6">
        <f t="shared" si="128"/>
        <v>32.632653061223998</v>
      </c>
      <c r="AP95" s="43">
        <f t="shared" si="129"/>
        <v>22.245543999999999</v>
      </c>
      <c r="AQ95" s="83">
        <f t="shared" si="130"/>
        <v>12.664094</v>
      </c>
      <c r="AR95" s="6">
        <f t="shared" si="131"/>
        <v>32.632653061223998</v>
      </c>
      <c r="AS95" s="79">
        <f t="shared" si="132"/>
        <v>0</v>
      </c>
      <c r="AT95" s="83">
        <f t="shared" si="133"/>
        <v>0</v>
      </c>
      <c r="AU95" s="6">
        <f t="shared" si="134"/>
        <v>32.632653061223998</v>
      </c>
      <c r="AV95" s="79">
        <f t="shared" si="135"/>
        <v>0</v>
      </c>
      <c r="AW95" s="83">
        <f t="shared" si="136"/>
        <v>0</v>
      </c>
      <c r="AX95" s="43">
        <f t="shared" si="137"/>
        <v>0</v>
      </c>
      <c r="AY95" s="43">
        <f t="shared" si="138"/>
        <v>0</v>
      </c>
      <c r="AZ95" s="43">
        <f t="shared" si="139"/>
        <v>0</v>
      </c>
    </row>
    <row r="96" spans="2:52" x14ac:dyDescent="0.25">
      <c r="B96" s="88">
        <v>31744897959.183998</v>
      </c>
      <c r="C96" s="88">
        <v>-14.480188</v>
      </c>
      <c r="D96" s="88">
        <v>18.014282000000001</v>
      </c>
      <c r="E96" s="88">
        <v>26.341170999999999</v>
      </c>
      <c r="F96" s="88">
        <v>-80.796531999999999</v>
      </c>
      <c r="G96" s="88">
        <v>-8.3268880999999997</v>
      </c>
      <c r="H96" s="8"/>
      <c r="I96" s="6">
        <f t="shared" si="104"/>
        <v>32.928571428570997</v>
      </c>
      <c r="J96" s="6">
        <f t="shared" si="105"/>
        <v>25.055755999999999</v>
      </c>
      <c r="K96" s="83">
        <f t="shared" si="109"/>
        <v>16.374571</v>
      </c>
      <c r="L96" s="6">
        <f t="shared" si="110"/>
        <v>32.928571428570997</v>
      </c>
      <c r="M96" s="79">
        <f t="shared" si="111"/>
        <v>24.778825999999999</v>
      </c>
      <c r="N96" s="83">
        <f t="shared" si="112"/>
        <v>15.948608</v>
      </c>
      <c r="O96" s="6">
        <f t="shared" si="113"/>
        <v>32.928571428570997</v>
      </c>
      <c r="P96" s="79">
        <f t="shared" si="114"/>
        <v>21.679134000000001</v>
      </c>
      <c r="Q96" s="83">
        <f t="shared" si="115"/>
        <v>12.416003</v>
      </c>
      <c r="R96" s="6">
        <f t="shared" si="116"/>
        <v>32.928571428570997</v>
      </c>
      <c r="S96" s="79">
        <f t="shared" si="117"/>
        <v>0</v>
      </c>
      <c r="T96" s="83">
        <f t="shared" si="118"/>
        <v>0</v>
      </c>
      <c r="U96" s="6">
        <f t="shared" si="119"/>
        <v>32.928571428570997</v>
      </c>
      <c r="V96" s="79">
        <f t="shared" si="120"/>
        <v>0</v>
      </c>
      <c r="W96" s="83">
        <f t="shared" si="121"/>
        <v>0</v>
      </c>
      <c r="X96" s="43">
        <f t="shared" si="122"/>
        <v>0</v>
      </c>
      <c r="Y96" s="43">
        <f t="shared" ref="Y96:Z96" si="165">C620</f>
        <v>0</v>
      </c>
      <c r="Z96" s="43">
        <f t="shared" si="165"/>
        <v>0</v>
      </c>
      <c r="AB96" s="88">
        <v>31744897959.183998</v>
      </c>
      <c r="AC96" s="88">
        <v>-15.272449</v>
      </c>
      <c r="AD96" s="88">
        <v>13.968571000000001</v>
      </c>
      <c r="AE96" s="88">
        <v>23.071453000000002</v>
      </c>
      <c r="AF96" s="88">
        <v>-73.417396999999994</v>
      </c>
      <c r="AG96" s="88">
        <v>-9.1028824000000004</v>
      </c>
      <c r="AH96" s="8"/>
      <c r="AI96" s="6">
        <f t="shared" si="107"/>
        <v>32.928571428570997</v>
      </c>
      <c r="AJ96" s="6">
        <f t="shared" si="108"/>
        <v>24.002134000000002</v>
      </c>
      <c r="AK96" s="83">
        <f t="shared" si="124"/>
        <v>14.480254</v>
      </c>
      <c r="AL96" s="6">
        <f t="shared" si="125"/>
        <v>32.928571428570997</v>
      </c>
      <c r="AM96" s="79">
        <f t="shared" si="126"/>
        <v>24.270333999999998</v>
      </c>
      <c r="AN96" s="83">
        <f t="shared" si="127"/>
        <v>14.676748</v>
      </c>
      <c r="AO96" s="6">
        <f t="shared" si="128"/>
        <v>32.928571428570997</v>
      </c>
      <c r="AP96" s="43">
        <f t="shared" si="129"/>
        <v>22.466491999999999</v>
      </c>
      <c r="AQ96" s="83">
        <f t="shared" si="130"/>
        <v>12.602833</v>
      </c>
      <c r="AR96" s="6">
        <f t="shared" si="131"/>
        <v>32.928571428570997</v>
      </c>
      <c r="AS96" s="79">
        <f t="shared" si="132"/>
        <v>0</v>
      </c>
      <c r="AT96" s="83">
        <f t="shared" si="133"/>
        <v>0</v>
      </c>
      <c r="AU96" s="6">
        <f t="shared" si="134"/>
        <v>32.928571428570997</v>
      </c>
      <c r="AV96" s="79">
        <f t="shared" si="135"/>
        <v>0</v>
      </c>
      <c r="AW96" s="83">
        <f t="shared" si="136"/>
        <v>0</v>
      </c>
      <c r="AX96" s="43">
        <f t="shared" si="137"/>
        <v>0</v>
      </c>
      <c r="AY96" s="43">
        <f t="shared" si="138"/>
        <v>0</v>
      </c>
      <c r="AZ96" s="43">
        <f t="shared" si="139"/>
        <v>0</v>
      </c>
    </row>
    <row r="97" spans="2:52" x14ac:dyDescent="0.25">
      <c r="B97" s="88">
        <v>32040816326.530998</v>
      </c>
      <c r="C97" s="88">
        <v>-14.042863000000001</v>
      </c>
      <c r="D97" s="88">
        <v>17.190178</v>
      </c>
      <c r="E97" s="88">
        <v>25.582867</v>
      </c>
      <c r="F97" s="88">
        <v>-75.949455</v>
      </c>
      <c r="G97" s="88">
        <v>-8.3926867999999999</v>
      </c>
      <c r="H97" s="8"/>
      <c r="I97" s="6">
        <f t="shared" si="104"/>
        <v>33.224489795917997</v>
      </c>
      <c r="J97" s="6">
        <f t="shared" si="105"/>
        <v>25.768829</v>
      </c>
      <c r="K97" s="83">
        <f t="shared" si="109"/>
        <v>16.904237999999999</v>
      </c>
      <c r="L97" s="6">
        <f t="shared" si="110"/>
        <v>33.224489795917997</v>
      </c>
      <c r="M97" s="79">
        <f t="shared" si="111"/>
        <v>24.932891999999999</v>
      </c>
      <c r="N97" s="83">
        <f t="shared" si="112"/>
        <v>15.854241</v>
      </c>
      <c r="O97" s="6">
        <f t="shared" si="113"/>
        <v>33.224489795917997</v>
      </c>
      <c r="P97" s="79">
        <f t="shared" si="114"/>
        <v>21.137962000000002</v>
      </c>
      <c r="Q97" s="83">
        <f t="shared" si="115"/>
        <v>11.551738</v>
      </c>
      <c r="R97" s="6">
        <f t="shared" si="116"/>
        <v>33.224489795917997</v>
      </c>
      <c r="S97" s="79">
        <f t="shared" si="117"/>
        <v>0</v>
      </c>
      <c r="T97" s="83">
        <f t="shared" si="118"/>
        <v>0</v>
      </c>
      <c r="U97" s="6">
        <f t="shared" si="119"/>
        <v>33.224489795917997</v>
      </c>
      <c r="V97" s="79">
        <f t="shared" si="120"/>
        <v>0</v>
      </c>
      <c r="W97" s="83">
        <f t="shared" si="121"/>
        <v>0</v>
      </c>
      <c r="X97" s="43">
        <f t="shared" si="122"/>
        <v>0</v>
      </c>
      <c r="Y97" s="43">
        <f t="shared" ref="Y97:Z97" si="166">C621</f>
        <v>0</v>
      </c>
      <c r="Z97" s="43">
        <f t="shared" si="166"/>
        <v>0</v>
      </c>
      <c r="AB97" s="88">
        <v>32040816326.530998</v>
      </c>
      <c r="AC97" s="88">
        <v>-14.853579999999999</v>
      </c>
      <c r="AD97" s="88">
        <v>13.657887000000001</v>
      </c>
      <c r="AE97" s="88">
        <v>22.845285000000001</v>
      </c>
      <c r="AF97" s="88">
        <v>-72.041732999999994</v>
      </c>
      <c r="AG97" s="88">
        <v>-9.1873988999999998</v>
      </c>
      <c r="AH97" s="8"/>
      <c r="AI97" s="6">
        <f t="shared" si="107"/>
        <v>33.224489795917997</v>
      </c>
      <c r="AJ97" s="6">
        <f t="shared" si="108"/>
        <v>25.135449999999999</v>
      </c>
      <c r="AK97" s="83">
        <f t="shared" si="124"/>
        <v>15.452977000000001</v>
      </c>
      <c r="AL97" s="6">
        <f t="shared" si="125"/>
        <v>33.224489795917997</v>
      </c>
      <c r="AM97" s="79">
        <f t="shared" si="126"/>
        <v>24.481075000000001</v>
      </c>
      <c r="AN97" s="83">
        <f t="shared" si="127"/>
        <v>14.676144000000001</v>
      </c>
      <c r="AO97" s="6">
        <f t="shared" si="128"/>
        <v>33.224489795917997</v>
      </c>
      <c r="AP97" s="43">
        <f t="shared" si="129"/>
        <v>22.386457</v>
      </c>
      <c r="AQ97" s="83">
        <f t="shared" si="130"/>
        <v>12.25107</v>
      </c>
      <c r="AR97" s="6">
        <f t="shared" si="131"/>
        <v>33.224489795917997</v>
      </c>
      <c r="AS97" s="79">
        <f t="shared" si="132"/>
        <v>0</v>
      </c>
      <c r="AT97" s="83">
        <f t="shared" si="133"/>
        <v>0</v>
      </c>
      <c r="AU97" s="6">
        <f t="shared" si="134"/>
        <v>33.224489795917997</v>
      </c>
      <c r="AV97" s="79">
        <f t="shared" si="135"/>
        <v>0</v>
      </c>
      <c r="AW97" s="83">
        <f t="shared" si="136"/>
        <v>0</v>
      </c>
      <c r="AX97" s="43">
        <f t="shared" si="137"/>
        <v>0</v>
      </c>
      <c r="AY97" s="43">
        <f t="shared" si="138"/>
        <v>0</v>
      </c>
      <c r="AZ97" s="43">
        <f t="shared" si="139"/>
        <v>0</v>
      </c>
    </row>
    <row r="98" spans="2:52" x14ac:dyDescent="0.25">
      <c r="B98" s="88">
        <v>32336734693.877998</v>
      </c>
      <c r="C98" s="88">
        <v>-13.570765</v>
      </c>
      <c r="D98" s="88">
        <v>16.338612000000001</v>
      </c>
      <c r="E98" s="88">
        <v>24.778872</v>
      </c>
      <c r="F98" s="88">
        <v>-72.676536999999996</v>
      </c>
      <c r="G98" s="88">
        <v>-8.440258</v>
      </c>
      <c r="H98" s="8"/>
      <c r="I98" s="6">
        <f t="shared" si="104"/>
        <v>33.520408163264996</v>
      </c>
      <c r="J98" s="6">
        <f t="shared" si="105"/>
        <v>26.681871000000001</v>
      </c>
      <c r="K98" s="83">
        <f t="shared" si="109"/>
        <v>17.676701000000001</v>
      </c>
      <c r="L98" s="6">
        <f t="shared" si="110"/>
        <v>33.520408163264996</v>
      </c>
      <c r="M98" s="79">
        <f t="shared" si="111"/>
        <v>25.374565</v>
      </c>
      <c r="N98" s="83">
        <f t="shared" si="112"/>
        <v>16.091434</v>
      </c>
      <c r="O98" s="6">
        <f t="shared" si="113"/>
        <v>33.520408163264996</v>
      </c>
      <c r="P98" s="79">
        <f t="shared" si="114"/>
        <v>20.418645999999999</v>
      </c>
      <c r="Q98" s="83">
        <f t="shared" si="115"/>
        <v>10.563609</v>
      </c>
      <c r="R98" s="6">
        <f t="shared" si="116"/>
        <v>33.520408163264996</v>
      </c>
      <c r="S98" s="79">
        <f t="shared" si="117"/>
        <v>0</v>
      </c>
      <c r="T98" s="83">
        <f t="shared" si="118"/>
        <v>0</v>
      </c>
      <c r="U98" s="6">
        <f t="shared" si="119"/>
        <v>33.520408163264996</v>
      </c>
      <c r="V98" s="79">
        <f t="shared" si="120"/>
        <v>0</v>
      </c>
      <c r="W98" s="83">
        <f t="shared" si="121"/>
        <v>0</v>
      </c>
      <c r="X98" s="43">
        <f t="shared" si="122"/>
        <v>0</v>
      </c>
      <c r="Y98" s="43">
        <f t="shared" ref="Y98:Z98" si="167">C622</f>
        <v>0</v>
      </c>
      <c r="Z98" s="43">
        <f t="shared" si="167"/>
        <v>0</v>
      </c>
      <c r="AB98" s="88">
        <v>32336734693.877998</v>
      </c>
      <c r="AC98" s="88">
        <v>-14.345734</v>
      </c>
      <c r="AD98" s="88">
        <v>13.692225000000001</v>
      </c>
      <c r="AE98" s="88">
        <v>22.945868999999998</v>
      </c>
      <c r="AF98" s="88">
        <v>-69.903473000000005</v>
      </c>
      <c r="AG98" s="88">
        <v>-9.2536448999999994</v>
      </c>
      <c r="AH98" s="8"/>
      <c r="AI98" s="6">
        <f t="shared" si="107"/>
        <v>33.520408163264996</v>
      </c>
      <c r="AJ98" s="6">
        <f t="shared" si="108"/>
        <v>26.305544000000001</v>
      </c>
      <c r="AK98" s="83">
        <f t="shared" si="124"/>
        <v>16.515598000000001</v>
      </c>
      <c r="AL98" s="6">
        <f t="shared" si="125"/>
        <v>33.520408163264996</v>
      </c>
      <c r="AM98" s="79">
        <f t="shared" si="126"/>
        <v>24.888275</v>
      </c>
      <c r="AN98" s="83">
        <f t="shared" si="127"/>
        <v>14.929907999999999</v>
      </c>
      <c r="AO98" s="6">
        <f t="shared" si="128"/>
        <v>33.520408163264996</v>
      </c>
      <c r="AP98" s="43">
        <f t="shared" si="129"/>
        <v>22.190306</v>
      </c>
      <c r="AQ98" s="83">
        <f t="shared" si="130"/>
        <v>11.835891999999999</v>
      </c>
      <c r="AR98" s="6">
        <f t="shared" si="131"/>
        <v>33.520408163264996</v>
      </c>
      <c r="AS98" s="79">
        <f t="shared" si="132"/>
        <v>0</v>
      </c>
      <c r="AT98" s="83">
        <f t="shared" si="133"/>
        <v>0</v>
      </c>
      <c r="AU98" s="6">
        <f t="shared" si="134"/>
        <v>33.520408163264996</v>
      </c>
      <c r="AV98" s="79">
        <f t="shared" si="135"/>
        <v>0</v>
      </c>
      <c r="AW98" s="83">
        <f t="shared" si="136"/>
        <v>0</v>
      </c>
      <c r="AX98" s="43">
        <f t="shared" si="137"/>
        <v>0</v>
      </c>
      <c r="AY98" s="43">
        <f t="shared" si="138"/>
        <v>0</v>
      </c>
      <c r="AZ98" s="43">
        <f t="shared" si="139"/>
        <v>0</v>
      </c>
    </row>
    <row r="99" spans="2:52" x14ac:dyDescent="0.25">
      <c r="B99" s="88">
        <v>32632653061.223999</v>
      </c>
      <c r="C99" s="88">
        <v>-14.038695000000001</v>
      </c>
      <c r="D99" s="88">
        <v>16.096443000000001</v>
      </c>
      <c r="E99" s="88">
        <v>24.588398000000002</v>
      </c>
      <c r="F99" s="88">
        <v>-74.362647999999993</v>
      </c>
      <c r="G99" s="88">
        <v>-8.4919548000000002</v>
      </c>
      <c r="H99" s="8"/>
      <c r="I99" s="6">
        <f t="shared" si="104"/>
        <v>33.816326530612002</v>
      </c>
      <c r="J99" s="6">
        <f t="shared" si="105"/>
        <v>27.403338999999999</v>
      </c>
      <c r="K99" s="83">
        <f t="shared" si="109"/>
        <v>18.176575</v>
      </c>
      <c r="L99" s="6">
        <f t="shared" si="110"/>
        <v>33.816326530612002</v>
      </c>
      <c r="M99" s="79">
        <f t="shared" si="111"/>
        <v>25.358307</v>
      </c>
      <c r="N99" s="83">
        <f t="shared" si="112"/>
        <v>15.815782</v>
      </c>
      <c r="O99" s="6">
        <f t="shared" si="113"/>
        <v>33.816326530612002</v>
      </c>
      <c r="P99" s="79">
        <f t="shared" si="114"/>
        <v>20.073378000000002</v>
      </c>
      <c r="Q99" s="83">
        <f t="shared" si="115"/>
        <v>9.9348764000000003</v>
      </c>
      <c r="R99" s="6">
        <f t="shared" si="116"/>
        <v>33.816326530612002</v>
      </c>
      <c r="S99" s="79">
        <f t="shared" si="117"/>
        <v>0</v>
      </c>
      <c r="T99" s="83">
        <f t="shared" si="118"/>
        <v>0</v>
      </c>
      <c r="U99" s="6">
        <f t="shared" si="119"/>
        <v>33.816326530612002</v>
      </c>
      <c r="V99" s="79">
        <f t="shared" si="120"/>
        <v>0</v>
      </c>
      <c r="W99" s="83">
        <f t="shared" si="121"/>
        <v>0</v>
      </c>
      <c r="X99" s="43">
        <f t="shared" si="122"/>
        <v>0</v>
      </c>
      <c r="Y99" s="43">
        <f t="shared" ref="Y99:Z99" si="168">C623</f>
        <v>0</v>
      </c>
      <c r="Z99" s="43">
        <f t="shared" si="168"/>
        <v>0</v>
      </c>
      <c r="AB99" s="88">
        <v>32632653061.223999</v>
      </c>
      <c r="AC99" s="88">
        <v>-14.88607</v>
      </c>
      <c r="AD99" s="88">
        <v>13.947357999999999</v>
      </c>
      <c r="AE99" s="88">
        <v>23.270546</v>
      </c>
      <c r="AF99" s="88">
        <v>-72.464293999999995</v>
      </c>
      <c r="AG99" s="88">
        <v>-9.3231868999999996</v>
      </c>
      <c r="AH99" s="8"/>
      <c r="AI99" s="6">
        <f t="shared" si="107"/>
        <v>33.816326530612002</v>
      </c>
      <c r="AJ99" s="6">
        <f t="shared" si="108"/>
        <v>26.892759000000002</v>
      </c>
      <c r="AK99" s="83">
        <f t="shared" si="124"/>
        <v>16.861383</v>
      </c>
      <c r="AL99" s="6">
        <f t="shared" si="125"/>
        <v>33.816326530612002</v>
      </c>
      <c r="AM99" s="79">
        <f t="shared" si="126"/>
        <v>25.792496</v>
      </c>
      <c r="AN99" s="83">
        <f t="shared" si="127"/>
        <v>15.564437</v>
      </c>
      <c r="AO99" s="6">
        <f t="shared" si="128"/>
        <v>33.816326530612002</v>
      </c>
      <c r="AP99" s="43">
        <f t="shared" si="129"/>
        <v>22.237483999999998</v>
      </c>
      <c r="AQ99" s="83">
        <f t="shared" si="130"/>
        <v>11.56414</v>
      </c>
      <c r="AR99" s="6">
        <f t="shared" si="131"/>
        <v>33.816326530612002</v>
      </c>
      <c r="AS99" s="79">
        <f t="shared" si="132"/>
        <v>0</v>
      </c>
      <c r="AT99" s="83">
        <f t="shared" si="133"/>
        <v>0</v>
      </c>
      <c r="AU99" s="6">
        <f t="shared" si="134"/>
        <v>33.816326530612002</v>
      </c>
      <c r="AV99" s="79">
        <f t="shared" si="135"/>
        <v>0</v>
      </c>
      <c r="AW99" s="83">
        <f t="shared" si="136"/>
        <v>0</v>
      </c>
      <c r="AX99" s="43">
        <f t="shared" si="137"/>
        <v>0</v>
      </c>
      <c r="AY99" s="43">
        <f t="shared" si="138"/>
        <v>0</v>
      </c>
      <c r="AZ99" s="43">
        <f t="shared" si="139"/>
        <v>0</v>
      </c>
    </row>
    <row r="100" spans="2:52" x14ac:dyDescent="0.25">
      <c r="B100" s="88">
        <v>32928571428.570999</v>
      </c>
      <c r="C100" s="88">
        <v>-14.448364</v>
      </c>
      <c r="D100" s="88">
        <v>16.374571</v>
      </c>
      <c r="E100" s="88">
        <v>25.055755999999999</v>
      </c>
      <c r="F100" s="88">
        <v>-75.712943999999993</v>
      </c>
      <c r="G100" s="88">
        <v>-8.6811857000000003</v>
      </c>
      <c r="H100" s="8"/>
      <c r="I100" s="6">
        <f t="shared" si="104"/>
        <v>34.112244897959002</v>
      </c>
      <c r="J100" s="6">
        <f t="shared" si="105"/>
        <v>27.534932999999999</v>
      </c>
      <c r="K100" s="83">
        <f t="shared" si="109"/>
        <v>18.023416999999998</v>
      </c>
      <c r="L100" s="6">
        <f t="shared" si="110"/>
        <v>34.112244897959002</v>
      </c>
      <c r="M100" s="79">
        <f t="shared" si="111"/>
        <v>24.626754999999999</v>
      </c>
      <c r="N100" s="83">
        <f t="shared" si="112"/>
        <v>14.772243</v>
      </c>
      <c r="O100" s="6">
        <f t="shared" si="113"/>
        <v>34.112244897959002</v>
      </c>
      <c r="P100" s="79">
        <f t="shared" si="114"/>
        <v>19.907093</v>
      </c>
      <c r="Q100" s="83">
        <f t="shared" si="115"/>
        <v>9.4234076000000009</v>
      </c>
      <c r="R100" s="6">
        <f t="shared" si="116"/>
        <v>34.112244897959002</v>
      </c>
      <c r="S100" s="79">
        <f t="shared" si="117"/>
        <v>0</v>
      </c>
      <c r="T100" s="83">
        <f t="shared" si="118"/>
        <v>0</v>
      </c>
      <c r="U100" s="6">
        <f t="shared" si="119"/>
        <v>34.112244897959002</v>
      </c>
      <c r="V100" s="79">
        <f t="shared" si="120"/>
        <v>0</v>
      </c>
      <c r="W100" s="83">
        <f t="shared" si="121"/>
        <v>0</v>
      </c>
      <c r="X100" s="43">
        <f t="shared" si="122"/>
        <v>0</v>
      </c>
      <c r="Y100" s="43">
        <f t="shared" ref="Y100:Z100" si="169">C624</f>
        <v>0</v>
      </c>
      <c r="Z100" s="43">
        <f t="shared" si="169"/>
        <v>0</v>
      </c>
      <c r="AB100" s="88">
        <v>32928571428.570999</v>
      </c>
      <c r="AC100" s="88">
        <v>-15.313268000000001</v>
      </c>
      <c r="AD100" s="88">
        <v>14.480254</v>
      </c>
      <c r="AE100" s="88">
        <v>24.002134000000002</v>
      </c>
      <c r="AF100" s="88">
        <v>-74.951599000000002</v>
      </c>
      <c r="AG100" s="88">
        <v>-9.5218792000000008</v>
      </c>
      <c r="AH100" s="8"/>
      <c r="AI100" s="6">
        <f t="shared" si="107"/>
        <v>34.112244897959002</v>
      </c>
      <c r="AJ100" s="6">
        <f t="shared" si="108"/>
        <v>27.236013</v>
      </c>
      <c r="AK100" s="83">
        <f t="shared" si="124"/>
        <v>16.874237000000001</v>
      </c>
      <c r="AL100" s="6">
        <f t="shared" si="125"/>
        <v>34.112244897959002</v>
      </c>
      <c r="AM100" s="79">
        <f t="shared" si="126"/>
        <v>26.443113</v>
      </c>
      <c r="AN100" s="83">
        <f t="shared" si="127"/>
        <v>15.861558</v>
      </c>
      <c r="AO100" s="6">
        <f t="shared" si="128"/>
        <v>34.112244897959002</v>
      </c>
      <c r="AP100" s="43">
        <f t="shared" si="129"/>
        <v>21.959986000000001</v>
      </c>
      <c r="AQ100" s="83">
        <f t="shared" si="130"/>
        <v>10.876619</v>
      </c>
      <c r="AR100" s="6">
        <f t="shared" si="131"/>
        <v>34.112244897959002</v>
      </c>
      <c r="AS100" s="79">
        <f t="shared" si="132"/>
        <v>0</v>
      </c>
      <c r="AT100" s="83">
        <f t="shared" si="133"/>
        <v>0</v>
      </c>
      <c r="AU100" s="6">
        <f t="shared" si="134"/>
        <v>34.112244897959002</v>
      </c>
      <c r="AV100" s="79">
        <f t="shared" si="135"/>
        <v>0</v>
      </c>
      <c r="AW100" s="83">
        <f t="shared" si="136"/>
        <v>0</v>
      </c>
      <c r="AX100" s="43">
        <f t="shared" si="137"/>
        <v>0</v>
      </c>
      <c r="AY100" s="43">
        <f t="shared" si="138"/>
        <v>0</v>
      </c>
      <c r="AZ100" s="43">
        <f t="shared" si="139"/>
        <v>0</v>
      </c>
    </row>
    <row r="101" spans="2:52" x14ac:dyDescent="0.25">
      <c r="B101" s="88">
        <v>33224489795.917999</v>
      </c>
      <c r="C101" s="88">
        <v>-13.969846</v>
      </c>
      <c r="D101" s="88">
        <v>16.904237999999999</v>
      </c>
      <c r="E101" s="88">
        <v>25.768829</v>
      </c>
      <c r="F101" s="88">
        <v>-75.542548999999994</v>
      </c>
      <c r="G101" s="88">
        <v>-8.8645896999999998</v>
      </c>
      <c r="H101" s="8"/>
      <c r="I101" s="6">
        <f t="shared" ref="I101:I103" si="170">B105/1000000000</f>
        <v>34.408163265306001</v>
      </c>
      <c r="J101" s="6">
        <f t="shared" ref="J101:J103" si="171">E105</f>
        <v>27.263935</v>
      </c>
      <c r="K101" s="83">
        <f t="shared" si="109"/>
        <v>17.455271</v>
      </c>
      <c r="L101" s="6">
        <f t="shared" si="110"/>
        <v>34.408163265306001</v>
      </c>
      <c r="M101" s="79">
        <f t="shared" si="111"/>
        <v>23.588991</v>
      </c>
      <c r="N101" s="83">
        <f t="shared" si="112"/>
        <v>13.431132</v>
      </c>
      <c r="O101" s="6">
        <f t="shared" si="113"/>
        <v>34.408163265306001</v>
      </c>
      <c r="P101" s="79">
        <f t="shared" si="114"/>
        <v>19.674427000000001</v>
      </c>
      <c r="Q101" s="83">
        <f t="shared" si="115"/>
        <v>8.8747845000000005</v>
      </c>
      <c r="R101" s="6">
        <f t="shared" si="116"/>
        <v>34.408163265306001</v>
      </c>
      <c r="S101" s="79">
        <f t="shared" si="117"/>
        <v>0</v>
      </c>
      <c r="T101" s="83">
        <f t="shared" si="118"/>
        <v>0</v>
      </c>
      <c r="U101" s="6">
        <f t="shared" si="119"/>
        <v>34.408163265306001</v>
      </c>
      <c r="V101" s="79">
        <f t="shared" si="120"/>
        <v>0</v>
      </c>
      <c r="W101" s="83">
        <f t="shared" si="121"/>
        <v>0</v>
      </c>
      <c r="X101" s="43">
        <f t="shared" si="122"/>
        <v>0</v>
      </c>
      <c r="Y101" s="43">
        <f t="shared" ref="Y101:Z101" si="172">C625</f>
        <v>0</v>
      </c>
      <c r="Z101" s="43">
        <f t="shared" si="172"/>
        <v>0</v>
      </c>
      <c r="AB101" s="88">
        <v>33224489795.917999</v>
      </c>
      <c r="AC101" s="88">
        <v>-14.778600000000001</v>
      </c>
      <c r="AD101" s="88">
        <v>15.452977000000001</v>
      </c>
      <c r="AE101" s="88">
        <v>25.135449999999999</v>
      </c>
      <c r="AF101" s="88">
        <v>-74.399451999999997</v>
      </c>
      <c r="AG101" s="88">
        <v>-9.6824721999999994</v>
      </c>
      <c r="AH101" s="8"/>
      <c r="AI101" s="6">
        <f t="shared" ref="AI101:AI103" si="173">AB105/1000000000</f>
        <v>34.408163265306001</v>
      </c>
      <c r="AJ101" s="6">
        <f t="shared" ref="AJ101:AJ103" si="174">AE105</f>
        <v>26.960239000000001</v>
      </c>
      <c r="AK101" s="83">
        <f t="shared" si="124"/>
        <v>16.229831999999998</v>
      </c>
      <c r="AL101" s="6">
        <f t="shared" si="125"/>
        <v>34.408163265306001</v>
      </c>
      <c r="AM101" s="79">
        <f t="shared" si="126"/>
        <v>26.838692000000002</v>
      </c>
      <c r="AN101" s="83">
        <f t="shared" si="127"/>
        <v>15.873606000000001</v>
      </c>
      <c r="AO101" s="6">
        <f t="shared" si="128"/>
        <v>34.408163265306001</v>
      </c>
      <c r="AP101" s="43">
        <f t="shared" si="129"/>
        <v>21.789164</v>
      </c>
      <c r="AQ101" s="83">
        <f t="shared" si="130"/>
        <v>10.276121</v>
      </c>
      <c r="AR101" s="6">
        <f t="shared" si="131"/>
        <v>34.408163265306001</v>
      </c>
      <c r="AS101" s="79">
        <f t="shared" si="132"/>
        <v>0</v>
      </c>
      <c r="AT101" s="83">
        <f t="shared" si="133"/>
        <v>0</v>
      </c>
      <c r="AU101" s="6">
        <f t="shared" si="134"/>
        <v>34.408163265306001</v>
      </c>
      <c r="AV101" s="79">
        <f t="shared" si="135"/>
        <v>0</v>
      </c>
      <c r="AW101" s="83">
        <f t="shared" si="136"/>
        <v>0</v>
      </c>
      <c r="AX101" s="43">
        <f t="shared" si="137"/>
        <v>0</v>
      </c>
      <c r="AY101" s="43">
        <f t="shared" si="138"/>
        <v>0</v>
      </c>
      <c r="AZ101" s="43">
        <f t="shared" si="139"/>
        <v>0</v>
      </c>
    </row>
    <row r="102" spans="2:52" x14ac:dyDescent="0.25">
      <c r="B102" s="88">
        <v>33520408163.264999</v>
      </c>
      <c r="C102" s="88">
        <v>-14.538714000000001</v>
      </c>
      <c r="D102" s="88">
        <v>17.676701000000001</v>
      </c>
      <c r="E102" s="88">
        <v>26.681871000000001</v>
      </c>
      <c r="F102" s="88">
        <v>-79.040717999999998</v>
      </c>
      <c r="G102" s="88">
        <v>-9.0051699000000003</v>
      </c>
      <c r="H102" s="8"/>
      <c r="I102" s="6">
        <f t="shared" si="170"/>
        <v>34.704081632653001</v>
      </c>
      <c r="J102" s="6">
        <f t="shared" si="171"/>
        <v>26.987461</v>
      </c>
      <c r="K102" s="83">
        <f t="shared" si="109"/>
        <v>17.033892000000002</v>
      </c>
      <c r="L102" s="6">
        <f t="shared" si="110"/>
        <v>34.704081632653001</v>
      </c>
      <c r="M102" s="79">
        <f t="shared" si="111"/>
        <v>22.692062</v>
      </c>
      <c r="N102" s="83">
        <f t="shared" si="112"/>
        <v>12.392385000000001</v>
      </c>
      <c r="O102" s="6">
        <f t="shared" si="113"/>
        <v>34.704081632653001</v>
      </c>
      <c r="P102" s="79">
        <f t="shared" si="114"/>
        <v>19.323934999999999</v>
      </c>
      <c r="Q102" s="83">
        <f t="shared" si="115"/>
        <v>8.3517313000000009</v>
      </c>
      <c r="R102" s="6">
        <f t="shared" si="116"/>
        <v>34.704081632653001</v>
      </c>
      <c r="S102" s="79">
        <f t="shared" si="117"/>
        <v>0</v>
      </c>
      <c r="T102" s="83">
        <f t="shared" si="118"/>
        <v>0</v>
      </c>
      <c r="U102" s="6">
        <f t="shared" si="119"/>
        <v>34.704081632653001</v>
      </c>
      <c r="V102" s="79">
        <f t="shared" si="120"/>
        <v>0</v>
      </c>
      <c r="W102" s="83">
        <f t="shared" si="121"/>
        <v>0</v>
      </c>
      <c r="X102" s="43">
        <f t="shared" si="122"/>
        <v>0</v>
      </c>
      <c r="Y102" s="43">
        <f t="shared" ref="Y102:Z102" si="175">C626</f>
        <v>0</v>
      </c>
      <c r="Z102" s="43">
        <f t="shared" si="175"/>
        <v>0</v>
      </c>
      <c r="AB102" s="88">
        <v>33520408163.264999</v>
      </c>
      <c r="AC102" s="88">
        <v>-15.315450999999999</v>
      </c>
      <c r="AD102" s="88">
        <v>16.515598000000001</v>
      </c>
      <c r="AE102" s="88">
        <v>26.305544000000001</v>
      </c>
      <c r="AF102" s="88">
        <v>-79.588768000000002</v>
      </c>
      <c r="AG102" s="88">
        <v>-9.7899455999999994</v>
      </c>
      <c r="AH102" s="8"/>
      <c r="AI102" s="6">
        <f t="shared" si="173"/>
        <v>34.704081632653001</v>
      </c>
      <c r="AJ102" s="6">
        <f t="shared" si="174"/>
        <v>26.813099000000001</v>
      </c>
      <c r="AK102" s="83">
        <f t="shared" si="124"/>
        <v>15.959875</v>
      </c>
      <c r="AL102" s="6">
        <f t="shared" si="125"/>
        <v>34.704081632653001</v>
      </c>
      <c r="AM102" s="79">
        <f t="shared" si="126"/>
        <v>26.500156</v>
      </c>
      <c r="AN102" s="83">
        <f t="shared" si="127"/>
        <v>15.39433</v>
      </c>
      <c r="AO102" s="6">
        <f t="shared" si="128"/>
        <v>34.704081632653001</v>
      </c>
      <c r="AP102" s="43">
        <f t="shared" si="129"/>
        <v>21.360498</v>
      </c>
      <c r="AQ102" s="83">
        <f t="shared" si="130"/>
        <v>9.6589346000000003</v>
      </c>
      <c r="AR102" s="6">
        <f t="shared" si="131"/>
        <v>34.704081632653001</v>
      </c>
      <c r="AS102" s="79">
        <f t="shared" si="132"/>
        <v>0</v>
      </c>
      <c r="AT102" s="83">
        <f t="shared" si="133"/>
        <v>0</v>
      </c>
      <c r="AU102" s="6">
        <f t="shared" si="134"/>
        <v>34.704081632653001</v>
      </c>
      <c r="AV102" s="79">
        <f t="shared" si="135"/>
        <v>0</v>
      </c>
      <c r="AW102" s="83">
        <f t="shared" si="136"/>
        <v>0</v>
      </c>
      <c r="AX102" s="43">
        <f t="shared" si="137"/>
        <v>0</v>
      </c>
      <c r="AY102" s="43">
        <f t="shared" si="138"/>
        <v>0</v>
      </c>
      <c r="AZ102" s="43">
        <f t="shared" si="139"/>
        <v>0</v>
      </c>
    </row>
    <row r="103" spans="2:52" x14ac:dyDescent="0.25">
      <c r="B103" s="88">
        <v>33816326530.612</v>
      </c>
      <c r="C103" s="88">
        <v>-14.663605</v>
      </c>
      <c r="D103" s="88">
        <v>18.176575</v>
      </c>
      <c r="E103" s="88">
        <v>27.403338999999999</v>
      </c>
      <c r="F103" s="88">
        <v>-80.993446000000006</v>
      </c>
      <c r="G103" s="88">
        <v>-9.2267665999999995</v>
      </c>
      <c r="H103" s="8"/>
      <c r="I103" s="6">
        <f t="shared" si="170"/>
        <v>35</v>
      </c>
      <c r="J103" s="6">
        <f t="shared" si="171"/>
        <v>26.962855999999999</v>
      </c>
      <c r="K103" s="83">
        <f t="shared" si="109"/>
        <v>16.966949</v>
      </c>
      <c r="L103" s="6">
        <f t="shared" si="110"/>
        <v>35</v>
      </c>
      <c r="M103" s="79">
        <f t="shared" si="111"/>
        <v>22.434788000000001</v>
      </c>
      <c r="N103" s="83">
        <f t="shared" si="112"/>
        <v>12.103065000000001</v>
      </c>
      <c r="O103" s="6">
        <f t="shared" si="113"/>
        <v>35</v>
      </c>
      <c r="P103" s="79">
        <f t="shared" si="114"/>
        <v>19.123199</v>
      </c>
      <c r="Q103" s="83">
        <f t="shared" si="115"/>
        <v>8.1177588000000007</v>
      </c>
      <c r="R103" s="6">
        <f t="shared" si="116"/>
        <v>35</v>
      </c>
      <c r="S103" s="79">
        <f t="shared" si="117"/>
        <v>0</v>
      </c>
      <c r="T103" s="83">
        <f t="shared" si="118"/>
        <v>0</v>
      </c>
      <c r="U103" s="6">
        <f t="shared" si="119"/>
        <v>35</v>
      </c>
      <c r="V103" s="79">
        <f t="shared" si="120"/>
        <v>0</v>
      </c>
      <c r="W103" s="83">
        <f t="shared" si="121"/>
        <v>0</v>
      </c>
      <c r="X103" s="43">
        <f t="shared" si="122"/>
        <v>0</v>
      </c>
      <c r="Y103" s="43">
        <f t="shared" ref="Y103:Z103" si="176">C627</f>
        <v>0</v>
      </c>
      <c r="Z103" s="43">
        <f t="shared" si="176"/>
        <v>0</v>
      </c>
      <c r="AB103" s="88">
        <v>33816326530.612</v>
      </c>
      <c r="AC103" s="88">
        <v>-15.417953000000001</v>
      </c>
      <c r="AD103" s="88">
        <v>16.861383</v>
      </c>
      <c r="AE103" s="88">
        <v>26.892759000000002</v>
      </c>
      <c r="AF103" s="88">
        <v>-81.641373000000002</v>
      </c>
      <c r="AG103" s="88">
        <v>-10.031375000000001</v>
      </c>
      <c r="AH103" s="8"/>
      <c r="AI103" s="6">
        <f t="shared" si="173"/>
        <v>35</v>
      </c>
      <c r="AJ103" s="6">
        <f t="shared" si="174"/>
        <v>26.285834999999999</v>
      </c>
      <c r="AK103" s="83">
        <f t="shared" si="124"/>
        <v>15.42639</v>
      </c>
      <c r="AL103" s="6">
        <f t="shared" si="125"/>
        <v>35</v>
      </c>
      <c r="AM103" s="79">
        <f t="shared" si="126"/>
        <v>26.172678000000001</v>
      </c>
      <c r="AN103" s="83">
        <f t="shared" si="127"/>
        <v>15.051506</v>
      </c>
      <c r="AO103" s="6">
        <f t="shared" si="128"/>
        <v>35</v>
      </c>
      <c r="AP103" s="43">
        <f t="shared" si="129"/>
        <v>21.178498999999999</v>
      </c>
      <c r="AQ103" s="83">
        <f t="shared" si="130"/>
        <v>9.4372176999999997</v>
      </c>
      <c r="AR103" s="6">
        <f t="shared" si="131"/>
        <v>35</v>
      </c>
      <c r="AS103" s="79">
        <f t="shared" si="132"/>
        <v>0</v>
      </c>
      <c r="AT103" s="83">
        <f t="shared" si="133"/>
        <v>0</v>
      </c>
      <c r="AU103" s="6">
        <f t="shared" si="134"/>
        <v>35</v>
      </c>
      <c r="AV103" s="79">
        <f t="shared" si="135"/>
        <v>0</v>
      </c>
      <c r="AW103" s="83">
        <f t="shared" si="136"/>
        <v>0</v>
      </c>
      <c r="AX103" s="43">
        <f t="shared" si="137"/>
        <v>0</v>
      </c>
      <c r="AY103" s="43">
        <f t="shared" si="138"/>
        <v>0</v>
      </c>
      <c r="AZ103" s="43">
        <f t="shared" si="139"/>
        <v>0</v>
      </c>
    </row>
    <row r="104" spans="2:52" x14ac:dyDescent="0.25">
      <c r="B104" s="88">
        <v>34112244897.959</v>
      </c>
      <c r="C104" s="88">
        <v>-15.359505</v>
      </c>
      <c r="D104" s="88">
        <v>18.023416999999998</v>
      </c>
      <c r="E104" s="88">
        <v>27.534932999999999</v>
      </c>
      <c r="F104" s="88">
        <v>-82.710762000000003</v>
      </c>
      <c r="G104" s="88">
        <v>-9.5115166000000002</v>
      </c>
      <c r="AB104" s="88">
        <v>34112244897.959</v>
      </c>
      <c r="AC104" s="88">
        <v>-16.224889999999998</v>
      </c>
      <c r="AD104" s="88">
        <v>16.874237000000001</v>
      </c>
      <c r="AE104" s="88">
        <v>27.236013</v>
      </c>
      <c r="AF104" s="88">
        <v>-80.813041999999996</v>
      </c>
      <c r="AG104" s="88">
        <v>-10.361775</v>
      </c>
    </row>
    <row r="105" spans="2:52" x14ac:dyDescent="0.25">
      <c r="B105" s="88">
        <v>34408163265.306</v>
      </c>
      <c r="C105" s="88">
        <v>-15.284943999999999</v>
      </c>
      <c r="D105" s="88">
        <v>17.455271</v>
      </c>
      <c r="E105" s="88">
        <v>27.263935</v>
      </c>
      <c r="F105" s="88">
        <v>-80.360457999999994</v>
      </c>
      <c r="G105" s="88">
        <v>-9.8086643000000002</v>
      </c>
      <c r="J105" s="5">
        <f>AVERAGE(J9:J103)</f>
        <v>22.844368536842108</v>
      </c>
      <c r="M105" s="5">
        <f>AVERAGE(M9:M103)</f>
        <v>21.495559389473684</v>
      </c>
      <c r="AB105" s="88">
        <v>34408163265.306</v>
      </c>
      <c r="AC105" s="88">
        <v>-16.196083000000002</v>
      </c>
      <c r="AD105" s="88">
        <v>16.229831999999998</v>
      </c>
      <c r="AE105" s="88">
        <v>26.960239000000001</v>
      </c>
      <c r="AF105" s="88">
        <v>-82.307793000000004</v>
      </c>
      <c r="AG105" s="88">
        <v>-10.730409999999999</v>
      </c>
    </row>
    <row r="106" spans="2:52" x14ac:dyDescent="0.25">
      <c r="B106" s="88">
        <v>34704081632.653</v>
      </c>
      <c r="C106" s="88">
        <v>-15.148759999999999</v>
      </c>
      <c r="D106" s="88">
        <v>17.033892000000002</v>
      </c>
      <c r="E106" s="88">
        <v>26.987461</v>
      </c>
      <c r="F106" s="88">
        <v>-79.040030999999999</v>
      </c>
      <c r="G106" s="88">
        <v>-9.9535693999999992</v>
      </c>
      <c r="AB106" s="88">
        <v>34704081632.653</v>
      </c>
      <c r="AC106" s="88">
        <v>-16.124880000000001</v>
      </c>
      <c r="AD106" s="88">
        <v>15.959875</v>
      </c>
      <c r="AE106" s="88">
        <v>26.813099000000001</v>
      </c>
      <c r="AF106" s="88">
        <v>-79.895713999999998</v>
      </c>
      <c r="AG106" s="88">
        <v>-10.853224000000001</v>
      </c>
    </row>
    <row r="107" spans="2:52" x14ac:dyDescent="0.25">
      <c r="B107" s="88">
        <v>35000000000</v>
      </c>
      <c r="C107" s="88">
        <v>-14.959680000000001</v>
      </c>
      <c r="D107" s="88">
        <v>16.966949</v>
      </c>
      <c r="E107" s="88">
        <v>26.962855999999999</v>
      </c>
      <c r="F107" s="88">
        <v>-78.983008999999996</v>
      </c>
      <c r="G107" s="88">
        <v>-9.9959068000000002</v>
      </c>
      <c r="AB107" s="88">
        <v>35000000000</v>
      </c>
      <c r="AC107" s="88">
        <v>-15.772399999999999</v>
      </c>
      <c r="AD107" s="88">
        <v>15.42639</v>
      </c>
      <c r="AE107" s="88">
        <v>26.285834999999999</v>
      </c>
      <c r="AF107" s="88">
        <v>-77.835830999999999</v>
      </c>
      <c r="AG107" s="88">
        <v>-10.859446</v>
      </c>
    </row>
    <row r="108" spans="2:52" x14ac:dyDescent="0.25">
      <c r="B108" s="88" t="s">
        <v>21</v>
      </c>
      <c r="AB108" s="88" t="s">
        <v>21</v>
      </c>
    </row>
    <row r="111" spans="2:52" x14ac:dyDescent="0.25">
      <c r="B111" s="88" t="s">
        <v>18</v>
      </c>
      <c r="AB111" s="88" t="s">
        <v>18</v>
      </c>
    </row>
    <row r="112" spans="2:52" x14ac:dyDescent="0.25">
      <c r="B112" s="88" t="s">
        <v>19</v>
      </c>
      <c r="C112" s="88" t="s">
        <v>285</v>
      </c>
      <c r="D112" s="88" t="s">
        <v>273</v>
      </c>
      <c r="AB112" s="88" t="s">
        <v>19</v>
      </c>
      <c r="AC112" s="88" t="s">
        <v>285</v>
      </c>
      <c r="AD112" s="88" t="s">
        <v>273</v>
      </c>
    </row>
    <row r="113" spans="2:30" x14ac:dyDescent="0.25">
      <c r="B113" s="88">
        <v>6000000000</v>
      </c>
      <c r="C113" s="88">
        <v>-1.4934965</v>
      </c>
      <c r="D113" s="88">
        <v>-47.016326999999997</v>
      </c>
      <c r="AB113" s="88">
        <v>6000000000</v>
      </c>
      <c r="AC113" s="88">
        <v>27.921129000000001</v>
      </c>
      <c r="AD113" s="88">
        <v>6.2285199000000002</v>
      </c>
    </row>
    <row r="114" spans="2:30" x14ac:dyDescent="0.25">
      <c r="B114" s="88">
        <v>6295918367.3469</v>
      </c>
      <c r="C114" s="88">
        <v>1.1064058999999999</v>
      </c>
      <c r="D114" s="88">
        <v>-34.590457999999998</v>
      </c>
      <c r="AB114" s="88">
        <v>6295918367.3469</v>
      </c>
      <c r="AC114" s="88">
        <v>25.992619999999999</v>
      </c>
      <c r="AD114" s="88">
        <v>5.5252923999999997</v>
      </c>
    </row>
    <row r="115" spans="2:30" x14ac:dyDescent="0.25">
      <c r="B115" s="88">
        <v>6591836734.6939001</v>
      </c>
      <c r="C115" s="88">
        <v>4.5911759999999999</v>
      </c>
      <c r="D115" s="88">
        <v>-18.715969000000001</v>
      </c>
      <c r="AB115" s="88">
        <v>6591836734.6939001</v>
      </c>
      <c r="AC115" s="88">
        <v>25.241116999999999</v>
      </c>
      <c r="AD115" s="88">
        <v>6.8030609999999996</v>
      </c>
    </row>
    <row r="116" spans="2:30" x14ac:dyDescent="0.25">
      <c r="B116" s="88">
        <v>6887755102.0408001</v>
      </c>
      <c r="C116" s="88">
        <v>7.7485318000000003</v>
      </c>
      <c r="D116" s="88">
        <v>-9.3958712000000002</v>
      </c>
      <c r="AB116" s="88">
        <v>6887755102.0408001</v>
      </c>
      <c r="AC116" s="88">
        <v>23.929527</v>
      </c>
      <c r="AD116" s="88">
        <v>7.0813189000000003</v>
      </c>
    </row>
    <row r="117" spans="2:30" x14ac:dyDescent="0.25">
      <c r="B117" s="88">
        <v>7183673469.3878002</v>
      </c>
      <c r="C117" s="88">
        <v>10.067572</v>
      </c>
      <c r="D117" s="88">
        <v>-1.8513701</v>
      </c>
      <c r="AB117" s="88">
        <v>7183673469.3878002</v>
      </c>
      <c r="AC117" s="88">
        <v>23.319890999999998</v>
      </c>
      <c r="AD117" s="88">
        <v>8.6816387000000006</v>
      </c>
    </row>
    <row r="118" spans="2:30" x14ac:dyDescent="0.25">
      <c r="B118" s="88">
        <v>7479591836.7347002</v>
      </c>
      <c r="C118" s="88">
        <v>11.019536</v>
      </c>
      <c r="D118" s="88">
        <v>2.0179200000000002</v>
      </c>
      <c r="AB118" s="88">
        <v>7479591836.7347002</v>
      </c>
      <c r="AC118" s="88">
        <v>20.126315999999999</v>
      </c>
      <c r="AD118" s="88">
        <v>7.5247102000000003</v>
      </c>
    </row>
    <row r="119" spans="2:30" x14ac:dyDescent="0.25">
      <c r="B119" s="88">
        <v>7775510204.0816002</v>
      </c>
      <c r="C119" s="88">
        <v>11.116776</v>
      </c>
      <c r="D119" s="88">
        <v>3.5362260000000001</v>
      </c>
      <c r="AB119" s="88">
        <v>7775510204.0816002</v>
      </c>
      <c r="AC119" s="88">
        <v>17.287524999999999</v>
      </c>
      <c r="AD119" s="88">
        <v>6.4070663000000003</v>
      </c>
    </row>
    <row r="120" spans="2:30" x14ac:dyDescent="0.25">
      <c r="B120" s="88">
        <v>8071428571.4286003</v>
      </c>
      <c r="C120" s="88">
        <v>11.050164000000001</v>
      </c>
      <c r="D120" s="88">
        <v>3.8697066000000002</v>
      </c>
      <c r="AB120" s="88">
        <v>8071428571.4286003</v>
      </c>
      <c r="AC120" s="88">
        <v>14.868095</v>
      </c>
      <c r="AD120" s="88">
        <v>5.1140318000000002</v>
      </c>
    </row>
    <row r="121" spans="2:30" x14ac:dyDescent="0.25">
      <c r="B121" s="88">
        <v>8367346938.7755003</v>
      </c>
      <c r="C121" s="88">
        <v>12.205474000000001</v>
      </c>
      <c r="D121" s="88">
        <v>5.2032145999999999</v>
      </c>
      <c r="AB121" s="88">
        <v>8367346938.7755003</v>
      </c>
      <c r="AC121" s="88">
        <v>13.830819</v>
      </c>
      <c r="AD121" s="88">
        <v>4.6665716000000002</v>
      </c>
    </row>
    <row r="122" spans="2:30" x14ac:dyDescent="0.25">
      <c r="B122" s="88">
        <v>8663265306.1224003</v>
      </c>
      <c r="C122" s="88">
        <v>13.891671000000001</v>
      </c>
      <c r="D122" s="88">
        <v>7.0016613000000003</v>
      </c>
      <c r="AB122" s="88">
        <v>8663265306.1224003</v>
      </c>
      <c r="AC122" s="88">
        <v>13.900022999999999</v>
      </c>
      <c r="AD122" s="88">
        <v>5.1602907</v>
      </c>
    </row>
    <row r="123" spans="2:30" x14ac:dyDescent="0.25">
      <c r="B123" s="88">
        <v>8959183673.4694004</v>
      </c>
      <c r="C123" s="88">
        <v>15.852982000000001</v>
      </c>
      <c r="D123" s="88">
        <v>9.0052070999999998</v>
      </c>
      <c r="AB123" s="88">
        <v>8959183673.4694004</v>
      </c>
      <c r="AC123" s="88">
        <v>14.533523000000001</v>
      </c>
      <c r="AD123" s="88">
        <v>5.9031843999999998</v>
      </c>
    </row>
    <row r="124" spans="2:30" x14ac:dyDescent="0.25">
      <c r="B124" s="88">
        <v>9255102040.8162994</v>
      </c>
      <c r="C124" s="88">
        <v>17.191061000000001</v>
      </c>
      <c r="D124" s="88">
        <v>10.306145000000001</v>
      </c>
      <c r="AB124" s="88">
        <v>9255102040.8162994</v>
      </c>
      <c r="AC124" s="88">
        <v>15.664426000000001</v>
      </c>
      <c r="AD124" s="88">
        <v>7.0629840000000002</v>
      </c>
    </row>
    <row r="125" spans="2:30" x14ac:dyDescent="0.25">
      <c r="B125" s="88">
        <v>9551020408.1632996</v>
      </c>
      <c r="C125" s="88">
        <v>18.460251</v>
      </c>
      <c r="D125" s="88">
        <v>11.498747</v>
      </c>
      <c r="AB125" s="88">
        <v>9551020408.1632996</v>
      </c>
      <c r="AC125" s="88">
        <v>17.316326</v>
      </c>
      <c r="AD125" s="88">
        <v>8.7061709999999994</v>
      </c>
    </row>
    <row r="126" spans="2:30" x14ac:dyDescent="0.25">
      <c r="B126" s="88">
        <v>9846938775.5102005</v>
      </c>
      <c r="C126" s="88">
        <v>19.625263</v>
      </c>
      <c r="D126" s="88">
        <v>12.640582</v>
      </c>
      <c r="AB126" s="88">
        <v>9846938775.5102005</v>
      </c>
      <c r="AC126" s="88">
        <v>19.451591000000001</v>
      </c>
      <c r="AD126" s="88">
        <v>10.879614</v>
      </c>
    </row>
    <row r="127" spans="2:30" x14ac:dyDescent="0.25">
      <c r="B127" s="88">
        <v>10142857142.857</v>
      </c>
      <c r="C127" s="88">
        <v>21.013748</v>
      </c>
      <c r="D127" s="88">
        <v>14.014654999999999</v>
      </c>
      <c r="AB127" s="88">
        <v>10142857142.857</v>
      </c>
      <c r="AC127" s="88">
        <v>21.910578000000001</v>
      </c>
      <c r="AD127" s="88">
        <v>13.404757</v>
      </c>
    </row>
    <row r="128" spans="2:30" x14ac:dyDescent="0.25">
      <c r="B128" s="88">
        <v>10438775510.204</v>
      </c>
      <c r="C128" s="88">
        <v>21.455500000000001</v>
      </c>
      <c r="D128" s="88">
        <v>14.508694999999999</v>
      </c>
      <c r="AB128" s="88">
        <v>10438775510.204</v>
      </c>
      <c r="AC128" s="88">
        <v>22.895966000000001</v>
      </c>
      <c r="AD128" s="88">
        <v>14.49718</v>
      </c>
    </row>
    <row r="129" spans="2:30" x14ac:dyDescent="0.25">
      <c r="B129" s="88">
        <v>10734693877.551001</v>
      </c>
      <c r="C129" s="88">
        <v>20.804808000000001</v>
      </c>
      <c r="D129" s="88">
        <v>13.837910000000001</v>
      </c>
      <c r="AB129" s="88">
        <v>10734693877.551001</v>
      </c>
      <c r="AC129" s="88">
        <v>22.798003999999999</v>
      </c>
      <c r="AD129" s="88">
        <v>14.497108000000001</v>
      </c>
    </row>
    <row r="130" spans="2:30" x14ac:dyDescent="0.25">
      <c r="B130" s="88">
        <v>11030612244.898001</v>
      </c>
      <c r="C130" s="88">
        <v>19.504282</v>
      </c>
      <c r="D130" s="88">
        <v>12.494669999999999</v>
      </c>
      <c r="AB130" s="88">
        <v>11030612244.898001</v>
      </c>
      <c r="AC130" s="88">
        <v>21.556889000000002</v>
      </c>
      <c r="AD130" s="88">
        <v>13.284272</v>
      </c>
    </row>
    <row r="131" spans="2:30" x14ac:dyDescent="0.25">
      <c r="B131" s="88">
        <v>11326530612.245001</v>
      </c>
      <c r="C131" s="88">
        <v>18.582127</v>
      </c>
      <c r="D131" s="88">
        <v>11.482022000000001</v>
      </c>
      <c r="AB131" s="88">
        <v>11326530612.245001</v>
      </c>
      <c r="AC131" s="88">
        <v>21.112606</v>
      </c>
      <c r="AD131" s="88">
        <v>12.888363999999999</v>
      </c>
    </row>
    <row r="132" spans="2:30" x14ac:dyDescent="0.25">
      <c r="B132" s="88">
        <v>11622448979.591999</v>
      </c>
      <c r="C132" s="88">
        <v>18.773976999999999</v>
      </c>
      <c r="D132" s="88">
        <v>11.740231</v>
      </c>
      <c r="AB132" s="88">
        <v>11622448979.591999</v>
      </c>
      <c r="AC132" s="88">
        <v>21.459537999999998</v>
      </c>
      <c r="AD132" s="88">
        <v>13.303877</v>
      </c>
    </row>
    <row r="133" spans="2:30" x14ac:dyDescent="0.25">
      <c r="B133" s="88">
        <v>11918367346.938999</v>
      </c>
      <c r="C133" s="88">
        <v>19.413719</v>
      </c>
      <c r="D133" s="88">
        <v>12.418665000000001</v>
      </c>
      <c r="AB133" s="88">
        <v>11918367346.938999</v>
      </c>
      <c r="AC133" s="88">
        <v>22.195913000000001</v>
      </c>
      <c r="AD133" s="88">
        <v>14.197215</v>
      </c>
    </row>
    <row r="134" spans="2:30" x14ac:dyDescent="0.25">
      <c r="B134" s="88">
        <v>12214285714.285999</v>
      </c>
      <c r="C134" s="88">
        <v>19.963875000000002</v>
      </c>
      <c r="D134" s="88">
        <v>13.032159999999999</v>
      </c>
      <c r="AB134" s="88">
        <v>12214285714.285999</v>
      </c>
      <c r="AC134" s="88">
        <v>22.306104999999999</v>
      </c>
      <c r="AD134" s="88">
        <v>14.432183999999999</v>
      </c>
    </row>
    <row r="135" spans="2:30" x14ac:dyDescent="0.25">
      <c r="B135" s="88">
        <v>12510204081.632999</v>
      </c>
      <c r="C135" s="88">
        <v>20.230021000000001</v>
      </c>
      <c r="D135" s="88">
        <v>13.295773000000001</v>
      </c>
      <c r="AB135" s="88">
        <v>12510204081.632999</v>
      </c>
      <c r="AC135" s="88">
        <v>21.710712000000001</v>
      </c>
      <c r="AD135" s="88">
        <v>13.994854999999999</v>
      </c>
    </row>
    <row r="136" spans="2:30" x14ac:dyDescent="0.25">
      <c r="B136" s="88">
        <v>12806122448.98</v>
      </c>
      <c r="C136" s="88">
        <v>21.500817999999999</v>
      </c>
      <c r="D136" s="88">
        <v>14.678471999999999</v>
      </c>
      <c r="AB136" s="88">
        <v>12806122448.98</v>
      </c>
      <c r="AC136" s="88">
        <v>20.744143000000001</v>
      </c>
      <c r="AD136" s="88">
        <v>13.125203000000001</v>
      </c>
    </row>
    <row r="137" spans="2:30" x14ac:dyDescent="0.25">
      <c r="B137" s="88">
        <v>13102040816.327</v>
      </c>
      <c r="C137" s="88">
        <v>22.453609</v>
      </c>
      <c r="D137" s="88">
        <v>15.710217</v>
      </c>
      <c r="AB137" s="88">
        <v>13102040816.327</v>
      </c>
      <c r="AC137" s="88">
        <v>20.060732000000002</v>
      </c>
      <c r="AD137" s="88">
        <v>12.499988999999999</v>
      </c>
    </row>
    <row r="138" spans="2:30" x14ac:dyDescent="0.25">
      <c r="B138" s="88">
        <v>13397959183.673</v>
      </c>
      <c r="C138" s="88">
        <v>23.173103000000001</v>
      </c>
      <c r="D138" s="88">
        <v>16.473718999999999</v>
      </c>
      <c r="AB138" s="88">
        <v>13397959183.673</v>
      </c>
      <c r="AC138" s="88">
        <v>20.334980000000002</v>
      </c>
      <c r="AD138" s="88">
        <v>12.702734</v>
      </c>
    </row>
    <row r="139" spans="2:30" x14ac:dyDescent="0.25">
      <c r="B139" s="88">
        <v>13693877551.02</v>
      </c>
      <c r="C139" s="88">
        <v>23.499838</v>
      </c>
      <c r="D139" s="88">
        <v>16.758483999999999</v>
      </c>
      <c r="AB139" s="88">
        <v>13693877551.02</v>
      </c>
      <c r="AC139" s="88">
        <v>22.044205000000002</v>
      </c>
      <c r="AD139" s="88">
        <v>14.239160999999999</v>
      </c>
    </row>
    <row r="140" spans="2:30" x14ac:dyDescent="0.25">
      <c r="B140" s="88">
        <v>13989795918.367001</v>
      </c>
      <c r="C140" s="88">
        <v>24.215267000000001</v>
      </c>
      <c r="D140" s="88">
        <v>17.348436</v>
      </c>
      <c r="AB140" s="88">
        <v>13989795918.367001</v>
      </c>
      <c r="AC140" s="88">
        <v>24.422974</v>
      </c>
      <c r="AD140" s="88">
        <v>16.304922000000001</v>
      </c>
    </row>
    <row r="141" spans="2:30" x14ac:dyDescent="0.25">
      <c r="B141" s="88">
        <v>14285714285.714001</v>
      </c>
      <c r="C141" s="88">
        <v>24.058921999999999</v>
      </c>
      <c r="D141" s="88">
        <v>16.96743</v>
      </c>
      <c r="AB141" s="88">
        <v>14285714285.714001</v>
      </c>
      <c r="AC141" s="88">
        <v>27.447541999999999</v>
      </c>
      <c r="AD141" s="88">
        <v>18.974777</v>
      </c>
    </row>
    <row r="142" spans="2:30" x14ac:dyDescent="0.25">
      <c r="B142" s="88">
        <v>14581632653.061001</v>
      </c>
      <c r="C142" s="88">
        <v>22.943854999999999</v>
      </c>
      <c r="D142" s="88">
        <v>15.555693</v>
      </c>
      <c r="AB142" s="88">
        <v>14581632653.061001</v>
      </c>
      <c r="AC142" s="88">
        <v>29.655360999999999</v>
      </c>
      <c r="AD142" s="88">
        <v>20.932507999999999</v>
      </c>
    </row>
    <row r="143" spans="2:30" x14ac:dyDescent="0.25">
      <c r="B143" s="88">
        <v>14877551020.408001</v>
      </c>
      <c r="C143" s="88">
        <v>21.284206000000001</v>
      </c>
      <c r="D143" s="88">
        <v>13.763813000000001</v>
      </c>
      <c r="AB143" s="88">
        <v>14877551020.408001</v>
      </c>
      <c r="AC143" s="88">
        <v>30.638493</v>
      </c>
      <c r="AD143" s="88">
        <v>21.661842</v>
      </c>
    </row>
    <row r="144" spans="2:30" x14ac:dyDescent="0.25">
      <c r="B144" s="88">
        <v>15173469387.754999</v>
      </c>
      <c r="C144" s="88">
        <v>20.373096</v>
      </c>
      <c r="D144" s="88">
        <v>12.885844000000001</v>
      </c>
      <c r="AB144" s="88">
        <v>15173469387.754999</v>
      </c>
      <c r="AC144" s="88">
        <v>29.175550000000001</v>
      </c>
      <c r="AD144" s="88">
        <v>19.976815999999999</v>
      </c>
    </row>
    <row r="145" spans="2:30" x14ac:dyDescent="0.25">
      <c r="B145" s="88">
        <v>15469387755.101999</v>
      </c>
      <c r="C145" s="88">
        <v>19.684801</v>
      </c>
      <c r="D145" s="88">
        <v>12.272845999999999</v>
      </c>
      <c r="AB145" s="88">
        <v>15469387755.101999</v>
      </c>
      <c r="AC145" s="88">
        <v>26.924669000000002</v>
      </c>
      <c r="AD145" s="88">
        <v>17.540286999999999</v>
      </c>
    </row>
    <row r="146" spans="2:30" x14ac:dyDescent="0.25">
      <c r="B146" s="88">
        <v>15765306122.448999</v>
      </c>
      <c r="C146" s="88">
        <v>19.294609000000001</v>
      </c>
      <c r="D146" s="88">
        <v>11.854342000000001</v>
      </c>
      <c r="AB146" s="88">
        <v>15765306122.448999</v>
      </c>
      <c r="AC146" s="88">
        <v>25.593088000000002</v>
      </c>
      <c r="AD146" s="88">
        <v>16.097252000000001</v>
      </c>
    </row>
    <row r="147" spans="2:30" x14ac:dyDescent="0.25">
      <c r="B147" s="88">
        <v>16061224489.796</v>
      </c>
      <c r="C147" s="88">
        <v>18.780390000000001</v>
      </c>
      <c r="D147" s="88">
        <v>11.362484</v>
      </c>
      <c r="AB147" s="88">
        <v>16061224489.796</v>
      </c>
      <c r="AC147" s="88">
        <v>25.339893</v>
      </c>
      <c r="AD147" s="88">
        <v>15.722897</v>
      </c>
    </row>
    <row r="148" spans="2:30" x14ac:dyDescent="0.25">
      <c r="B148" s="88">
        <v>16357142857.143</v>
      </c>
      <c r="C148" s="88">
        <v>18.136717000000001</v>
      </c>
      <c r="D148" s="88">
        <v>10.771338999999999</v>
      </c>
      <c r="AB148" s="88">
        <v>16357142857.143</v>
      </c>
      <c r="AC148" s="88">
        <v>26.853559000000001</v>
      </c>
      <c r="AD148" s="88">
        <v>17.162243</v>
      </c>
    </row>
    <row r="149" spans="2:30" x14ac:dyDescent="0.25">
      <c r="B149" s="88">
        <v>16653061224.49</v>
      </c>
      <c r="C149" s="88">
        <v>17.682642000000001</v>
      </c>
      <c r="D149" s="88">
        <v>10.328008000000001</v>
      </c>
      <c r="AB149" s="88">
        <v>16653061224.49</v>
      </c>
      <c r="AC149" s="88">
        <v>27.498792999999999</v>
      </c>
      <c r="AD149" s="88">
        <v>17.880524000000001</v>
      </c>
    </row>
    <row r="150" spans="2:30" x14ac:dyDescent="0.25">
      <c r="B150" s="88">
        <v>16948979591.837</v>
      </c>
      <c r="C150" s="88">
        <v>17.437121999999999</v>
      </c>
      <c r="D150" s="88">
        <v>10.041888</v>
      </c>
      <c r="AB150" s="88">
        <v>16948979591.837</v>
      </c>
      <c r="AC150" s="88">
        <v>28.010722999999999</v>
      </c>
      <c r="AD150" s="88">
        <v>18.464162999999999</v>
      </c>
    </row>
    <row r="151" spans="2:30" x14ac:dyDescent="0.25">
      <c r="B151" s="88">
        <v>17244897959.183998</v>
      </c>
      <c r="C151" s="88">
        <v>17.620021999999999</v>
      </c>
      <c r="D151" s="88">
        <v>10.178368000000001</v>
      </c>
      <c r="AB151" s="88">
        <v>17244897959.183998</v>
      </c>
      <c r="AC151" s="88">
        <v>27.656445000000001</v>
      </c>
      <c r="AD151" s="88">
        <v>18.175160999999999</v>
      </c>
    </row>
    <row r="152" spans="2:30" x14ac:dyDescent="0.25">
      <c r="B152" s="88">
        <v>17540816326.530998</v>
      </c>
      <c r="C152" s="88">
        <v>18.192017</v>
      </c>
      <c r="D152" s="88">
        <v>10.755986999999999</v>
      </c>
      <c r="AB152" s="88">
        <v>17540816326.530998</v>
      </c>
      <c r="AC152" s="88">
        <v>27.229769000000001</v>
      </c>
      <c r="AD152" s="88">
        <v>17.753713999999999</v>
      </c>
    </row>
    <row r="153" spans="2:30" x14ac:dyDescent="0.25">
      <c r="B153" s="88">
        <v>17836734693.877998</v>
      </c>
      <c r="C153" s="88">
        <v>19.064146000000001</v>
      </c>
      <c r="D153" s="88">
        <v>11.611981</v>
      </c>
      <c r="AB153" s="88">
        <v>17836734693.877998</v>
      </c>
      <c r="AC153" s="88">
        <v>26.049007</v>
      </c>
      <c r="AD153" s="88">
        <v>16.625008000000001</v>
      </c>
    </row>
    <row r="154" spans="2:30" x14ac:dyDescent="0.25">
      <c r="B154" s="88">
        <v>18132653061.223999</v>
      </c>
      <c r="C154" s="88">
        <v>19.583881000000002</v>
      </c>
      <c r="D154" s="88">
        <v>12.137969999999999</v>
      </c>
      <c r="AB154" s="88">
        <v>18132653061.223999</v>
      </c>
      <c r="AC154" s="88">
        <v>24.362031999999999</v>
      </c>
      <c r="AD154" s="88">
        <v>15.006568</v>
      </c>
    </row>
    <row r="155" spans="2:30" x14ac:dyDescent="0.25">
      <c r="B155" s="88">
        <v>18428571428.570999</v>
      </c>
      <c r="C155" s="88">
        <v>19.278103000000002</v>
      </c>
      <c r="D155" s="88">
        <v>11.816049</v>
      </c>
      <c r="AB155" s="88">
        <v>18428571428.570999</v>
      </c>
      <c r="AC155" s="88">
        <v>23.382324000000001</v>
      </c>
      <c r="AD155" s="88">
        <v>14.095343</v>
      </c>
    </row>
    <row r="156" spans="2:30" x14ac:dyDescent="0.25">
      <c r="B156" s="88">
        <v>18724489795.917999</v>
      </c>
      <c r="C156" s="88">
        <v>18.618549000000002</v>
      </c>
      <c r="D156" s="88">
        <v>11.137472000000001</v>
      </c>
      <c r="AB156" s="88">
        <v>18724489795.917999</v>
      </c>
      <c r="AC156" s="88">
        <v>23.806609999999999</v>
      </c>
      <c r="AD156" s="88">
        <v>14.60642</v>
      </c>
    </row>
    <row r="157" spans="2:30" x14ac:dyDescent="0.25">
      <c r="B157" s="88">
        <v>19020408163.264999</v>
      </c>
      <c r="C157" s="88">
        <v>17.881595999999998</v>
      </c>
      <c r="D157" s="88">
        <v>10.38273</v>
      </c>
      <c r="AB157" s="88">
        <v>19020408163.264999</v>
      </c>
      <c r="AC157" s="88">
        <v>24.525787000000001</v>
      </c>
      <c r="AD157" s="88">
        <v>15.429641999999999</v>
      </c>
    </row>
    <row r="158" spans="2:30" x14ac:dyDescent="0.25">
      <c r="B158" s="88">
        <v>19316326530.612</v>
      </c>
      <c r="C158" s="88">
        <v>17.889875</v>
      </c>
      <c r="D158" s="88">
        <v>10.378431000000001</v>
      </c>
      <c r="AB158" s="88">
        <v>19316326530.612</v>
      </c>
      <c r="AC158" s="88">
        <v>25.328870999999999</v>
      </c>
      <c r="AD158" s="88">
        <v>16.444718999999999</v>
      </c>
    </row>
    <row r="159" spans="2:30" x14ac:dyDescent="0.25">
      <c r="B159" s="88">
        <v>19612244897.959</v>
      </c>
      <c r="C159" s="88">
        <v>18.213197999999998</v>
      </c>
      <c r="D159" s="88">
        <v>10.705272000000001</v>
      </c>
      <c r="AB159" s="88">
        <v>19612244897.959</v>
      </c>
      <c r="AC159" s="88">
        <v>25.498187999999999</v>
      </c>
      <c r="AD159" s="88">
        <v>16.78256</v>
      </c>
    </row>
    <row r="160" spans="2:30" x14ac:dyDescent="0.25">
      <c r="B160" s="88">
        <v>19908163265.306</v>
      </c>
      <c r="C160" s="88">
        <v>19.819721000000001</v>
      </c>
      <c r="D160" s="88">
        <v>12.330541999999999</v>
      </c>
      <c r="AB160" s="88">
        <v>19908163265.306</v>
      </c>
      <c r="AC160" s="88">
        <v>25.408263999999999</v>
      </c>
      <c r="AD160" s="88">
        <v>16.914045000000002</v>
      </c>
    </row>
    <row r="161" spans="2:30" x14ac:dyDescent="0.25">
      <c r="B161" s="88">
        <v>20204081632.653</v>
      </c>
      <c r="C161" s="88">
        <v>21.759644000000002</v>
      </c>
      <c r="D161" s="88">
        <v>14.263038</v>
      </c>
      <c r="AB161" s="88">
        <v>20204081632.653</v>
      </c>
      <c r="AC161" s="88">
        <v>25.239167999999999</v>
      </c>
      <c r="AD161" s="88">
        <v>16.856964000000001</v>
      </c>
    </row>
    <row r="162" spans="2:30" x14ac:dyDescent="0.25">
      <c r="B162" s="88">
        <v>20500000000</v>
      </c>
      <c r="C162" s="88">
        <v>23.063704000000001</v>
      </c>
      <c r="D162" s="88">
        <v>15.646070999999999</v>
      </c>
      <c r="AB162" s="88">
        <v>20500000000</v>
      </c>
      <c r="AC162" s="88">
        <v>25.340727000000001</v>
      </c>
      <c r="AD162" s="88">
        <v>17.051779</v>
      </c>
    </row>
    <row r="163" spans="2:30" x14ac:dyDescent="0.25">
      <c r="B163" s="88">
        <v>20795918367.347</v>
      </c>
      <c r="C163" s="88">
        <v>23.049088000000001</v>
      </c>
      <c r="D163" s="88">
        <v>15.598542</v>
      </c>
      <c r="AB163" s="88">
        <v>20795918367.347</v>
      </c>
      <c r="AC163" s="88">
        <v>25.619872999999998</v>
      </c>
      <c r="AD163" s="88">
        <v>17.311395999999998</v>
      </c>
    </row>
    <row r="164" spans="2:30" x14ac:dyDescent="0.25">
      <c r="B164" s="88">
        <v>21091836734.694</v>
      </c>
      <c r="C164" s="88">
        <v>22.22728</v>
      </c>
      <c r="D164" s="88">
        <v>14.877901</v>
      </c>
      <c r="AB164" s="88">
        <v>21091836734.694</v>
      </c>
      <c r="AC164" s="88">
        <v>26.312913999999999</v>
      </c>
      <c r="AD164" s="88">
        <v>17.979258000000002</v>
      </c>
    </row>
    <row r="165" spans="2:30" x14ac:dyDescent="0.25">
      <c r="B165" s="88">
        <v>21387755102.041</v>
      </c>
      <c r="C165" s="88">
        <v>22.114887</v>
      </c>
      <c r="D165" s="88">
        <v>14.735093000000001</v>
      </c>
      <c r="AB165" s="88">
        <v>21387755102.041</v>
      </c>
      <c r="AC165" s="88">
        <v>26.173584000000002</v>
      </c>
      <c r="AD165" s="88">
        <v>17.889866000000001</v>
      </c>
    </row>
    <row r="166" spans="2:30" x14ac:dyDescent="0.25">
      <c r="B166" s="88">
        <v>21683673469.388</v>
      </c>
      <c r="C166" s="88">
        <v>22.803194000000001</v>
      </c>
      <c r="D166" s="88">
        <v>15.525019</v>
      </c>
      <c r="AB166" s="88">
        <v>21683673469.388</v>
      </c>
      <c r="AC166" s="88">
        <v>26.190228999999999</v>
      </c>
      <c r="AD166" s="88">
        <v>17.914507</v>
      </c>
    </row>
    <row r="167" spans="2:30" x14ac:dyDescent="0.25">
      <c r="B167" s="88">
        <v>21979591836.735001</v>
      </c>
      <c r="C167" s="88">
        <v>24.283604</v>
      </c>
      <c r="D167" s="88">
        <v>16.903130000000001</v>
      </c>
      <c r="AB167" s="88">
        <v>21979591836.735001</v>
      </c>
      <c r="AC167" s="88">
        <v>26.480723999999999</v>
      </c>
      <c r="AD167" s="88">
        <v>18.126587000000001</v>
      </c>
    </row>
    <row r="168" spans="2:30" x14ac:dyDescent="0.25">
      <c r="B168" s="88">
        <v>22275510204.082001</v>
      </c>
      <c r="C168" s="88">
        <v>25.720406000000001</v>
      </c>
      <c r="D168" s="88">
        <v>18.154008999999999</v>
      </c>
      <c r="AB168" s="88">
        <v>22275510204.082001</v>
      </c>
      <c r="AC168" s="88">
        <v>27.165217999999999</v>
      </c>
      <c r="AD168" s="88">
        <v>18.652339999999999</v>
      </c>
    </row>
    <row r="169" spans="2:30" x14ac:dyDescent="0.25">
      <c r="B169" s="88">
        <v>22571428571.429001</v>
      </c>
      <c r="C169" s="88">
        <v>25.850117000000001</v>
      </c>
      <c r="D169" s="88">
        <v>17.952259000000002</v>
      </c>
      <c r="AB169" s="88">
        <v>22571428571.429001</v>
      </c>
      <c r="AC169" s="88">
        <v>26.753868000000001</v>
      </c>
      <c r="AD169" s="88">
        <v>18.087123999999999</v>
      </c>
    </row>
    <row r="170" spans="2:30" x14ac:dyDescent="0.25">
      <c r="B170" s="88">
        <v>22867346938.776001</v>
      </c>
      <c r="C170" s="88">
        <v>24.973074</v>
      </c>
      <c r="D170" s="88">
        <v>16.884139999999999</v>
      </c>
      <c r="AB170" s="88">
        <v>22867346938.776001</v>
      </c>
      <c r="AC170" s="88">
        <v>25.564972000000001</v>
      </c>
      <c r="AD170" s="88">
        <v>16.779330999999999</v>
      </c>
    </row>
    <row r="171" spans="2:30" x14ac:dyDescent="0.25">
      <c r="B171" s="88">
        <v>23163265306.122002</v>
      </c>
      <c r="C171" s="88">
        <v>23.553464999999999</v>
      </c>
      <c r="D171" s="88">
        <v>15.354967</v>
      </c>
      <c r="AB171" s="88">
        <v>23163265306.122002</v>
      </c>
      <c r="AC171" s="88">
        <v>24.277349000000001</v>
      </c>
      <c r="AD171" s="88">
        <v>15.47448</v>
      </c>
    </row>
    <row r="172" spans="2:30" x14ac:dyDescent="0.25">
      <c r="B172" s="88">
        <v>23459183673.469002</v>
      </c>
      <c r="C172" s="88">
        <v>22.601257</v>
      </c>
      <c r="D172" s="88">
        <v>14.405386999999999</v>
      </c>
      <c r="AB172" s="88">
        <v>23459183673.469002</v>
      </c>
      <c r="AC172" s="88">
        <v>24.065147</v>
      </c>
      <c r="AD172" s="88">
        <v>15.310416999999999</v>
      </c>
    </row>
    <row r="173" spans="2:30" x14ac:dyDescent="0.25">
      <c r="B173" s="88">
        <v>23755102040.816002</v>
      </c>
      <c r="C173" s="88">
        <v>21.841443999999999</v>
      </c>
      <c r="D173" s="88">
        <v>13.683002</v>
      </c>
      <c r="AB173" s="88">
        <v>23755102040.816002</v>
      </c>
      <c r="AC173" s="88">
        <v>23.945087000000001</v>
      </c>
      <c r="AD173" s="88">
        <v>15.173845999999999</v>
      </c>
    </row>
    <row r="174" spans="2:30" x14ac:dyDescent="0.25">
      <c r="B174" s="88">
        <v>24051020408.162998</v>
      </c>
      <c r="C174" s="88">
        <v>21.786335000000001</v>
      </c>
      <c r="D174" s="88">
        <v>13.750624999999999</v>
      </c>
      <c r="AB174" s="88">
        <v>24051020408.162998</v>
      </c>
      <c r="AC174" s="88">
        <v>24.248255</v>
      </c>
      <c r="AD174" s="88">
        <v>15.461836</v>
      </c>
    </row>
    <row r="175" spans="2:30" x14ac:dyDescent="0.25">
      <c r="B175" s="88">
        <v>24346938775.509998</v>
      </c>
      <c r="C175" s="88">
        <v>23.442084999999999</v>
      </c>
      <c r="D175" s="88">
        <v>15.571065000000001</v>
      </c>
      <c r="AB175" s="88">
        <v>24346938775.509998</v>
      </c>
      <c r="AC175" s="88">
        <v>24.654392000000001</v>
      </c>
      <c r="AD175" s="88">
        <v>15.777108</v>
      </c>
    </row>
    <row r="176" spans="2:30" x14ac:dyDescent="0.25">
      <c r="B176" s="88">
        <v>24642857142.856998</v>
      </c>
      <c r="C176" s="88">
        <v>25.160187000000001</v>
      </c>
      <c r="D176" s="88">
        <v>17.272172999999999</v>
      </c>
      <c r="AB176" s="88">
        <v>24642857142.856998</v>
      </c>
      <c r="AC176" s="88">
        <v>25.176010000000002</v>
      </c>
      <c r="AD176" s="88">
        <v>16.358253000000001</v>
      </c>
    </row>
    <row r="177" spans="2:30" x14ac:dyDescent="0.25">
      <c r="B177" s="88">
        <v>24938775510.203999</v>
      </c>
      <c r="C177" s="88">
        <v>25.341097000000001</v>
      </c>
      <c r="D177" s="88">
        <v>17.470886</v>
      </c>
      <c r="AB177" s="88">
        <v>24938775510.203999</v>
      </c>
      <c r="AC177" s="88">
        <v>26.303526000000002</v>
      </c>
      <c r="AD177" s="88">
        <v>17.417921</v>
      </c>
    </row>
    <row r="178" spans="2:30" x14ac:dyDescent="0.25">
      <c r="B178" s="88">
        <v>25234693877.550999</v>
      </c>
      <c r="C178" s="88">
        <v>23.827297000000002</v>
      </c>
      <c r="D178" s="88">
        <v>15.88546</v>
      </c>
      <c r="AB178" s="88">
        <v>25234693877.550999</v>
      </c>
      <c r="AC178" s="88">
        <v>26.341229999999999</v>
      </c>
      <c r="AD178" s="88">
        <v>17.437918</v>
      </c>
    </row>
    <row r="179" spans="2:30" x14ac:dyDescent="0.25">
      <c r="B179" s="88">
        <v>25530612244.897999</v>
      </c>
      <c r="C179" s="88">
        <v>22.539121999999999</v>
      </c>
      <c r="D179" s="88">
        <v>14.545935</v>
      </c>
      <c r="AB179" s="88">
        <v>25530612244.897999</v>
      </c>
      <c r="AC179" s="88">
        <v>26.554573000000001</v>
      </c>
      <c r="AD179" s="88">
        <v>17.567011000000001</v>
      </c>
    </row>
    <row r="180" spans="2:30" x14ac:dyDescent="0.25">
      <c r="B180" s="88">
        <v>25826530612.244999</v>
      </c>
      <c r="C180" s="88">
        <v>23.602575000000002</v>
      </c>
      <c r="D180" s="88">
        <v>15.416098</v>
      </c>
      <c r="AB180" s="88">
        <v>25826530612.244999</v>
      </c>
      <c r="AC180" s="88">
        <v>25.470175000000001</v>
      </c>
      <c r="AD180" s="88">
        <v>16.446425999999999</v>
      </c>
    </row>
    <row r="181" spans="2:30" x14ac:dyDescent="0.25">
      <c r="B181" s="88">
        <v>26122448979.591999</v>
      </c>
      <c r="C181" s="88">
        <v>25.910720999999999</v>
      </c>
      <c r="D181" s="88">
        <v>17.620978999999998</v>
      </c>
      <c r="AB181" s="88">
        <v>26122448979.591999</v>
      </c>
      <c r="AC181" s="88">
        <v>24.673622000000002</v>
      </c>
      <c r="AD181" s="88">
        <v>15.552818</v>
      </c>
    </row>
    <row r="182" spans="2:30" x14ac:dyDescent="0.25">
      <c r="B182" s="88">
        <v>26418367346.938999</v>
      </c>
      <c r="C182" s="88">
        <v>27.775980000000001</v>
      </c>
      <c r="D182" s="88">
        <v>19.313306999999998</v>
      </c>
      <c r="AB182" s="88">
        <v>26418367346.938999</v>
      </c>
      <c r="AC182" s="88">
        <v>23.713553999999998</v>
      </c>
      <c r="AD182" s="88">
        <v>14.548000999999999</v>
      </c>
    </row>
    <row r="183" spans="2:30" x14ac:dyDescent="0.25">
      <c r="B183" s="88">
        <v>26714285714.285999</v>
      </c>
      <c r="C183" s="88">
        <v>27.904371000000001</v>
      </c>
      <c r="D183" s="88">
        <v>19.370480000000001</v>
      </c>
      <c r="AB183" s="88">
        <v>26714285714.285999</v>
      </c>
      <c r="AC183" s="88">
        <v>23.080942</v>
      </c>
      <c r="AD183" s="88">
        <v>13.867228000000001</v>
      </c>
    </row>
    <row r="184" spans="2:30" x14ac:dyDescent="0.25">
      <c r="B184" s="88">
        <v>27010204081.632999</v>
      </c>
      <c r="C184" s="88">
        <v>26.657872999999999</v>
      </c>
      <c r="D184" s="88">
        <v>18.038754000000001</v>
      </c>
      <c r="AB184" s="88">
        <v>27010204081.632999</v>
      </c>
      <c r="AC184" s="88">
        <v>22.825140000000001</v>
      </c>
      <c r="AD184" s="88">
        <v>13.554822</v>
      </c>
    </row>
    <row r="185" spans="2:30" x14ac:dyDescent="0.25">
      <c r="B185" s="88">
        <v>27306122448.98</v>
      </c>
      <c r="C185" s="88">
        <v>25.904229999999998</v>
      </c>
      <c r="D185" s="88">
        <v>17.348129</v>
      </c>
      <c r="AB185" s="88">
        <v>27306122448.98</v>
      </c>
      <c r="AC185" s="88">
        <v>23.260607</v>
      </c>
      <c r="AD185" s="88">
        <v>13.979773</v>
      </c>
    </row>
    <row r="186" spans="2:30" x14ac:dyDescent="0.25">
      <c r="B186" s="88">
        <v>27602040816.327</v>
      </c>
      <c r="C186" s="88">
        <v>25.161366000000001</v>
      </c>
      <c r="D186" s="88">
        <v>16.531981999999999</v>
      </c>
      <c r="AB186" s="88">
        <v>27602040816.327</v>
      </c>
      <c r="AC186" s="88">
        <v>23.905639999999998</v>
      </c>
      <c r="AD186" s="88">
        <v>14.664720000000001</v>
      </c>
    </row>
    <row r="187" spans="2:30" x14ac:dyDescent="0.25">
      <c r="B187" s="88">
        <v>27897959183.673</v>
      </c>
      <c r="C187" s="88">
        <v>23.792280000000002</v>
      </c>
      <c r="D187" s="88">
        <v>15.162050000000001</v>
      </c>
      <c r="AB187" s="88">
        <v>27897959183.673</v>
      </c>
      <c r="AC187" s="88">
        <v>23.673991999999998</v>
      </c>
      <c r="AD187" s="88">
        <v>14.505538</v>
      </c>
    </row>
    <row r="188" spans="2:30" x14ac:dyDescent="0.25">
      <c r="B188" s="88">
        <v>28193877551.02</v>
      </c>
      <c r="C188" s="88">
        <v>22.340800999999999</v>
      </c>
      <c r="D188" s="88">
        <v>13.70214</v>
      </c>
      <c r="AB188" s="88">
        <v>28193877551.02</v>
      </c>
      <c r="AC188" s="88">
        <v>23.161196</v>
      </c>
      <c r="AD188" s="88">
        <v>14.030153</v>
      </c>
    </row>
    <row r="189" spans="2:30" x14ac:dyDescent="0.25">
      <c r="B189" s="88">
        <v>28489795918.367001</v>
      </c>
      <c r="C189" s="88">
        <v>20.926310000000001</v>
      </c>
      <c r="D189" s="88">
        <v>12.376389</v>
      </c>
      <c r="AB189" s="88">
        <v>28489795918.367001</v>
      </c>
      <c r="AC189" s="88">
        <v>22.131588000000001</v>
      </c>
      <c r="AD189" s="88">
        <v>13.098901</v>
      </c>
    </row>
    <row r="190" spans="2:30" x14ac:dyDescent="0.25">
      <c r="B190" s="88">
        <v>28785714285.714001</v>
      </c>
      <c r="C190" s="88">
        <v>20.513590000000001</v>
      </c>
      <c r="D190" s="88">
        <v>12.028181</v>
      </c>
      <c r="AB190" s="88">
        <v>28785714285.714001</v>
      </c>
      <c r="AC190" s="88">
        <v>21.990646000000002</v>
      </c>
      <c r="AD190" s="88">
        <v>13.034891999999999</v>
      </c>
    </row>
    <row r="191" spans="2:30" x14ac:dyDescent="0.25">
      <c r="B191" s="88">
        <v>29081632653.061001</v>
      </c>
      <c r="C191" s="88">
        <v>21.116602</v>
      </c>
      <c r="D191" s="88">
        <v>12.75516</v>
      </c>
      <c r="AB191" s="88">
        <v>29081632653.061001</v>
      </c>
      <c r="AC191" s="88">
        <v>22.218914000000002</v>
      </c>
      <c r="AD191" s="88">
        <v>13.332886</v>
      </c>
    </row>
    <row r="192" spans="2:30" x14ac:dyDescent="0.25">
      <c r="B192" s="88">
        <v>29377551020.408001</v>
      </c>
      <c r="C192" s="88">
        <v>22.381155</v>
      </c>
      <c r="D192" s="88">
        <v>14.168924000000001</v>
      </c>
      <c r="AB192" s="88">
        <v>29377551020.408001</v>
      </c>
      <c r="AC192" s="88">
        <v>23.095154000000001</v>
      </c>
      <c r="AD192" s="88">
        <v>14.237902</v>
      </c>
    </row>
    <row r="193" spans="2:30" x14ac:dyDescent="0.25">
      <c r="B193" s="88">
        <v>29673469387.755001</v>
      </c>
      <c r="C193" s="88">
        <v>23.57687</v>
      </c>
      <c r="D193" s="88">
        <v>15.381694</v>
      </c>
      <c r="AB193" s="88">
        <v>29673469387.755001</v>
      </c>
      <c r="AC193" s="88">
        <v>23.760031000000001</v>
      </c>
      <c r="AD193" s="88">
        <v>14.945045</v>
      </c>
    </row>
    <row r="194" spans="2:30" x14ac:dyDescent="0.25">
      <c r="B194" s="88">
        <v>29969387755.102001</v>
      </c>
      <c r="C194" s="88">
        <v>23.714195</v>
      </c>
      <c r="D194" s="88">
        <v>15.566257</v>
      </c>
      <c r="AB194" s="88">
        <v>29969387755.102001</v>
      </c>
      <c r="AC194" s="88">
        <v>24.032923</v>
      </c>
      <c r="AD194" s="88">
        <v>15.250268</v>
      </c>
    </row>
    <row r="195" spans="2:30" x14ac:dyDescent="0.25">
      <c r="B195" s="88">
        <v>30265306122.449001</v>
      </c>
      <c r="C195" s="88">
        <v>23.64817</v>
      </c>
      <c r="D195" s="88">
        <v>15.436481000000001</v>
      </c>
      <c r="AB195" s="88">
        <v>30265306122.449001</v>
      </c>
      <c r="AC195" s="88">
        <v>24.273647</v>
      </c>
      <c r="AD195" s="88">
        <v>15.499354</v>
      </c>
    </row>
    <row r="196" spans="2:30" x14ac:dyDescent="0.25">
      <c r="B196" s="88">
        <v>30561224489.796001</v>
      </c>
      <c r="C196" s="88">
        <v>23.852041</v>
      </c>
      <c r="D196" s="88">
        <v>15.586228999999999</v>
      </c>
      <c r="AB196" s="88">
        <v>30561224489.796001</v>
      </c>
      <c r="AC196" s="88">
        <v>24.194154999999999</v>
      </c>
      <c r="AD196" s="88">
        <v>15.384524000000001</v>
      </c>
    </row>
    <row r="197" spans="2:30" x14ac:dyDescent="0.25">
      <c r="B197" s="88">
        <v>30857142857.143002</v>
      </c>
      <c r="C197" s="88">
        <v>24.706880999999999</v>
      </c>
      <c r="D197" s="88">
        <v>16.27704</v>
      </c>
      <c r="AB197" s="88">
        <v>30857142857.143002</v>
      </c>
      <c r="AC197" s="88">
        <v>24.090076</v>
      </c>
      <c r="AD197" s="88">
        <v>15.217896</v>
      </c>
    </row>
    <row r="198" spans="2:30" x14ac:dyDescent="0.25">
      <c r="B198" s="88">
        <v>31153061224.490002</v>
      </c>
      <c r="C198" s="88">
        <v>25.004048999999998</v>
      </c>
      <c r="D198" s="88">
        <v>16.584789000000001</v>
      </c>
      <c r="AB198" s="88">
        <v>31153061224.490002</v>
      </c>
      <c r="AC198" s="88">
        <v>23.868168000000001</v>
      </c>
      <c r="AD198" s="88">
        <v>14.961183999999999</v>
      </c>
    </row>
    <row r="199" spans="2:30" x14ac:dyDescent="0.25">
      <c r="B199" s="88">
        <v>31448979591.837002</v>
      </c>
      <c r="C199" s="88">
        <v>24.888178</v>
      </c>
      <c r="D199" s="88">
        <v>16.507449999999999</v>
      </c>
      <c r="AB199" s="88">
        <v>31448979591.837002</v>
      </c>
      <c r="AC199" s="88">
        <v>24.160872999999999</v>
      </c>
      <c r="AD199" s="88">
        <v>15.177277999999999</v>
      </c>
    </row>
    <row r="200" spans="2:30" x14ac:dyDescent="0.25">
      <c r="B200" s="88">
        <v>31744897959.183998</v>
      </c>
      <c r="C200" s="88">
        <v>24.403738000000001</v>
      </c>
      <c r="D200" s="88">
        <v>16.003620000000002</v>
      </c>
      <c r="AB200" s="88">
        <v>31744897959.183998</v>
      </c>
      <c r="AC200" s="88">
        <v>24.000734000000001</v>
      </c>
      <c r="AD200" s="88">
        <v>14.878712</v>
      </c>
    </row>
    <row r="201" spans="2:30" x14ac:dyDescent="0.25">
      <c r="B201" s="88">
        <v>32040816326.530998</v>
      </c>
      <c r="C201" s="88">
        <v>24.410112000000002</v>
      </c>
      <c r="D201" s="88">
        <v>15.936059</v>
      </c>
      <c r="AB201" s="88">
        <v>32040816326.530998</v>
      </c>
      <c r="AC201" s="88">
        <v>23.620932</v>
      </c>
      <c r="AD201" s="88">
        <v>14.412998</v>
      </c>
    </row>
    <row r="202" spans="2:30" x14ac:dyDescent="0.25">
      <c r="B202" s="88">
        <v>32336734693.877998</v>
      </c>
      <c r="C202" s="88">
        <v>24.610696999999998</v>
      </c>
      <c r="D202" s="88">
        <v>16.079771000000001</v>
      </c>
      <c r="AB202" s="88">
        <v>32336734693.877998</v>
      </c>
      <c r="AC202" s="88">
        <v>23.749475</v>
      </c>
      <c r="AD202" s="88">
        <v>14.471189000000001</v>
      </c>
    </row>
    <row r="203" spans="2:30" x14ac:dyDescent="0.25">
      <c r="B203" s="88">
        <v>32632653061.223999</v>
      </c>
      <c r="C203" s="88">
        <v>24.647974000000001</v>
      </c>
      <c r="D203" s="88">
        <v>16.048334000000001</v>
      </c>
      <c r="AB203" s="88">
        <v>32632653061.223999</v>
      </c>
      <c r="AC203" s="88">
        <v>23.875992</v>
      </c>
      <c r="AD203" s="88">
        <v>14.510824</v>
      </c>
    </row>
    <row r="204" spans="2:30" x14ac:dyDescent="0.25">
      <c r="B204" s="88">
        <v>32928571428.570999</v>
      </c>
      <c r="C204" s="88">
        <v>24.778825999999999</v>
      </c>
      <c r="D204" s="88">
        <v>15.948608</v>
      </c>
      <c r="AB204" s="88">
        <v>32928571428.570999</v>
      </c>
      <c r="AC204" s="88">
        <v>24.270333999999998</v>
      </c>
      <c r="AD204" s="88">
        <v>14.676748</v>
      </c>
    </row>
    <row r="205" spans="2:30" x14ac:dyDescent="0.25">
      <c r="B205" s="88">
        <v>33224489795.917999</v>
      </c>
      <c r="C205" s="88">
        <v>24.932891999999999</v>
      </c>
      <c r="D205" s="88">
        <v>15.854241</v>
      </c>
      <c r="AB205" s="88">
        <v>33224489795.917999</v>
      </c>
      <c r="AC205" s="88">
        <v>24.481075000000001</v>
      </c>
      <c r="AD205" s="88">
        <v>14.676144000000001</v>
      </c>
    </row>
    <row r="206" spans="2:30" x14ac:dyDescent="0.25">
      <c r="B206" s="88">
        <v>33520408163.264999</v>
      </c>
      <c r="C206" s="88">
        <v>25.374565</v>
      </c>
      <c r="D206" s="88">
        <v>16.091434</v>
      </c>
      <c r="AB206" s="88">
        <v>33520408163.264999</v>
      </c>
      <c r="AC206" s="88">
        <v>24.888275</v>
      </c>
      <c r="AD206" s="88">
        <v>14.929907999999999</v>
      </c>
    </row>
    <row r="207" spans="2:30" x14ac:dyDescent="0.25">
      <c r="B207" s="88">
        <v>33816326530.612</v>
      </c>
      <c r="C207" s="88">
        <v>25.358307</v>
      </c>
      <c r="D207" s="88">
        <v>15.815782</v>
      </c>
      <c r="AB207" s="88">
        <v>33816326530.612</v>
      </c>
      <c r="AC207" s="88">
        <v>25.792496</v>
      </c>
      <c r="AD207" s="88">
        <v>15.564437</v>
      </c>
    </row>
    <row r="208" spans="2:30" x14ac:dyDescent="0.25">
      <c r="B208" s="88">
        <v>34112244897.959</v>
      </c>
      <c r="C208" s="88">
        <v>24.626754999999999</v>
      </c>
      <c r="D208" s="88">
        <v>14.772243</v>
      </c>
      <c r="AB208" s="88">
        <v>34112244897.959</v>
      </c>
      <c r="AC208" s="88">
        <v>26.443113</v>
      </c>
      <c r="AD208" s="88">
        <v>15.861558</v>
      </c>
    </row>
    <row r="209" spans="2:30" x14ac:dyDescent="0.25">
      <c r="B209" s="88">
        <v>34408163265.306</v>
      </c>
      <c r="C209" s="88">
        <v>23.588991</v>
      </c>
      <c r="D209" s="88">
        <v>13.431132</v>
      </c>
      <c r="AB209" s="88">
        <v>34408163265.306</v>
      </c>
      <c r="AC209" s="88">
        <v>26.838692000000002</v>
      </c>
      <c r="AD209" s="88">
        <v>15.873606000000001</v>
      </c>
    </row>
    <row r="210" spans="2:30" x14ac:dyDescent="0.25">
      <c r="B210" s="88">
        <v>34704081632.653</v>
      </c>
      <c r="C210" s="88">
        <v>22.692062</v>
      </c>
      <c r="D210" s="88">
        <v>12.392385000000001</v>
      </c>
      <c r="AB210" s="88">
        <v>34704081632.653</v>
      </c>
      <c r="AC210" s="88">
        <v>26.500156</v>
      </c>
      <c r="AD210" s="88">
        <v>15.39433</v>
      </c>
    </row>
    <row r="211" spans="2:30" x14ac:dyDescent="0.25">
      <c r="B211" s="88">
        <v>35000000000</v>
      </c>
      <c r="C211" s="88">
        <v>22.434788000000001</v>
      </c>
      <c r="D211" s="88">
        <v>12.103065000000001</v>
      </c>
      <c r="AB211" s="88">
        <v>35000000000</v>
      </c>
      <c r="AC211" s="88">
        <v>26.172678000000001</v>
      </c>
      <c r="AD211" s="88">
        <v>15.051506</v>
      </c>
    </row>
    <row r="212" spans="2:30" x14ac:dyDescent="0.25">
      <c r="B212" s="88" t="s">
        <v>21</v>
      </c>
      <c r="AB212" s="88" t="s">
        <v>21</v>
      </c>
    </row>
    <row r="215" spans="2:30" x14ac:dyDescent="0.25">
      <c r="B215" s="88" t="s">
        <v>22</v>
      </c>
      <c r="AB215" s="88" t="s">
        <v>22</v>
      </c>
    </row>
    <row r="216" spans="2:30" x14ac:dyDescent="0.25">
      <c r="B216" s="88" t="s">
        <v>19</v>
      </c>
      <c r="C216" s="88" t="s">
        <v>286</v>
      </c>
      <c r="D216" s="88" t="s">
        <v>274</v>
      </c>
      <c r="AB216" s="88" t="s">
        <v>19</v>
      </c>
      <c r="AC216" s="88" t="s">
        <v>286</v>
      </c>
      <c r="AD216" s="88" t="s">
        <v>274</v>
      </c>
    </row>
    <row r="217" spans="2:30" x14ac:dyDescent="0.25">
      <c r="B217" s="88">
        <v>6000000000</v>
      </c>
      <c r="C217" s="88">
        <v>-0.62948585000000001</v>
      </c>
      <c r="D217" s="88">
        <v>-62.523601999999997</v>
      </c>
      <c r="AB217" s="88">
        <v>6000000000</v>
      </c>
      <c r="AC217" s="88">
        <v>24.440446999999999</v>
      </c>
      <c r="AD217" s="88">
        <v>0.96084243000000003</v>
      </c>
    </row>
    <row r="218" spans="2:30" x14ac:dyDescent="0.25">
      <c r="B218" s="88">
        <v>6295918367.3469</v>
      </c>
      <c r="C218" s="88">
        <v>-0.99106258000000003</v>
      </c>
      <c r="D218" s="88">
        <v>-50.788536000000001</v>
      </c>
      <c r="AB218" s="88">
        <v>6295918367.3469</v>
      </c>
      <c r="AC218" s="88">
        <v>23.637255</v>
      </c>
      <c r="AD218" s="88">
        <v>1.4836058999999999</v>
      </c>
    </row>
    <row r="219" spans="2:30" x14ac:dyDescent="0.25">
      <c r="B219" s="88">
        <v>6591836734.6939001</v>
      </c>
      <c r="C219" s="88">
        <v>-0.13079555000000001</v>
      </c>
      <c r="D219" s="88">
        <v>-33.917614</v>
      </c>
      <c r="AB219" s="88">
        <v>6591836734.6939001</v>
      </c>
      <c r="AC219" s="88">
        <v>23.491434000000002</v>
      </c>
      <c r="AD219" s="88">
        <v>3.6599278000000002</v>
      </c>
    </row>
    <row r="220" spans="2:30" x14ac:dyDescent="0.25">
      <c r="B220" s="88">
        <v>6887755102.0408001</v>
      </c>
      <c r="C220" s="88">
        <v>3.4957422999999999</v>
      </c>
      <c r="D220" s="88">
        <v>-20.066296000000001</v>
      </c>
      <c r="AB220" s="88">
        <v>6887755102.0408001</v>
      </c>
      <c r="AC220" s="88">
        <v>21.026828999999999</v>
      </c>
      <c r="AD220" s="88">
        <v>3.0123305</v>
      </c>
    </row>
    <row r="221" spans="2:30" x14ac:dyDescent="0.25">
      <c r="B221" s="88">
        <v>7183673469.3878002</v>
      </c>
      <c r="C221" s="88">
        <v>7.5261440000000004</v>
      </c>
      <c r="D221" s="88">
        <v>-7.5990070999999997</v>
      </c>
      <c r="AB221" s="88">
        <v>7183673469.3878002</v>
      </c>
      <c r="AC221" s="88">
        <v>20.804867000000002</v>
      </c>
      <c r="AD221" s="88">
        <v>5.3548470000000004</v>
      </c>
    </row>
    <row r="222" spans="2:30" x14ac:dyDescent="0.25">
      <c r="B222" s="88">
        <v>7479591836.7347002</v>
      </c>
      <c r="C222" s="88">
        <v>10.023524999999999</v>
      </c>
      <c r="D222" s="88">
        <v>-0.16474915000000001</v>
      </c>
      <c r="AB222" s="88">
        <v>7479591836.7347002</v>
      </c>
      <c r="AC222" s="88">
        <v>19.007211999999999</v>
      </c>
      <c r="AD222" s="88">
        <v>5.8496680000000003</v>
      </c>
    </row>
    <row r="223" spans="2:30" x14ac:dyDescent="0.25">
      <c r="B223" s="88">
        <v>7775510204.0816002</v>
      </c>
      <c r="C223" s="88">
        <v>10.779593</v>
      </c>
      <c r="D223" s="88">
        <v>2.5724745000000002</v>
      </c>
      <c r="AB223" s="88">
        <v>7775510204.0816002</v>
      </c>
      <c r="AC223" s="88">
        <v>16.459161999999999</v>
      </c>
      <c r="AD223" s="88">
        <v>5.2312101999999996</v>
      </c>
    </row>
    <row r="224" spans="2:30" x14ac:dyDescent="0.25">
      <c r="B224" s="88">
        <v>8071428571.4286003</v>
      </c>
      <c r="C224" s="88">
        <v>10.912372</v>
      </c>
      <c r="D224" s="88">
        <v>3.3240732999999998</v>
      </c>
      <c r="AB224" s="88">
        <v>8071428571.4286003</v>
      </c>
      <c r="AC224" s="88">
        <v>14.358288999999999</v>
      </c>
      <c r="AD224" s="88">
        <v>4.4074344999999999</v>
      </c>
    </row>
    <row r="225" spans="2:30" x14ac:dyDescent="0.25">
      <c r="B225" s="88">
        <v>8367346938.7755003</v>
      </c>
      <c r="C225" s="88">
        <v>12.032845999999999</v>
      </c>
      <c r="D225" s="88">
        <v>4.6923680000000001</v>
      </c>
      <c r="AB225" s="88">
        <v>8367346938.7755003</v>
      </c>
      <c r="AC225" s="88">
        <v>13.158241</v>
      </c>
      <c r="AD225" s="88">
        <v>3.8401206000000001</v>
      </c>
    </row>
    <row r="226" spans="2:30" x14ac:dyDescent="0.25">
      <c r="B226" s="88">
        <v>8663265306.1224003</v>
      </c>
      <c r="C226" s="88">
        <v>13.684649</v>
      </c>
      <c r="D226" s="88">
        <v>6.4993343000000001</v>
      </c>
      <c r="AB226" s="88">
        <v>8663265306.1224003</v>
      </c>
      <c r="AC226" s="88">
        <v>13.223744</v>
      </c>
      <c r="AD226" s="88">
        <v>4.3274936999999998</v>
      </c>
    </row>
    <row r="227" spans="2:30" x14ac:dyDescent="0.25">
      <c r="B227" s="88">
        <v>8959183673.4694004</v>
      </c>
      <c r="C227" s="88">
        <v>15.596166999999999</v>
      </c>
      <c r="D227" s="88">
        <v>8.4845533</v>
      </c>
      <c r="AB227" s="88">
        <v>8959183673.4694004</v>
      </c>
      <c r="AC227" s="88">
        <v>14.045788999999999</v>
      </c>
      <c r="AD227" s="88">
        <v>5.2365912999999997</v>
      </c>
    </row>
    <row r="228" spans="2:30" x14ac:dyDescent="0.25">
      <c r="B228" s="88">
        <v>9255102040.8162994</v>
      </c>
      <c r="C228" s="88">
        <v>16.992514</v>
      </c>
      <c r="D228" s="88">
        <v>9.8695459000000003</v>
      </c>
      <c r="AB228" s="88">
        <v>9255102040.8162994</v>
      </c>
      <c r="AC228" s="88">
        <v>15.392986000000001</v>
      </c>
      <c r="AD228" s="88">
        <v>6.6071596000000001</v>
      </c>
    </row>
    <row r="229" spans="2:30" x14ac:dyDescent="0.25">
      <c r="B229" s="88">
        <v>9551020408.1632996</v>
      </c>
      <c r="C229" s="88">
        <v>18.247805</v>
      </c>
      <c r="D229" s="88">
        <v>11.072279</v>
      </c>
      <c r="AB229" s="88">
        <v>9551020408.1632996</v>
      </c>
      <c r="AC229" s="88">
        <v>17.115286000000001</v>
      </c>
      <c r="AD229" s="88">
        <v>8.3344526000000005</v>
      </c>
    </row>
    <row r="230" spans="2:30" x14ac:dyDescent="0.25">
      <c r="B230" s="88">
        <v>9846938775.5102005</v>
      </c>
      <c r="C230" s="88">
        <v>18.967206999999998</v>
      </c>
      <c r="D230" s="88">
        <v>11.793371</v>
      </c>
      <c r="AB230" s="88">
        <v>9846938775.5102005</v>
      </c>
      <c r="AC230" s="88">
        <v>18.843056000000001</v>
      </c>
      <c r="AD230" s="88">
        <v>10.130348</v>
      </c>
    </row>
    <row r="231" spans="2:30" x14ac:dyDescent="0.25">
      <c r="B231" s="88">
        <v>10142857142.857</v>
      </c>
      <c r="C231" s="88">
        <v>19.948754999999998</v>
      </c>
      <c r="D231" s="88">
        <v>12.776116</v>
      </c>
      <c r="AB231" s="88">
        <v>10142857142.857</v>
      </c>
      <c r="AC231" s="88">
        <v>20.242702000000001</v>
      </c>
      <c r="AD231" s="88">
        <v>11.624639999999999</v>
      </c>
    </row>
    <row r="232" spans="2:30" x14ac:dyDescent="0.25">
      <c r="B232" s="88">
        <v>10438775510.204</v>
      </c>
      <c r="C232" s="88">
        <v>19.786930000000002</v>
      </c>
      <c r="D232" s="88">
        <v>12.679065</v>
      </c>
      <c r="AB232" s="88">
        <v>10438775510.204</v>
      </c>
      <c r="AC232" s="88">
        <v>20.486008000000002</v>
      </c>
      <c r="AD232" s="88">
        <v>11.99911</v>
      </c>
    </row>
    <row r="233" spans="2:30" x14ac:dyDescent="0.25">
      <c r="B233" s="88">
        <v>10734693877.551001</v>
      </c>
      <c r="C233" s="88">
        <v>19.277853</v>
      </c>
      <c r="D233" s="88">
        <v>12.133979</v>
      </c>
      <c r="AB233" s="88">
        <v>10734693877.551001</v>
      </c>
      <c r="AC233" s="88">
        <v>20.279757</v>
      </c>
      <c r="AD233" s="88">
        <v>11.889802</v>
      </c>
    </row>
    <row r="234" spans="2:30" x14ac:dyDescent="0.25">
      <c r="B234" s="88">
        <v>11030612244.898001</v>
      </c>
      <c r="C234" s="88">
        <v>18.115684999999999</v>
      </c>
      <c r="D234" s="88">
        <v>10.916512000000001</v>
      </c>
      <c r="AB234" s="88">
        <v>11030612244.898001</v>
      </c>
      <c r="AC234" s="88">
        <v>19.898302000000001</v>
      </c>
      <c r="AD234" s="88">
        <v>11.529204999999999</v>
      </c>
    </row>
    <row r="235" spans="2:30" x14ac:dyDescent="0.25">
      <c r="B235" s="88">
        <v>11326530612.245001</v>
      </c>
      <c r="C235" s="88">
        <v>17.551839999999999</v>
      </c>
      <c r="D235" s="88">
        <v>10.240785000000001</v>
      </c>
      <c r="AB235" s="88">
        <v>11326530612.245001</v>
      </c>
      <c r="AC235" s="88">
        <v>20.375187</v>
      </c>
      <c r="AD235" s="88">
        <v>12.038064</v>
      </c>
    </row>
    <row r="236" spans="2:30" x14ac:dyDescent="0.25">
      <c r="B236" s="88">
        <v>11622448979.591999</v>
      </c>
      <c r="C236" s="88">
        <v>17.517074999999998</v>
      </c>
      <c r="D236" s="88">
        <v>10.282242999999999</v>
      </c>
      <c r="AB236" s="88">
        <v>11622448979.591999</v>
      </c>
      <c r="AC236" s="88">
        <v>21.074370999999999</v>
      </c>
      <c r="AD236" s="88">
        <v>12.804149000000001</v>
      </c>
    </row>
    <row r="237" spans="2:30" x14ac:dyDescent="0.25">
      <c r="B237" s="88">
        <v>11918367346.938999</v>
      </c>
      <c r="C237" s="88">
        <v>17.91168</v>
      </c>
      <c r="D237" s="88">
        <v>10.716989999999999</v>
      </c>
      <c r="AB237" s="88">
        <v>11918367346.938999</v>
      </c>
      <c r="AC237" s="88">
        <v>21.540576999999999</v>
      </c>
      <c r="AD237" s="88">
        <v>13.425025</v>
      </c>
    </row>
    <row r="238" spans="2:30" x14ac:dyDescent="0.25">
      <c r="B238" s="88">
        <v>12214285714.285999</v>
      </c>
      <c r="C238" s="88">
        <v>18.626013</v>
      </c>
      <c r="D238" s="88">
        <v>11.50623</v>
      </c>
      <c r="AB238" s="88">
        <v>12214285714.285999</v>
      </c>
      <c r="AC238" s="88">
        <v>21.246922000000001</v>
      </c>
      <c r="AD238" s="88">
        <v>13.25164</v>
      </c>
    </row>
    <row r="239" spans="2:30" x14ac:dyDescent="0.25">
      <c r="B239" s="88">
        <v>12510204081.632999</v>
      </c>
      <c r="C239" s="88">
        <v>19.438161999999998</v>
      </c>
      <c r="D239" s="88">
        <v>12.299037</v>
      </c>
      <c r="AB239" s="88">
        <v>12510204081.632999</v>
      </c>
      <c r="AC239" s="88">
        <v>20.414660999999999</v>
      </c>
      <c r="AD239" s="88">
        <v>12.562922</v>
      </c>
    </row>
    <row r="240" spans="2:30" x14ac:dyDescent="0.25">
      <c r="B240" s="88">
        <v>12806122448.98</v>
      </c>
      <c r="C240" s="88">
        <v>20.638238999999999</v>
      </c>
      <c r="D240" s="88">
        <v>13.601094</v>
      </c>
      <c r="AB240" s="88">
        <v>12806122448.98</v>
      </c>
      <c r="AC240" s="88">
        <v>19.443804</v>
      </c>
      <c r="AD240" s="88">
        <v>11.677928</v>
      </c>
    </row>
    <row r="241" spans="2:30" x14ac:dyDescent="0.25">
      <c r="B241" s="88">
        <v>13102040816.327</v>
      </c>
      <c r="C241" s="88">
        <v>21.078164999999998</v>
      </c>
      <c r="D241" s="88">
        <v>14.096563</v>
      </c>
      <c r="AB241" s="88">
        <v>13102040816.327</v>
      </c>
      <c r="AC241" s="88">
        <v>19.181664999999999</v>
      </c>
      <c r="AD241" s="88">
        <v>11.467542999999999</v>
      </c>
    </row>
    <row r="242" spans="2:30" x14ac:dyDescent="0.25">
      <c r="B242" s="88">
        <v>13397959183.673</v>
      </c>
      <c r="C242" s="88">
        <v>21.578479999999999</v>
      </c>
      <c r="D242" s="88">
        <v>14.617126000000001</v>
      </c>
      <c r="AB242" s="88">
        <v>13397959183.673</v>
      </c>
      <c r="AC242" s="88">
        <v>21.466784000000001</v>
      </c>
      <c r="AD242" s="88">
        <v>13.650179</v>
      </c>
    </row>
    <row r="243" spans="2:30" x14ac:dyDescent="0.25">
      <c r="B243" s="88">
        <v>13693877551.02</v>
      </c>
      <c r="C243" s="88">
        <v>22.251707</v>
      </c>
      <c r="D243" s="88">
        <v>15.193057</v>
      </c>
      <c r="AB243" s="88">
        <v>13693877551.02</v>
      </c>
      <c r="AC243" s="88">
        <v>23.198927000000001</v>
      </c>
      <c r="AD243" s="88">
        <v>15.172147000000001</v>
      </c>
    </row>
    <row r="244" spans="2:30" x14ac:dyDescent="0.25">
      <c r="B244" s="88">
        <v>13989795918.367001</v>
      </c>
      <c r="C244" s="88">
        <v>23.979975</v>
      </c>
      <c r="D244" s="88">
        <v>16.701998</v>
      </c>
      <c r="AB244" s="88">
        <v>13989795918.367001</v>
      </c>
      <c r="AC244" s="88">
        <v>26.786469</v>
      </c>
      <c r="AD244" s="88">
        <v>18.377286999999999</v>
      </c>
    </row>
    <row r="245" spans="2:30" x14ac:dyDescent="0.25">
      <c r="B245" s="88">
        <v>14285714285.714001</v>
      </c>
      <c r="C245" s="88">
        <v>23.958801000000001</v>
      </c>
      <c r="D245" s="88">
        <v>16.338905</v>
      </c>
      <c r="AB245" s="88">
        <v>14285714285.714001</v>
      </c>
      <c r="AC245" s="88">
        <v>27.336182000000001</v>
      </c>
      <c r="AD245" s="88">
        <v>18.524570000000001</v>
      </c>
    </row>
    <row r="246" spans="2:30" x14ac:dyDescent="0.25">
      <c r="B246" s="88">
        <v>14581632653.061001</v>
      </c>
      <c r="C246" s="88">
        <v>22.988347999999998</v>
      </c>
      <c r="D246" s="88">
        <v>14.970594</v>
      </c>
      <c r="AB246" s="88">
        <v>14581632653.061001</v>
      </c>
      <c r="AC246" s="88">
        <v>28.705286000000001</v>
      </c>
      <c r="AD246" s="88">
        <v>19.616085000000002</v>
      </c>
    </row>
    <row r="247" spans="2:30" x14ac:dyDescent="0.25">
      <c r="B247" s="88">
        <v>14877551020.408001</v>
      </c>
      <c r="C247" s="88">
        <v>20.742152999999998</v>
      </c>
      <c r="D247" s="88">
        <v>12.574657999999999</v>
      </c>
      <c r="AB247" s="88">
        <v>14877551020.408001</v>
      </c>
      <c r="AC247" s="88">
        <v>28.563846999999999</v>
      </c>
      <c r="AD247" s="88">
        <v>19.219183000000001</v>
      </c>
    </row>
    <row r="248" spans="2:30" x14ac:dyDescent="0.25">
      <c r="B248" s="88">
        <v>15173469387.754999</v>
      </c>
      <c r="C248" s="88">
        <v>19.726198</v>
      </c>
      <c r="D248" s="88">
        <v>11.638005</v>
      </c>
      <c r="AB248" s="88">
        <v>15173469387.754999</v>
      </c>
      <c r="AC248" s="88">
        <v>28.686882000000001</v>
      </c>
      <c r="AD248" s="88">
        <v>19.132363999999999</v>
      </c>
    </row>
    <row r="249" spans="2:30" x14ac:dyDescent="0.25">
      <c r="B249" s="88">
        <v>15469387755.101999</v>
      </c>
      <c r="C249" s="88">
        <v>18.458157</v>
      </c>
      <c r="D249" s="88">
        <v>10.472638999999999</v>
      </c>
      <c r="AB249" s="88">
        <v>15469387755.101999</v>
      </c>
      <c r="AC249" s="88">
        <v>28.330947999999999</v>
      </c>
      <c r="AD249" s="88">
        <v>18.604379999999999</v>
      </c>
    </row>
    <row r="250" spans="2:30" x14ac:dyDescent="0.25">
      <c r="B250" s="88">
        <v>15765306122.448999</v>
      </c>
      <c r="C250" s="88">
        <v>17.437033</v>
      </c>
      <c r="D250" s="88">
        <v>9.3975954000000002</v>
      </c>
      <c r="AB250" s="88">
        <v>15765306122.448999</v>
      </c>
      <c r="AC250" s="88">
        <v>27.553101000000002</v>
      </c>
      <c r="AD250" s="88">
        <v>17.739847000000001</v>
      </c>
    </row>
    <row r="251" spans="2:30" x14ac:dyDescent="0.25">
      <c r="B251" s="88">
        <v>16061224489.796</v>
      </c>
      <c r="C251" s="88">
        <v>16.682358000000001</v>
      </c>
      <c r="D251" s="88">
        <v>8.6400641999999994</v>
      </c>
      <c r="AB251" s="88">
        <v>16061224489.796</v>
      </c>
      <c r="AC251" s="88">
        <v>27.504678999999999</v>
      </c>
      <c r="AD251" s="88">
        <v>17.590122000000001</v>
      </c>
    </row>
    <row r="252" spans="2:30" x14ac:dyDescent="0.25">
      <c r="B252" s="88">
        <v>16357142857.143</v>
      </c>
      <c r="C252" s="88">
        <v>16.485209000000001</v>
      </c>
      <c r="D252" s="88">
        <v>8.4997225000000007</v>
      </c>
      <c r="AB252" s="88">
        <v>16357142857.143</v>
      </c>
      <c r="AC252" s="88">
        <v>28.477654999999999</v>
      </c>
      <c r="AD252" s="88">
        <v>18.493573999999999</v>
      </c>
    </row>
    <row r="253" spans="2:30" x14ac:dyDescent="0.25">
      <c r="B253" s="88">
        <v>16653061224.49</v>
      </c>
      <c r="C253" s="88">
        <v>16.725301999999999</v>
      </c>
      <c r="D253" s="88">
        <v>8.7782096999999997</v>
      </c>
      <c r="AB253" s="88">
        <v>16653061224.49</v>
      </c>
      <c r="AC253" s="88">
        <v>28.653448000000001</v>
      </c>
      <c r="AD253" s="88">
        <v>18.746158999999999</v>
      </c>
    </row>
    <row r="254" spans="2:30" x14ac:dyDescent="0.25">
      <c r="B254" s="88">
        <v>16948979591.837</v>
      </c>
      <c r="C254" s="88">
        <v>17.114301999999999</v>
      </c>
      <c r="D254" s="88">
        <v>9.1207799999999999</v>
      </c>
      <c r="AB254" s="88">
        <v>16948979591.837</v>
      </c>
      <c r="AC254" s="88">
        <v>29.574545000000001</v>
      </c>
      <c r="AD254" s="88">
        <v>19.745121000000001</v>
      </c>
    </row>
    <row r="255" spans="2:30" x14ac:dyDescent="0.25">
      <c r="B255" s="88">
        <v>17244897959.183998</v>
      </c>
      <c r="C255" s="88">
        <v>17.695824000000002</v>
      </c>
      <c r="D255" s="88">
        <v>9.6557864999999996</v>
      </c>
      <c r="AB255" s="88">
        <v>17244897959.183998</v>
      </c>
      <c r="AC255" s="88">
        <v>28.411997</v>
      </c>
      <c r="AD255" s="88">
        <v>18.646560999999998</v>
      </c>
    </row>
    <row r="256" spans="2:30" x14ac:dyDescent="0.25">
      <c r="B256" s="88">
        <v>17540816326.530998</v>
      </c>
      <c r="C256" s="88">
        <v>18.293648000000001</v>
      </c>
      <c r="D256" s="88">
        <v>10.281198</v>
      </c>
      <c r="AB256" s="88">
        <v>17540816326.530998</v>
      </c>
      <c r="AC256" s="88">
        <v>27.004498999999999</v>
      </c>
      <c r="AD256" s="88">
        <v>17.252746999999999</v>
      </c>
    </row>
    <row r="257" spans="2:30" x14ac:dyDescent="0.25">
      <c r="B257" s="88">
        <v>17836734693.877998</v>
      </c>
      <c r="C257" s="88">
        <v>18.503119000000002</v>
      </c>
      <c r="D257" s="88">
        <v>10.528784999999999</v>
      </c>
      <c r="AB257" s="88">
        <v>17836734693.877998</v>
      </c>
      <c r="AC257" s="88">
        <v>24.384459</v>
      </c>
      <c r="AD257" s="88">
        <v>14.694969</v>
      </c>
    </row>
    <row r="258" spans="2:30" x14ac:dyDescent="0.25">
      <c r="B258" s="88">
        <v>18132653061.223999</v>
      </c>
      <c r="C258" s="88">
        <v>18.217993</v>
      </c>
      <c r="D258" s="88">
        <v>10.300886</v>
      </c>
      <c r="AB258" s="88">
        <v>18132653061.223999</v>
      </c>
      <c r="AC258" s="88">
        <v>23.558420000000002</v>
      </c>
      <c r="AD258" s="88">
        <v>13.966934999999999</v>
      </c>
    </row>
    <row r="259" spans="2:30" x14ac:dyDescent="0.25">
      <c r="B259" s="88">
        <v>18428571428.570999</v>
      </c>
      <c r="C259" s="88">
        <v>17.675512000000001</v>
      </c>
      <c r="D259" s="88">
        <v>9.7556238000000004</v>
      </c>
      <c r="AB259" s="88">
        <v>18428571428.570999</v>
      </c>
      <c r="AC259" s="88">
        <v>23.694383999999999</v>
      </c>
      <c r="AD259" s="88">
        <v>14.196574999999999</v>
      </c>
    </row>
    <row r="260" spans="2:30" x14ac:dyDescent="0.25">
      <c r="B260" s="88">
        <v>18724489795.917999</v>
      </c>
      <c r="C260" s="88">
        <v>17.307312</v>
      </c>
      <c r="D260" s="88">
        <v>9.3698949999999996</v>
      </c>
      <c r="AB260" s="88">
        <v>18724489795.917999</v>
      </c>
      <c r="AC260" s="88">
        <v>24.359259000000002</v>
      </c>
      <c r="AD260" s="88">
        <v>14.961643</v>
      </c>
    </row>
    <row r="261" spans="2:30" x14ac:dyDescent="0.25">
      <c r="B261" s="88">
        <v>19020408163.264999</v>
      </c>
      <c r="C261" s="88">
        <v>17.061789999999998</v>
      </c>
      <c r="D261" s="88">
        <v>9.1309661999999996</v>
      </c>
      <c r="AB261" s="88">
        <v>19020408163.264999</v>
      </c>
      <c r="AC261" s="88">
        <v>24.796475999999998</v>
      </c>
      <c r="AD261" s="88">
        <v>15.506831999999999</v>
      </c>
    </row>
    <row r="262" spans="2:30" x14ac:dyDescent="0.25">
      <c r="B262" s="88">
        <v>19316326530.612</v>
      </c>
      <c r="C262" s="88">
        <v>17.029011000000001</v>
      </c>
      <c r="D262" s="88">
        <v>9.1321124999999999</v>
      </c>
      <c r="AB262" s="88">
        <v>19316326530.612</v>
      </c>
      <c r="AC262" s="88">
        <v>25.096485000000001</v>
      </c>
      <c r="AD262" s="88">
        <v>16.022290999999999</v>
      </c>
    </row>
    <row r="263" spans="2:30" x14ac:dyDescent="0.25">
      <c r="B263" s="88">
        <v>19612244897.959</v>
      </c>
      <c r="C263" s="88">
        <v>16.625774</v>
      </c>
      <c r="D263" s="88">
        <v>8.7626761999999996</v>
      </c>
      <c r="AB263" s="88">
        <v>19612244897.959</v>
      </c>
      <c r="AC263" s="88">
        <v>25.147966</v>
      </c>
      <c r="AD263" s="88">
        <v>16.256433000000001</v>
      </c>
    </row>
    <row r="264" spans="2:30" x14ac:dyDescent="0.25">
      <c r="B264" s="88">
        <v>19908163265.306</v>
      </c>
      <c r="C264" s="88">
        <v>16.587107</v>
      </c>
      <c r="D264" s="88">
        <v>8.7619895999999997</v>
      </c>
      <c r="AB264" s="88">
        <v>19908163265.306</v>
      </c>
      <c r="AC264" s="88">
        <v>25.404530000000001</v>
      </c>
      <c r="AD264" s="88">
        <v>16.740601000000002</v>
      </c>
    </row>
    <row r="265" spans="2:30" x14ac:dyDescent="0.25">
      <c r="B265" s="88">
        <v>20204081632.653</v>
      </c>
      <c r="C265" s="88">
        <v>16.948387</v>
      </c>
      <c r="D265" s="88">
        <v>9.1538886999999995</v>
      </c>
      <c r="AB265" s="88">
        <v>20204081632.653</v>
      </c>
      <c r="AC265" s="88">
        <v>25.706282000000002</v>
      </c>
      <c r="AD265" s="88">
        <v>17.133407999999999</v>
      </c>
    </row>
    <row r="266" spans="2:30" x14ac:dyDescent="0.25">
      <c r="B266" s="88">
        <v>20500000000</v>
      </c>
      <c r="C266" s="88">
        <v>17.464715999999999</v>
      </c>
      <c r="D266" s="88">
        <v>9.7986764999999991</v>
      </c>
      <c r="AB266" s="88">
        <v>20500000000</v>
      </c>
      <c r="AC266" s="88">
        <v>25.995546000000001</v>
      </c>
      <c r="AD266" s="88">
        <v>17.481918</v>
      </c>
    </row>
    <row r="267" spans="2:30" x14ac:dyDescent="0.25">
      <c r="B267" s="88">
        <v>20795918367.347</v>
      </c>
      <c r="C267" s="88">
        <v>18.049424999999999</v>
      </c>
      <c r="D267" s="88">
        <v>10.385277</v>
      </c>
      <c r="AB267" s="88">
        <v>20795918367.347</v>
      </c>
      <c r="AC267" s="88">
        <v>25.931474999999999</v>
      </c>
      <c r="AD267" s="88">
        <v>17.375499999999999</v>
      </c>
    </row>
    <row r="268" spans="2:30" x14ac:dyDescent="0.25">
      <c r="B268" s="88">
        <v>21091836734.694</v>
      </c>
      <c r="C268" s="88">
        <v>19.006039000000001</v>
      </c>
      <c r="D268" s="88">
        <v>11.437568000000001</v>
      </c>
      <c r="AB268" s="88">
        <v>21091836734.694</v>
      </c>
      <c r="AC268" s="88">
        <v>25.249697000000001</v>
      </c>
      <c r="AD268" s="88">
        <v>16.661750999999999</v>
      </c>
    </row>
    <row r="269" spans="2:30" x14ac:dyDescent="0.25">
      <c r="B269" s="88">
        <v>21387755102.041</v>
      </c>
      <c r="C269" s="88">
        <v>20.554625000000001</v>
      </c>
      <c r="D269" s="88">
        <v>12.915710000000001</v>
      </c>
      <c r="AB269" s="88">
        <v>21387755102.041</v>
      </c>
      <c r="AC269" s="88">
        <v>24.463301000000001</v>
      </c>
      <c r="AD269" s="88">
        <v>15.939800999999999</v>
      </c>
    </row>
    <row r="270" spans="2:30" x14ac:dyDescent="0.25">
      <c r="B270" s="88">
        <v>21683673469.388</v>
      </c>
      <c r="C270" s="88">
        <v>21.306941999999999</v>
      </c>
      <c r="D270" s="88">
        <v>13.741674</v>
      </c>
      <c r="AB270" s="88">
        <v>21683673469.388</v>
      </c>
      <c r="AC270" s="88">
        <v>23.624904999999998</v>
      </c>
      <c r="AD270" s="88">
        <v>15.106864</v>
      </c>
    </row>
    <row r="271" spans="2:30" x14ac:dyDescent="0.25">
      <c r="B271" s="88">
        <v>21979591836.735001</v>
      </c>
      <c r="C271" s="88">
        <v>21.035549</v>
      </c>
      <c r="D271" s="88">
        <v>13.303547999999999</v>
      </c>
      <c r="AB271" s="88">
        <v>21979591836.735001</v>
      </c>
      <c r="AC271" s="88">
        <v>23.909876000000001</v>
      </c>
      <c r="AD271" s="88">
        <v>15.286182999999999</v>
      </c>
    </row>
    <row r="272" spans="2:30" x14ac:dyDescent="0.25">
      <c r="B272" s="88">
        <v>22275510204.082001</v>
      </c>
      <c r="C272" s="88">
        <v>20.664797</v>
      </c>
      <c r="D272" s="88">
        <v>12.635605999999999</v>
      </c>
      <c r="AB272" s="88">
        <v>22275510204.082001</v>
      </c>
      <c r="AC272" s="88">
        <v>25.225473000000001</v>
      </c>
      <c r="AD272" s="88">
        <v>16.406255999999999</v>
      </c>
    </row>
    <row r="273" spans="2:30" x14ac:dyDescent="0.25">
      <c r="B273" s="88">
        <v>22571428571.429001</v>
      </c>
      <c r="C273" s="88">
        <v>23.2791</v>
      </c>
      <c r="D273" s="88">
        <v>14.806899</v>
      </c>
      <c r="AB273" s="88">
        <v>22571428571.429001</v>
      </c>
      <c r="AC273" s="88">
        <v>27.000536</v>
      </c>
      <c r="AD273" s="88">
        <v>17.992408999999999</v>
      </c>
    </row>
    <row r="274" spans="2:30" x14ac:dyDescent="0.25">
      <c r="B274" s="88">
        <v>22867346938.776001</v>
      </c>
      <c r="C274" s="88">
        <v>24.289180999999999</v>
      </c>
      <c r="D274" s="88">
        <v>15.585815</v>
      </c>
      <c r="AB274" s="88">
        <v>22867346938.776001</v>
      </c>
      <c r="AC274" s="88">
        <v>27.578786999999998</v>
      </c>
      <c r="AD274" s="88">
        <v>18.419891</v>
      </c>
    </row>
    <row r="275" spans="2:30" x14ac:dyDescent="0.25">
      <c r="B275" s="88">
        <v>23163265306.122002</v>
      </c>
      <c r="C275" s="88">
        <v>24.879726000000002</v>
      </c>
      <c r="D275" s="88">
        <v>16.108447999999999</v>
      </c>
      <c r="AB275" s="88">
        <v>23163265306.122002</v>
      </c>
      <c r="AC275" s="88">
        <v>26.671029999999998</v>
      </c>
      <c r="AD275" s="88">
        <v>17.48901</v>
      </c>
    </row>
    <row r="276" spans="2:30" x14ac:dyDescent="0.25">
      <c r="B276" s="88">
        <v>23459183673.469002</v>
      </c>
      <c r="C276" s="88">
        <v>23.783526999999999</v>
      </c>
      <c r="D276" s="88">
        <v>15.058619999999999</v>
      </c>
      <c r="AB276" s="88">
        <v>23459183673.469002</v>
      </c>
      <c r="AC276" s="88">
        <v>25.695371999999999</v>
      </c>
      <c r="AD276" s="88">
        <v>16.586994000000001</v>
      </c>
    </row>
    <row r="277" spans="2:30" x14ac:dyDescent="0.25">
      <c r="B277" s="88">
        <v>23755102040.816002</v>
      </c>
      <c r="C277" s="88">
        <v>25.607941</v>
      </c>
      <c r="D277" s="88">
        <v>16.915579000000001</v>
      </c>
      <c r="AB277" s="88">
        <v>23755102040.816002</v>
      </c>
      <c r="AC277" s="88">
        <v>24.900229</v>
      </c>
      <c r="AD277" s="88">
        <v>15.817532999999999</v>
      </c>
    </row>
    <row r="278" spans="2:30" x14ac:dyDescent="0.25">
      <c r="B278" s="88">
        <v>24051020408.162998</v>
      </c>
      <c r="C278" s="88">
        <v>25.748348</v>
      </c>
      <c r="D278" s="88">
        <v>17.186828999999999</v>
      </c>
      <c r="AB278" s="88">
        <v>24051020408.162998</v>
      </c>
      <c r="AC278" s="88">
        <v>25.245643999999999</v>
      </c>
      <c r="AD278" s="88">
        <v>16.165405</v>
      </c>
    </row>
    <row r="279" spans="2:30" x14ac:dyDescent="0.25">
      <c r="B279" s="88">
        <v>24346938775.509998</v>
      </c>
      <c r="C279" s="88">
        <v>24.494698</v>
      </c>
      <c r="D279" s="88">
        <v>16.115912999999999</v>
      </c>
      <c r="AB279" s="88">
        <v>24346938775.509998</v>
      </c>
      <c r="AC279" s="88">
        <v>26.203941</v>
      </c>
      <c r="AD279" s="88">
        <v>17.033162999999998</v>
      </c>
    </row>
    <row r="280" spans="2:30" x14ac:dyDescent="0.25">
      <c r="B280" s="88">
        <v>24642857142.856998</v>
      </c>
      <c r="C280" s="88">
        <v>22.891279000000001</v>
      </c>
      <c r="D280" s="88">
        <v>14.50445</v>
      </c>
      <c r="AB280" s="88">
        <v>24642857142.856998</v>
      </c>
      <c r="AC280" s="88">
        <v>26.918337000000001</v>
      </c>
      <c r="AD280" s="88">
        <v>17.820364000000001</v>
      </c>
    </row>
    <row r="281" spans="2:30" x14ac:dyDescent="0.25">
      <c r="B281" s="88">
        <v>24938775510.203999</v>
      </c>
      <c r="C281" s="88">
        <v>22.583015</v>
      </c>
      <c r="D281" s="88">
        <v>14.212622</v>
      </c>
      <c r="AB281" s="88">
        <v>24938775510.203999</v>
      </c>
      <c r="AC281" s="88">
        <v>28.747015000000001</v>
      </c>
      <c r="AD281" s="88">
        <v>19.590330000000002</v>
      </c>
    </row>
    <row r="282" spans="2:30" x14ac:dyDescent="0.25">
      <c r="B282" s="88">
        <v>25234693877.550999</v>
      </c>
      <c r="C282" s="88">
        <v>22.761793000000001</v>
      </c>
      <c r="D282" s="88">
        <v>14.332222</v>
      </c>
      <c r="AB282" s="88">
        <v>25234693877.550999</v>
      </c>
      <c r="AC282" s="88">
        <v>28.186235</v>
      </c>
      <c r="AD282" s="88">
        <v>19.009253000000001</v>
      </c>
    </row>
    <row r="283" spans="2:30" x14ac:dyDescent="0.25">
      <c r="B283" s="88">
        <v>25530612244.897999</v>
      </c>
      <c r="C283" s="88">
        <v>22.595714999999998</v>
      </c>
      <c r="D283" s="88">
        <v>14.152583</v>
      </c>
      <c r="AB283" s="88">
        <v>25530612244.897999</v>
      </c>
      <c r="AC283" s="88">
        <v>29.738022000000001</v>
      </c>
      <c r="AD283" s="88">
        <v>20.453644000000001</v>
      </c>
    </row>
    <row r="284" spans="2:30" x14ac:dyDescent="0.25">
      <c r="B284" s="88">
        <v>25826530612.244999</v>
      </c>
      <c r="C284" s="88">
        <v>24.128215999999998</v>
      </c>
      <c r="D284" s="88">
        <v>15.488227</v>
      </c>
      <c r="AB284" s="88">
        <v>25826530612.244999</v>
      </c>
      <c r="AC284" s="88">
        <v>29.532114</v>
      </c>
      <c r="AD284" s="88">
        <v>20.188223000000001</v>
      </c>
    </row>
    <row r="285" spans="2:30" x14ac:dyDescent="0.25">
      <c r="B285" s="88">
        <v>26122448979.591999</v>
      </c>
      <c r="C285" s="88">
        <v>24.982673999999999</v>
      </c>
      <c r="D285" s="88">
        <v>16.216328000000001</v>
      </c>
      <c r="AB285" s="88">
        <v>26122448979.591999</v>
      </c>
      <c r="AC285" s="88">
        <v>29.615713</v>
      </c>
      <c r="AD285" s="88">
        <v>20.146618</v>
      </c>
    </row>
    <row r="286" spans="2:30" x14ac:dyDescent="0.25">
      <c r="B286" s="88">
        <v>26418367346.938999</v>
      </c>
      <c r="C286" s="88">
        <v>24.861485999999999</v>
      </c>
      <c r="D286" s="88">
        <v>15.889571</v>
      </c>
      <c r="AB286" s="88">
        <v>26418367346.938999</v>
      </c>
      <c r="AC286" s="88">
        <v>28.265787</v>
      </c>
      <c r="AD286" s="88">
        <v>18.741147999999999</v>
      </c>
    </row>
    <row r="287" spans="2:30" x14ac:dyDescent="0.25">
      <c r="B287" s="88">
        <v>26714285714.285999</v>
      </c>
      <c r="C287" s="88">
        <v>23.328952999999998</v>
      </c>
      <c r="D287" s="88">
        <v>14.299102</v>
      </c>
      <c r="AB287" s="88">
        <v>26714285714.285999</v>
      </c>
      <c r="AC287" s="88">
        <v>26.269423</v>
      </c>
      <c r="AD287" s="88">
        <v>16.68</v>
      </c>
    </row>
    <row r="288" spans="2:30" x14ac:dyDescent="0.25">
      <c r="B288" s="88">
        <v>27010204081.632999</v>
      </c>
      <c r="C288" s="88">
        <v>22.520883999999999</v>
      </c>
      <c r="D288" s="88">
        <v>13.42488</v>
      </c>
      <c r="AB288" s="88">
        <v>27010204081.632999</v>
      </c>
      <c r="AC288" s="88">
        <v>25.647141000000001</v>
      </c>
      <c r="AD288" s="88">
        <v>15.969468000000001</v>
      </c>
    </row>
    <row r="289" spans="2:30" x14ac:dyDescent="0.25">
      <c r="B289" s="88">
        <v>27306122448.98</v>
      </c>
      <c r="C289" s="88">
        <v>22.438053</v>
      </c>
      <c r="D289" s="88">
        <v>13.434725</v>
      </c>
      <c r="AB289" s="88">
        <v>27306122448.98</v>
      </c>
      <c r="AC289" s="88">
        <v>24.962097</v>
      </c>
      <c r="AD289" s="88">
        <v>15.255852000000001</v>
      </c>
    </row>
    <row r="290" spans="2:30" x14ac:dyDescent="0.25">
      <c r="B290" s="88">
        <v>27602040816.327</v>
      </c>
      <c r="C290" s="88">
        <v>22.195574000000001</v>
      </c>
      <c r="D290" s="88">
        <v>13.126151</v>
      </c>
      <c r="AB290" s="88">
        <v>27602040816.327</v>
      </c>
      <c r="AC290" s="88">
        <v>24.514271000000001</v>
      </c>
      <c r="AD290" s="88">
        <v>14.839226</v>
      </c>
    </row>
    <row r="291" spans="2:30" x14ac:dyDescent="0.25">
      <c r="B291" s="88">
        <v>27897959183.673</v>
      </c>
      <c r="C291" s="88">
        <v>21.394157</v>
      </c>
      <c r="D291" s="88">
        <v>12.333567</v>
      </c>
      <c r="AB291" s="88">
        <v>27897959183.673</v>
      </c>
      <c r="AC291" s="88">
        <v>22.920500000000001</v>
      </c>
      <c r="AD291" s="88">
        <v>13.329534000000001</v>
      </c>
    </row>
    <row r="292" spans="2:30" x14ac:dyDescent="0.25">
      <c r="B292" s="88">
        <v>28193877551.02</v>
      </c>
      <c r="C292" s="88">
        <v>20.438154000000001</v>
      </c>
      <c r="D292" s="88">
        <v>11.374224</v>
      </c>
      <c r="AB292" s="88">
        <v>28193877551.02</v>
      </c>
      <c r="AC292" s="88">
        <v>21.407748999999999</v>
      </c>
      <c r="AD292" s="88">
        <v>11.857238000000001</v>
      </c>
    </row>
    <row r="293" spans="2:30" x14ac:dyDescent="0.25">
      <c r="B293" s="88">
        <v>28489795918.367001</v>
      </c>
      <c r="C293" s="88">
        <v>19.405698999999998</v>
      </c>
      <c r="D293" s="88">
        <v>10.443163</v>
      </c>
      <c r="AB293" s="88">
        <v>28489795918.367001</v>
      </c>
      <c r="AC293" s="88">
        <v>20.094849</v>
      </c>
      <c r="AD293" s="88">
        <v>10.661918</v>
      </c>
    </row>
    <row r="294" spans="2:30" x14ac:dyDescent="0.25">
      <c r="B294" s="88">
        <v>28785714285.714001</v>
      </c>
      <c r="C294" s="88">
        <v>18.822970999999999</v>
      </c>
      <c r="D294" s="88">
        <v>9.9238548000000009</v>
      </c>
      <c r="AB294" s="88">
        <v>28785714285.714001</v>
      </c>
      <c r="AC294" s="88">
        <v>19.695477</v>
      </c>
      <c r="AD294" s="88">
        <v>10.37443</v>
      </c>
    </row>
    <row r="295" spans="2:30" x14ac:dyDescent="0.25">
      <c r="B295" s="88">
        <v>29081632653.061001</v>
      </c>
      <c r="C295" s="88">
        <v>18.686945000000001</v>
      </c>
      <c r="D295" s="88">
        <v>9.9256200999999997</v>
      </c>
      <c r="AB295" s="88">
        <v>29081632653.061001</v>
      </c>
      <c r="AC295" s="88">
        <v>19.894753999999999</v>
      </c>
      <c r="AD295" s="88">
        <v>10.688326</v>
      </c>
    </row>
    <row r="296" spans="2:30" x14ac:dyDescent="0.25">
      <c r="B296" s="88">
        <v>29377551020.408001</v>
      </c>
      <c r="C296" s="88">
        <v>19.364180000000001</v>
      </c>
      <c r="D296" s="88">
        <v>10.775539</v>
      </c>
      <c r="AB296" s="88">
        <v>29377551020.408001</v>
      </c>
      <c r="AC296" s="88">
        <v>20.502265999999999</v>
      </c>
      <c r="AD296" s="88">
        <v>11.348604999999999</v>
      </c>
    </row>
    <row r="297" spans="2:30" x14ac:dyDescent="0.25">
      <c r="B297" s="88">
        <v>29673469387.755001</v>
      </c>
      <c r="C297" s="88">
        <v>20.162375999999998</v>
      </c>
      <c r="D297" s="88">
        <v>11.613816999999999</v>
      </c>
      <c r="AB297" s="88">
        <v>29673469387.755001</v>
      </c>
      <c r="AC297" s="88">
        <v>21.098894000000001</v>
      </c>
      <c r="AD297" s="88">
        <v>12.006594</v>
      </c>
    </row>
    <row r="298" spans="2:30" x14ac:dyDescent="0.25">
      <c r="B298" s="88">
        <v>29969387755.102001</v>
      </c>
      <c r="C298" s="88">
        <v>20.945045</v>
      </c>
      <c r="D298" s="88">
        <v>12.471965000000001</v>
      </c>
      <c r="AB298" s="88">
        <v>29969387755.102001</v>
      </c>
      <c r="AC298" s="88">
        <v>21.588764000000001</v>
      </c>
      <c r="AD298" s="88">
        <v>12.537172999999999</v>
      </c>
    </row>
    <row r="299" spans="2:30" x14ac:dyDescent="0.25">
      <c r="B299" s="88">
        <v>30265306122.449001</v>
      </c>
      <c r="C299" s="88">
        <v>21.295743999999999</v>
      </c>
      <c r="D299" s="88">
        <v>12.790079</v>
      </c>
      <c r="AB299" s="88">
        <v>30265306122.449001</v>
      </c>
      <c r="AC299" s="88">
        <v>21.982302000000001</v>
      </c>
      <c r="AD299" s="88">
        <v>12.970389000000001</v>
      </c>
    </row>
    <row r="300" spans="2:30" x14ac:dyDescent="0.25">
      <c r="B300" s="88">
        <v>30561224489.796001</v>
      </c>
      <c r="C300" s="88">
        <v>21.692592999999999</v>
      </c>
      <c r="D300" s="88">
        <v>13.163805</v>
      </c>
      <c r="AB300" s="88">
        <v>30561224489.796001</v>
      </c>
      <c r="AC300" s="88">
        <v>22.292227</v>
      </c>
      <c r="AD300" s="88">
        <v>13.277785</v>
      </c>
    </row>
    <row r="301" spans="2:30" x14ac:dyDescent="0.25">
      <c r="B301" s="88">
        <v>30857142857.143002</v>
      </c>
      <c r="C301" s="88">
        <v>22.308088000000001</v>
      </c>
      <c r="D301" s="88">
        <v>13.617435</v>
      </c>
      <c r="AB301" s="88">
        <v>30857142857.143002</v>
      </c>
      <c r="AC301" s="88">
        <v>22.336306</v>
      </c>
      <c r="AD301" s="88">
        <v>13.277929</v>
      </c>
    </row>
    <row r="302" spans="2:30" x14ac:dyDescent="0.25">
      <c r="B302" s="88">
        <v>31153061224.490002</v>
      </c>
      <c r="C302" s="88">
        <v>22.777054</v>
      </c>
      <c r="D302" s="88">
        <v>14.104687999999999</v>
      </c>
      <c r="AB302" s="88">
        <v>31153061224.490002</v>
      </c>
      <c r="AC302" s="88">
        <v>22.719282</v>
      </c>
      <c r="AD302" s="88">
        <v>13.637745000000001</v>
      </c>
    </row>
    <row r="303" spans="2:30" x14ac:dyDescent="0.25">
      <c r="B303" s="88">
        <v>31448979591.837002</v>
      </c>
      <c r="C303" s="88">
        <v>23.108727999999999</v>
      </c>
      <c r="D303" s="88">
        <v>14.485442000000001</v>
      </c>
      <c r="AB303" s="88">
        <v>31448979591.837002</v>
      </c>
      <c r="AC303" s="88">
        <v>23.25132</v>
      </c>
      <c r="AD303" s="88">
        <v>14.10956</v>
      </c>
    </row>
    <row r="304" spans="2:30" x14ac:dyDescent="0.25">
      <c r="B304" s="88">
        <v>31744897959.183998</v>
      </c>
      <c r="C304" s="88">
        <v>22.527844999999999</v>
      </c>
      <c r="D304" s="88">
        <v>13.900774</v>
      </c>
      <c r="AB304" s="88">
        <v>31744897959.183998</v>
      </c>
      <c r="AC304" s="88">
        <v>23.141314999999999</v>
      </c>
      <c r="AD304" s="88">
        <v>13.880419</v>
      </c>
    </row>
    <row r="305" spans="2:30" x14ac:dyDescent="0.25">
      <c r="B305" s="88">
        <v>32040816326.530998</v>
      </c>
      <c r="C305" s="88">
        <v>21.988253</v>
      </c>
      <c r="D305" s="88">
        <v>13.259767</v>
      </c>
      <c r="AB305" s="88">
        <v>32040816326.530998</v>
      </c>
      <c r="AC305" s="88">
        <v>22.333051999999999</v>
      </c>
      <c r="AD305" s="88">
        <v>12.976182</v>
      </c>
    </row>
    <row r="306" spans="2:30" x14ac:dyDescent="0.25">
      <c r="B306" s="88">
        <v>32336734693.877998</v>
      </c>
      <c r="C306" s="88">
        <v>21.581045</v>
      </c>
      <c r="D306" s="88">
        <v>12.744142999999999</v>
      </c>
      <c r="AB306" s="88">
        <v>32336734693.877998</v>
      </c>
      <c r="AC306" s="88">
        <v>22.07901</v>
      </c>
      <c r="AD306" s="88">
        <v>12.624432000000001</v>
      </c>
    </row>
    <row r="307" spans="2:30" x14ac:dyDescent="0.25">
      <c r="B307" s="88">
        <v>32632653061.223999</v>
      </c>
      <c r="C307" s="88">
        <v>21.785364000000001</v>
      </c>
      <c r="D307" s="88">
        <v>12.825949</v>
      </c>
      <c r="AB307" s="88">
        <v>32632653061.223999</v>
      </c>
      <c r="AC307" s="88">
        <v>22.245543999999999</v>
      </c>
      <c r="AD307" s="88">
        <v>12.664094</v>
      </c>
    </row>
    <row r="308" spans="2:30" x14ac:dyDescent="0.25">
      <c r="B308" s="88">
        <v>32928571428.570999</v>
      </c>
      <c r="C308" s="88">
        <v>21.679134000000001</v>
      </c>
      <c r="D308" s="88">
        <v>12.416003</v>
      </c>
      <c r="AB308" s="88">
        <v>32928571428.570999</v>
      </c>
      <c r="AC308" s="88">
        <v>22.466491999999999</v>
      </c>
      <c r="AD308" s="88">
        <v>12.602833</v>
      </c>
    </row>
    <row r="309" spans="2:30" x14ac:dyDescent="0.25">
      <c r="B309" s="88">
        <v>33224489795.917999</v>
      </c>
      <c r="C309" s="88">
        <v>21.137962000000002</v>
      </c>
      <c r="D309" s="88">
        <v>11.551738</v>
      </c>
      <c r="AB309" s="88">
        <v>33224489795.917999</v>
      </c>
      <c r="AC309" s="88">
        <v>22.386457</v>
      </c>
      <c r="AD309" s="88">
        <v>12.25107</v>
      </c>
    </row>
    <row r="310" spans="2:30" x14ac:dyDescent="0.25">
      <c r="B310" s="88">
        <v>33520408163.264999</v>
      </c>
      <c r="C310" s="88">
        <v>20.418645999999999</v>
      </c>
      <c r="D310" s="88">
        <v>10.563609</v>
      </c>
      <c r="AB310" s="88">
        <v>33520408163.264999</v>
      </c>
      <c r="AC310" s="88">
        <v>22.190306</v>
      </c>
      <c r="AD310" s="88">
        <v>11.835891999999999</v>
      </c>
    </row>
    <row r="311" spans="2:30" x14ac:dyDescent="0.25">
      <c r="B311" s="88">
        <v>33816326530.612</v>
      </c>
      <c r="C311" s="88">
        <v>20.073378000000002</v>
      </c>
      <c r="D311" s="88">
        <v>9.9348764000000003</v>
      </c>
      <c r="AB311" s="88">
        <v>33816326530.612</v>
      </c>
      <c r="AC311" s="88">
        <v>22.237483999999998</v>
      </c>
      <c r="AD311" s="88">
        <v>11.56414</v>
      </c>
    </row>
    <row r="312" spans="2:30" x14ac:dyDescent="0.25">
      <c r="B312" s="88">
        <v>34112244897.959</v>
      </c>
      <c r="C312" s="88">
        <v>19.907093</v>
      </c>
      <c r="D312" s="88">
        <v>9.4234076000000009</v>
      </c>
      <c r="AB312" s="88">
        <v>34112244897.959</v>
      </c>
      <c r="AC312" s="88">
        <v>21.959986000000001</v>
      </c>
      <c r="AD312" s="88">
        <v>10.876619</v>
      </c>
    </row>
    <row r="313" spans="2:30" x14ac:dyDescent="0.25">
      <c r="B313" s="88">
        <v>34408163265.306</v>
      </c>
      <c r="C313" s="88">
        <v>19.674427000000001</v>
      </c>
      <c r="D313" s="88">
        <v>8.8747845000000005</v>
      </c>
      <c r="AB313" s="88">
        <v>34408163265.306</v>
      </c>
      <c r="AC313" s="88">
        <v>21.789164</v>
      </c>
      <c r="AD313" s="88">
        <v>10.276121</v>
      </c>
    </row>
    <row r="314" spans="2:30" x14ac:dyDescent="0.25">
      <c r="B314" s="88">
        <v>34704081632.653</v>
      </c>
      <c r="C314" s="88">
        <v>19.323934999999999</v>
      </c>
      <c r="D314" s="88">
        <v>8.3517313000000009</v>
      </c>
      <c r="AB314" s="88">
        <v>34704081632.653</v>
      </c>
      <c r="AC314" s="88">
        <v>21.360498</v>
      </c>
      <c r="AD314" s="88">
        <v>9.6589346000000003</v>
      </c>
    </row>
    <row r="315" spans="2:30" x14ac:dyDescent="0.25">
      <c r="B315" s="88">
        <v>35000000000</v>
      </c>
      <c r="C315" s="88">
        <v>19.123199</v>
      </c>
      <c r="D315" s="88">
        <v>8.1177588000000007</v>
      </c>
      <c r="AB315" s="88">
        <v>35000000000</v>
      </c>
      <c r="AC315" s="88">
        <v>21.178498999999999</v>
      </c>
      <c r="AD315" s="88">
        <v>9.4372176999999997</v>
      </c>
    </row>
    <row r="316" spans="2:30" x14ac:dyDescent="0.25">
      <c r="B316" s="88" t="s">
        <v>21</v>
      </c>
      <c r="AB316" s="88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243"/>
  <sheetViews>
    <sheetView zoomScaleNormal="100" workbookViewId="0">
      <selection activeCell="B8" sqref="B8:C8"/>
    </sheetView>
  </sheetViews>
  <sheetFormatPr defaultRowHeight="15" x14ac:dyDescent="0.25"/>
  <cols>
    <col min="1" max="1" width="16.85546875" style="40" customWidth="1"/>
    <col min="4" max="4" width="3" style="19" customWidth="1"/>
    <col min="5" max="5" width="10.7109375" style="5" customWidth="1"/>
    <col min="6" max="7" width="10.7109375" style="6" customWidth="1"/>
    <col min="8" max="8" width="10.7109375" style="5" customWidth="1"/>
    <col min="9" max="9" width="10.7109375" style="6" customWidth="1"/>
    <col min="10" max="10" width="10.7109375" style="5" customWidth="1"/>
    <col min="11" max="11" width="10.7109375" style="6" customWidth="1"/>
    <col min="12" max="12" width="10.7109375" style="85" customWidth="1"/>
    <col min="13" max="13" width="2.140625" style="19" customWidth="1"/>
    <col min="14" max="18" width="10.7109375" style="6" customWidth="1"/>
    <col min="19" max="19" width="9.42578125" style="6" customWidth="1"/>
    <col min="20" max="20" width="18" style="40" customWidth="1"/>
    <col min="23" max="23" width="2" style="19" customWidth="1"/>
    <col min="24" max="24" width="10.7109375" style="5" customWidth="1"/>
    <col min="25" max="26" width="10.7109375" style="6" customWidth="1"/>
    <col min="27" max="27" width="10.7109375" style="5" customWidth="1"/>
    <col min="28" max="28" width="10.7109375" style="6" customWidth="1"/>
    <col min="29" max="29" width="10.7109375" style="5" customWidth="1"/>
    <col min="30" max="30" width="10.7109375" style="6" customWidth="1"/>
    <col min="31" max="31" width="10.7109375" style="85" customWidth="1"/>
    <col min="32" max="32" width="2.42578125" style="19" customWidth="1"/>
    <col min="33" max="38" width="10.7109375" style="6" customWidth="1"/>
    <col min="39" max="39" width="2" style="19" customWidth="1"/>
    <col min="40" max="16384" width="9.140625" style="3"/>
  </cols>
  <sheetData>
    <row r="1" spans="1:39" x14ac:dyDescent="0.25">
      <c r="B1" t="s">
        <v>95</v>
      </c>
      <c r="E1" s="5" t="s">
        <v>216</v>
      </c>
      <c r="F1" s="104" t="s">
        <v>221</v>
      </c>
      <c r="G1" s="104"/>
      <c r="H1" s="104"/>
      <c r="I1" s="104"/>
      <c r="J1" s="104"/>
      <c r="K1" s="104"/>
      <c r="M1" s="42"/>
      <c r="N1" s="104" t="s">
        <v>222</v>
      </c>
      <c r="O1" s="104"/>
      <c r="P1" s="104"/>
      <c r="Q1" s="104"/>
      <c r="R1" s="104"/>
      <c r="S1" s="104"/>
      <c r="U1" t="s">
        <v>95</v>
      </c>
      <c r="X1" s="5" t="s">
        <v>216</v>
      </c>
      <c r="Y1" s="104" t="s">
        <v>224</v>
      </c>
      <c r="Z1" s="104"/>
      <c r="AA1" s="104"/>
      <c r="AB1" s="104"/>
      <c r="AC1" s="104"/>
      <c r="AD1" s="104"/>
      <c r="AF1" s="42"/>
      <c r="AG1" s="104" t="s">
        <v>223</v>
      </c>
      <c r="AH1" s="104"/>
      <c r="AI1" s="104"/>
      <c r="AJ1" s="104"/>
      <c r="AK1" s="104"/>
      <c r="AL1" s="104"/>
    </row>
    <row r="2" spans="1:39" x14ac:dyDescent="0.25">
      <c r="A2" s="39" t="s">
        <v>106</v>
      </c>
      <c r="B2" t="s">
        <v>96</v>
      </c>
      <c r="C2" t="s">
        <v>97</v>
      </c>
      <c r="F2" s="70" t="s">
        <v>254</v>
      </c>
      <c r="G2" s="70" t="s">
        <v>244</v>
      </c>
      <c r="H2" s="70" t="s">
        <v>232</v>
      </c>
      <c r="I2" s="70" t="s">
        <v>245</v>
      </c>
      <c r="J2" s="70" t="s">
        <v>246</v>
      </c>
      <c r="K2" s="70" t="s">
        <v>247</v>
      </c>
      <c r="L2" s="70" t="s">
        <v>248</v>
      </c>
      <c r="N2" s="70" t="s">
        <v>230</v>
      </c>
      <c r="O2" s="70" t="s">
        <v>218</v>
      </c>
      <c r="P2" s="70" t="s">
        <v>231</v>
      </c>
      <c r="Q2" s="70" t="s">
        <v>213</v>
      </c>
      <c r="R2" s="70" t="s">
        <v>232</v>
      </c>
      <c r="S2" s="70" t="s">
        <v>229</v>
      </c>
      <c r="T2" s="39" t="s">
        <v>107</v>
      </c>
      <c r="U2" t="s">
        <v>96</v>
      </c>
      <c r="V2" t="s">
        <v>97</v>
      </c>
      <c r="Y2" s="70" t="s">
        <v>254</v>
      </c>
      <c r="Z2" s="70" t="s">
        <v>244</v>
      </c>
      <c r="AA2" s="70" t="s">
        <v>232</v>
      </c>
      <c r="AB2" s="70" t="s">
        <v>245</v>
      </c>
      <c r="AC2" s="70" t="s">
        <v>246</v>
      </c>
      <c r="AD2" s="70" t="s">
        <v>247</v>
      </c>
      <c r="AE2" s="70" t="s">
        <v>248</v>
      </c>
      <c r="AG2" s="70" t="s">
        <v>230</v>
      </c>
      <c r="AH2" s="70" t="s">
        <v>218</v>
      </c>
      <c r="AI2" s="70" t="s">
        <v>231</v>
      </c>
      <c r="AJ2" s="70" t="s">
        <v>213</v>
      </c>
      <c r="AK2" s="70" t="s">
        <v>232</v>
      </c>
      <c r="AL2" s="70" t="s">
        <v>229</v>
      </c>
    </row>
    <row r="3" spans="1:39" x14ac:dyDescent="0.25">
      <c r="B3" t="s">
        <v>210</v>
      </c>
      <c r="F3" s="44">
        <f>C8</f>
        <v>0</v>
      </c>
      <c r="G3" s="44">
        <f>C64</f>
        <v>0</v>
      </c>
      <c r="H3" s="44">
        <f>C120</f>
        <v>0</v>
      </c>
      <c r="I3" s="44">
        <f>C176</f>
        <v>0</v>
      </c>
      <c r="J3" s="44">
        <f>C232</f>
        <v>0</v>
      </c>
      <c r="K3" s="44">
        <f>C288</f>
        <v>0</v>
      </c>
      <c r="L3" s="44">
        <f>C344</f>
        <v>0</v>
      </c>
      <c r="N3" s="44">
        <f>C399</f>
        <v>0</v>
      </c>
      <c r="O3" s="44">
        <f>C454</f>
        <v>0</v>
      </c>
      <c r="P3" s="44">
        <f>C509</f>
        <v>0</v>
      </c>
      <c r="Q3" s="44">
        <f>C564</f>
        <v>0</v>
      </c>
      <c r="R3" s="44">
        <f>C619</f>
        <v>0</v>
      </c>
      <c r="S3" s="44">
        <f>C670</f>
        <v>0</v>
      </c>
      <c r="U3" t="s">
        <v>210</v>
      </c>
      <c r="Y3" s="44">
        <f>V8</f>
        <v>0</v>
      </c>
      <c r="Z3" s="44">
        <f>V64</f>
        <v>0</v>
      </c>
      <c r="AA3" s="44">
        <f>V120</f>
        <v>0</v>
      </c>
      <c r="AB3" s="44">
        <f>V176</f>
        <v>0</v>
      </c>
      <c r="AC3" s="44">
        <f>V232</f>
        <v>0</v>
      </c>
      <c r="AD3" s="44">
        <f>V288</f>
        <v>0</v>
      </c>
      <c r="AE3" s="44">
        <f>V344</f>
        <v>0</v>
      </c>
      <c r="AG3" s="44">
        <f>V399</f>
        <v>0</v>
      </c>
      <c r="AH3" s="44">
        <f>V454</f>
        <v>0</v>
      </c>
      <c r="AI3" s="44">
        <f>V509</f>
        <v>0</v>
      </c>
      <c r="AJ3" s="44">
        <f>V564</f>
        <v>0</v>
      </c>
      <c r="AK3" s="44">
        <f>V619</f>
        <v>0</v>
      </c>
      <c r="AL3" s="44">
        <f>V670</f>
        <v>0</v>
      </c>
    </row>
    <row r="4" spans="1:39" x14ac:dyDescent="0.25">
      <c r="B4" t="s">
        <v>215</v>
      </c>
      <c r="C4" t="s">
        <v>253</v>
      </c>
      <c r="H4" s="44"/>
      <c r="I4" s="44"/>
      <c r="J4" s="44"/>
      <c r="K4" s="44"/>
      <c r="L4" s="44"/>
      <c r="N4" s="44"/>
      <c r="O4" s="44"/>
      <c r="P4" s="44"/>
      <c r="Q4" s="44"/>
      <c r="R4" s="44"/>
      <c r="S4" s="44"/>
      <c r="U4" t="s">
        <v>215</v>
      </c>
      <c r="V4" t="s">
        <v>253</v>
      </c>
      <c r="Y4" s="77"/>
      <c r="Z4" s="77"/>
      <c r="AA4" s="44"/>
      <c r="AB4" s="44"/>
      <c r="AC4" s="44"/>
      <c r="AD4" s="44"/>
      <c r="AE4" s="44"/>
      <c r="AG4" s="44"/>
      <c r="AH4" s="44"/>
      <c r="AI4" s="44"/>
      <c r="AJ4" s="44"/>
      <c r="AK4" s="44"/>
      <c r="AL4" s="44"/>
    </row>
    <row r="5" spans="1:39" x14ac:dyDescent="0.25">
      <c r="A5" s="76"/>
      <c r="B5" t="s">
        <v>98</v>
      </c>
      <c r="D5" s="20"/>
      <c r="E5" s="6">
        <f>B9</f>
        <v>0</v>
      </c>
      <c r="F5" s="6">
        <f t="shared" ref="F5" si="0">C9</f>
        <v>0</v>
      </c>
      <c r="G5" s="44">
        <f>C65</f>
        <v>0</v>
      </c>
      <c r="H5" s="44">
        <f>C121</f>
        <v>0</v>
      </c>
      <c r="I5" s="44">
        <f>C177</f>
        <v>0</v>
      </c>
      <c r="J5" s="44">
        <f>C233</f>
        <v>0</v>
      </c>
      <c r="K5" s="44">
        <f>C289</f>
        <v>0</v>
      </c>
      <c r="L5" s="44">
        <f>C345</f>
        <v>0</v>
      </c>
      <c r="M5" s="20"/>
      <c r="N5" s="44">
        <f>C400</f>
        <v>0</v>
      </c>
      <c r="O5" s="44">
        <f>C455</f>
        <v>0</v>
      </c>
      <c r="P5" s="44">
        <f>C510</f>
        <v>0</v>
      </c>
      <c r="Q5" s="44">
        <f>C565</f>
        <v>0</v>
      </c>
      <c r="R5" s="44">
        <f>C620</f>
        <v>0</v>
      </c>
      <c r="S5" s="44">
        <f>C671</f>
        <v>0</v>
      </c>
      <c r="T5" s="76"/>
      <c r="U5" t="s">
        <v>98</v>
      </c>
      <c r="W5" s="20"/>
      <c r="X5" s="6">
        <f>U9</f>
        <v>0</v>
      </c>
      <c r="Y5" s="77">
        <f t="shared" ref="Y5" si="1">V9</f>
        <v>0</v>
      </c>
      <c r="Z5" s="44">
        <f>V65</f>
        <v>0</v>
      </c>
      <c r="AA5" s="44">
        <f>V121</f>
        <v>0</v>
      </c>
      <c r="AB5" s="44">
        <f>V177</f>
        <v>0</v>
      </c>
      <c r="AC5" s="44">
        <f>V233</f>
        <v>0</v>
      </c>
      <c r="AD5" s="44">
        <f>V289</f>
        <v>0</v>
      </c>
      <c r="AE5" s="44">
        <f>V345</f>
        <v>0</v>
      </c>
      <c r="AF5" s="20"/>
      <c r="AG5" s="44">
        <f>V400</f>
        <v>0</v>
      </c>
      <c r="AH5" s="44">
        <f>V455</f>
        <v>0</v>
      </c>
      <c r="AI5" s="44">
        <f>V510</f>
        <v>0</v>
      </c>
      <c r="AJ5" s="44">
        <f>V565</f>
        <v>0</v>
      </c>
      <c r="AK5" s="44">
        <f>V620</f>
        <v>0</v>
      </c>
      <c r="AL5" s="44">
        <f>V671</f>
        <v>0</v>
      </c>
      <c r="AM5" s="20"/>
    </row>
    <row r="6" spans="1:39" x14ac:dyDescent="0.25">
      <c r="D6" s="20"/>
      <c r="E6" s="6">
        <f t="shared" ref="E6:E55" si="2">B10</f>
        <v>0</v>
      </c>
      <c r="F6" s="77">
        <f t="shared" ref="F6:F55" si="3">C10</f>
        <v>0</v>
      </c>
      <c r="G6" s="44">
        <f t="shared" ref="G6:G55" si="4">C66</f>
        <v>0</v>
      </c>
      <c r="H6" s="44">
        <f t="shared" ref="H6:H55" si="5">C122</f>
        <v>0</v>
      </c>
      <c r="I6" s="44">
        <f t="shared" ref="I6:I55" si="6">C178</f>
        <v>0</v>
      </c>
      <c r="J6" s="44">
        <f t="shared" ref="J6:J55" si="7">C234</f>
        <v>0</v>
      </c>
      <c r="K6" s="44">
        <f t="shared" ref="K6:K55" si="8">C290</f>
        <v>0</v>
      </c>
      <c r="L6" s="44">
        <f t="shared" ref="L6:L55" si="9">C346</f>
        <v>0</v>
      </c>
      <c r="M6" s="20"/>
      <c r="N6" s="44">
        <f t="shared" ref="N6:N55" si="10">C401</f>
        <v>0</v>
      </c>
      <c r="O6" s="44">
        <f t="shared" ref="O6:O55" si="11">C456</f>
        <v>0</v>
      </c>
      <c r="P6" s="44">
        <f t="shared" ref="P6:P55" si="12">C511</f>
        <v>0</v>
      </c>
      <c r="Q6" s="44">
        <f t="shared" ref="Q6:Q55" si="13">C566</f>
        <v>0</v>
      </c>
      <c r="R6" s="44">
        <f t="shared" ref="R6:R55" si="14">C621</f>
        <v>0</v>
      </c>
      <c r="S6" s="44">
        <f t="shared" ref="S6:S55" si="15">C672</f>
        <v>0</v>
      </c>
      <c r="W6" s="20"/>
      <c r="X6" s="6">
        <f t="shared" ref="X6:X55" si="16">U10</f>
        <v>0</v>
      </c>
      <c r="Y6" s="77">
        <f t="shared" ref="Y6:Y55" si="17">V10</f>
        <v>0</v>
      </c>
      <c r="Z6" s="44">
        <f t="shared" ref="Z6:Z55" si="18">V66</f>
        <v>0</v>
      </c>
      <c r="AA6" s="44">
        <f t="shared" ref="AA6:AA55" si="19">V122</f>
        <v>0</v>
      </c>
      <c r="AB6" s="44">
        <f t="shared" ref="AB6:AB55" si="20">V178</f>
        <v>0</v>
      </c>
      <c r="AC6" s="44">
        <f t="shared" ref="AC6:AC55" si="21">V234</f>
        <v>0</v>
      </c>
      <c r="AD6" s="44">
        <f t="shared" ref="AD6:AD55" si="22">V290</f>
        <v>0</v>
      </c>
      <c r="AE6" s="44">
        <f t="shared" ref="AE6:AE55" si="23">V346</f>
        <v>0</v>
      </c>
      <c r="AF6" s="20"/>
      <c r="AG6" s="44">
        <f t="shared" ref="AG6:AG55" si="24">V401</f>
        <v>0</v>
      </c>
      <c r="AH6" s="44">
        <f t="shared" ref="AH6:AH55" si="25">V456</f>
        <v>0</v>
      </c>
      <c r="AI6" s="44">
        <f t="shared" ref="AI6:AI55" si="26">V511</f>
        <v>0</v>
      </c>
      <c r="AJ6" s="44">
        <f t="shared" ref="AJ6:AJ55" si="27">V566</f>
        <v>0</v>
      </c>
      <c r="AK6" s="44">
        <f t="shared" ref="AK6:AK55" si="28">V621</f>
        <v>0</v>
      </c>
      <c r="AL6" s="44">
        <f t="shared" ref="AL6:AL55" si="29">V672</f>
        <v>0</v>
      </c>
      <c r="AM6" s="20"/>
    </row>
    <row r="7" spans="1:39" x14ac:dyDescent="0.25">
      <c r="B7" t="s">
        <v>99</v>
      </c>
      <c r="D7" s="20"/>
      <c r="E7" s="6">
        <f t="shared" si="2"/>
        <v>0</v>
      </c>
      <c r="F7" s="77">
        <f t="shared" si="3"/>
        <v>0</v>
      </c>
      <c r="G7" s="44">
        <f t="shared" si="4"/>
        <v>0</v>
      </c>
      <c r="H7" s="44">
        <f t="shared" si="5"/>
        <v>0</v>
      </c>
      <c r="I7" s="44">
        <f t="shared" si="6"/>
        <v>0</v>
      </c>
      <c r="J7" s="44">
        <f t="shared" si="7"/>
        <v>0</v>
      </c>
      <c r="K7" s="44">
        <f t="shared" si="8"/>
        <v>0</v>
      </c>
      <c r="L7" s="44">
        <f t="shared" si="9"/>
        <v>0</v>
      </c>
      <c r="M7" s="20"/>
      <c r="N7" s="44">
        <f t="shared" si="10"/>
        <v>0</v>
      </c>
      <c r="O7" s="44">
        <f t="shared" si="11"/>
        <v>0</v>
      </c>
      <c r="P7" s="44">
        <f t="shared" si="12"/>
        <v>0</v>
      </c>
      <c r="Q7" s="44">
        <f t="shared" si="13"/>
        <v>0</v>
      </c>
      <c r="R7" s="44">
        <f t="shared" si="14"/>
        <v>0</v>
      </c>
      <c r="S7" s="44">
        <f t="shared" si="15"/>
        <v>0</v>
      </c>
      <c r="U7" t="s">
        <v>99</v>
      </c>
      <c r="W7" s="20"/>
      <c r="X7" s="6">
        <f t="shared" si="16"/>
        <v>0</v>
      </c>
      <c r="Y7" s="77">
        <f t="shared" si="17"/>
        <v>0</v>
      </c>
      <c r="Z7" s="44">
        <f t="shared" si="18"/>
        <v>0</v>
      </c>
      <c r="AA7" s="44">
        <f t="shared" si="19"/>
        <v>0</v>
      </c>
      <c r="AB7" s="44">
        <f t="shared" si="20"/>
        <v>0</v>
      </c>
      <c r="AC7" s="44">
        <f t="shared" si="21"/>
        <v>0</v>
      </c>
      <c r="AD7" s="44">
        <f t="shared" si="22"/>
        <v>0</v>
      </c>
      <c r="AE7" s="44">
        <f t="shared" si="23"/>
        <v>0</v>
      </c>
      <c r="AF7" s="20"/>
      <c r="AG7" s="44">
        <f t="shared" si="24"/>
        <v>0</v>
      </c>
      <c r="AH7" s="44">
        <f t="shared" si="25"/>
        <v>0</v>
      </c>
      <c r="AI7" s="44">
        <f t="shared" si="26"/>
        <v>0</v>
      </c>
      <c r="AJ7" s="44">
        <f t="shared" si="27"/>
        <v>0</v>
      </c>
      <c r="AK7" s="44">
        <f t="shared" si="28"/>
        <v>0</v>
      </c>
      <c r="AL7" s="44">
        <f t="shared" si="29"/>
        <v>0</v>
      </c>
      <c r="AM7" s="20"/>
    </row>
    <row r="8" spans="1:39" x14ac:dyDescent="0.25">
      <c r="D8" s="20"/>
      <c r="E8" s="6">
        <f t="shared" si="2"/>
        <v>0</v>
      </c>
      <c r="F8" s="77">
        <f t="shared" si="3"/>
        <v>0</v>
      </c>
      <c r="G8" s="44">
        <f t="shared" si="4"/>
        <v>0</v>
      </c>
      <c r="H8" s="44">
        <f t="shared" si="5"/>
        <v>0</v>
      </c>
      <c r="I8" s="44">
        <f t="shared" si="6"/>
        <v>0</v>
      </c>
      <c r="J8" s="44">
        <f t="shared" si="7"/>
        <v>0</v>
      </c>
      <c r="K8" s="44">
        <f t="shared" si="8"/>
        <v>0</v>
      </c>
      <c r="L8" s="44">
        <f t="shared" si="9"/>
        <v>0</v>
      </c>
      <c r="M8" s="20"/>
      <c r="N8" s="44">
        <f t="shared" si="10"/>
        <v>0</v>
      </c>
      <c r="O8" s="44">
        <f t="shared" si="11"/>
        <v>0</v>
      </c>
      <c r="P8" s="44">
        <f t="shared" si="12"/>
        <v>0</v>
      </c>
      <c r="Q8" s="44">
        <f t="shared" si="13"/>
        <v>0</v>
      </c>
      <c r="R8" s="44">
        <f t="shared" si="14"/>
        <v>0</v>
      </c>
      <c r="S8" s="44">
        <f t="shared" si="15"/>
        <v>0</v>
      </c>
      <c r="W8" s="20"/>
      <c r="X8" s="6">
        <f t="shared" si="16"/>
        <v>0</v>
      </c>
      <c r="Y8" s="77">
        <f t="shared" si="17"/>
        <v>0</v>
      </c>
      <c r="Z8" s="44">
        <f t="shared" si="18"/>
        <v>0</v>
      </c>
      <c r="AA8" s="44">
        <f t="shared" si="19"/>
        <v>0</v>
      </c>
      <c r="AB8" s="44">
        <f t="shared" si="20"/>
        <v>0</v>
      </c>
      <c r="AC8" s="44">
        <f t="shared" si="21"/>
        <v>0</v>
      </c>
      <c r="AD8" s="44">
        <f t="shared" si="22"/>
        <v>0</v>
      </c>
      <c r="AE8" s="44">
        <f t="shared" si="23"/>
        <v>0</v>
      </c>
      <c r="AF8" s="20"/>
      <c r="AG8" s="44">
        <f t="shared" si="24"/>
        <v>0</v>
      </c>
      <c r="AH8" s="44">
        <f t="shared" si="25"/>
        <v>0</v>
      </c>
      <c r="AI8" s="44">
        <f t="shared" si="26"/>
        <v>0</v>
      </c>
      <c r="AJ8" s="44">
        <f t="shared" si="27"/>
        <v>0</v>
      </c>
      <c r="AK8" s="44">
        <f t="shared" si="28"/>
        <v>0</v>
      </c>
      <c r="AL8" s="44">
        <f t="shared" si="29"/>
        <v>0</v>
      </c>
      <c r="AM8" s="20"/>
    </row>
    <row r="9" spans="1:39" x14ac:dyDescent="0.25">
      <c r="D9" s="20"/>
      <c r="E9" s="6">
        <f t="shared" si="2"/>
        <v>0</v>
      </c>
      <c r="F9" s="77">
        <f t="shared" si="3"/>
        <v>0</v>
      </c>
      <c r="G9" s="44">
        <f t="shared" si="4"/>
        <v>0</v>
      </c>
      <c r="H9" s="44">
        <f t="shared" si="5"/>
        <v>0</v>
      </c>
      <c r="I9" s="44">
        <f t="shared" si="6"/>
        <v>0</v>
      </c>
      <c r="J9" s="44">
        <f t="shared" si="7"/>
        <v>0</v>
      </c>
      <c r="K9" s="44">
        <f t="shared" si="8"/>
        <v>0</v>
      </c>
      <c r="L9" s="44">
        <f t="shared" si="9"/>
        <v>0</v>
      </c>
      <c r="M9" s="20"/>
      <c r="N9" s="44">
        <f t="shared" si="10"/>
        <v>0</v>
      </c>
      <c r="O9" s="44">
        <f t="shared" si="11"/>
        <v>0</v>
      </c>
      <c r="P9" s="44">
        <f t="shared" si="12"/>
        <v>0</v>
      </c>
      <c r="Q9" s="44">
        <f t="shared" si="13"/>
        <v>0</v>
      </c>
      <c r="R9" s="44">
        <f t="shared" si="14"/>
        <v>0</v>
      </c>
      <c r="S9" s="44">
        <f t="shared" si="15"/>
        <v>0</v>
      </c>
      <c r="W9" s="20"/>
      <c r="X9" s="6">
        <f t="shared" si="16"/>
        <v>0</v>
      </c>
      <c r="Y9" s="77">
        <f t="shared" si="17"/>
        <v>0</v>
      </c>
      <c r="Z9" s="44">
        <f t="shared" si="18"/>
        <v>0</v>
      </c>
      <c r="AA9" s="44">
        <f t="shared" si="19"/>
        <v>0</v>
      </c>
      <c r="AB9" s="44">
        <f t="shared" si="20"/>
        <v>0</v>
      </c>
      <c r="AC9" s="44">
        <f t="shared" si="21"/>
        <v>0</v>
      </c>
      <c r="AD9" s="44">
        <f t="shared" si="22"/>
        <v>0</v>
      </c>
      <c r="AE9" s="44">
        <f t="shared" si="23"/>
        <v>0</v>
      </c>
      <c r="AF9" s="20"/>
      <c r="AG9" s="44">
        <f t="shared" si="24"/>
        <v>0</v>
      </c>
      <c r="AH9" s="44">
        <f t="shared" si="25"/>
        <v>0</v>
      </c>
      <c r="AI9" s="44">
        <f t="shared" si="26"/>
        <v>0</v>
      </c>
      <c r="AJ9" s="44">
        <f t="shared" si="27"/>
        <v>0</v>
      </c>
      <c r="AK9" s="44">
        <f t="shared" si="28"/>
        <v>0</v>
      </c>
      <c r="AL9" s="44">
        <f t="shared" si="29"/>
        <v>0</v>
      </c>
      <c r="AM9" s="20"/>
    </row>
    <row r="10" spans="1:39" x14ac:dyDescent="0.25">
      <c r="D10" s="20"/>
      <c r="E10" s="6">
        <f t="shared" si="2"/>
        <v>0</v>
      </c>
      <c r="F10" s="77">
        <f t="shared" si="3"/>
        <v>0</v>
      </c>
      <c r="G10" s="44">
        <f t="shared" si="4"/>
        <v>0</v>
      </c>
      <c r="H10" s="44">
        <f t="shared" si="5"/>
        <v>0</v>
      </c>
      <c r="I10" s="44">
        <f t="shared" si="6"/>
        <v>0</v>
      </c>
      <c r="J10" s="44">
        <f t="shared" si="7"/>
        <v>0</v>
      </c>
      <c r="K10" s="44">
        <f t="shared" si="8"/>
        <v>0</v>
      </c>
      <c r="L10" s="44">
        <f t="shared" si="9"/>
        <v>0</v>
      </c>
      <c r="M10" s="20"/>
      <c r="N10" s="44">
        <f t="shared" si="10"/>
        <v>0</v>
      </c>
      <c r="O10" s="44">
        <f t="shared" si="11"/>
        <v>0</v>
      </c>
      <c r="P10" s="44">
        <f t="shared" si="12"/>
        <v>0</v>
      </c>
      <c r="Q10" s="44">
        <f t="shared" si="13"/>
        <v>0</v>
      </c>
      <c r="R10" s="44">
        <f t="shared" si="14"/>
        <v>0</v>
      </c>
      <c r="S10" s="44">
        <f t="shared" si="15"/>
        <v>0</v>
      </c>
      <c r="W10" s="20"/>
      <c r="X10" s="6">
        <f t="shared" si="16"/>
        <v>0</v>
      </c>
      <c r="Y10" s="77">
        <f t="shared" si="17"/>
        <v>0</v>
      </c>
      <c r="Z10" s="44">
        <f t="shared" si="18"/>
        <v>0</v>
      </c>
      <c r="AA10" s="44">
        <f t="shared" si="19"/>
        <v>0</v>
      </c>
      <c r="AB10" s="44">
        <f t="shared" si="20"/>
        <v>0</v>
      </c>
      <c r="AC10" s="44">
        <f t="shared" si="21"/>
        <v>0</v>
      </c>
      <c r="AD10" s="44">
        <f t="shared" si="22"/>
        <v>0</v>
      </c>
      <c r="AE10" s="44">
        <f t="shared" si="23"/>
        <v>0</v>
      </c>
      <c r="AF10" s="20"/>
      <c r="AG10" s="44">
        <f t="shared" si="24"/>
        <v>0</v>
      </c>
      <c r="AH10" s="44">
        <f t="shared" si="25"/>
        <v>0</v>
      </c>
      <c r="AI10" s="44">
        <f t="shared" si="26"/>
        <v>0</v>
      </c>
      <c r="AJ10" s="44">
        <f t="shared" si="27"/>
        <v>0</v>
      </c>
      <c r="AK10" s="44">
        <f t="shared" si="28"/>
        <v>0</v>
      </c>
      <c r="AL10" s="44">
        <f t="shared" si="29"/>
        <v>0</v>
      </c>
      <c r="AM10" s="20"/>
    </row>
    <row r="11" spans="1:39" x14ac:dyDescent="0.25">
      <c r="D11" s="20"/>
      <c r="E11" s="6">
        <f t="shared" si="2"/>
        <v>0</v>
      </c>
      <c r="F11" s="77">
        <f t="shared" si="3"/>
        <v>0</v>
      </c>
      <c r="G11" s="44">
        <f t="shared" si="4"/>
        <v>0</v>
      </c>
      <c r="H11" s="44">
        <f t="shared" si="5"/>
        <v>0</v>
      </c>
      <c r="I11" s="44">
        <f t="shared" si="6"/>
        <v>0</v>
      </c>
      <c r="J11" s="44">
        <f t="shared" si="7"/>
        <v>0</v>
      </c>
      <c r="K11" s="44">
        <f t="shared" si="8"/>
        <v>0</v>
      </c>
      <c r="L11" s="44">
        <f t="shared" si="9"/>
        <v>0</v>
      </c>
      <c r="M11" s="20"/>
      <c r="N11" s="44">
        <f t="shared" si="10"/>
        <v>0</v>
      </c>
      <c r="O11" s="44">
        <f t="shared" si="11"/>
        <v>0</v>
      </c>
      <c r="P11" s="44">
        <f t="shared" si="12"/>
        <v>0</v>
      </c>
      <c r="Q11" s="44">
        <f t="shared" si="13"/>
        <v>0</v>
      </c>
      <c r="R11" s="44">
        <f t="shared" si="14"/>
        <v>0</v>
      </c>
      <c r="S11" s="44">
        <f t="shared" si="15"/>
        <v>0</v>
      </c>
      <c r="W11" s="20"/>
      <c r="X11" s="6">
        <f t="shared" si="16"/>
        <v>0</v>
      </c>
      <c r="Y11" s="77">
        <f t="shared" si="17"/>
        <v>0</v>
      </c>
      <c r="Z11" s="44">
        <f t="shared" si="18"/>
        <v>0</v>
      </c>
      <c r="AA11" s="44">
        <f t="shared" si="19"/>
        <v>0</v>
      </c>
      <c r="AB11" s="44">
        <f t="shared" si="20"/>
        <v>0</v>
      </c>
      <c r="AC11" s="44">
        <f t="shared" si="21"/>
        <v>0</v>
      </c>
      <c r="AD11" s="44">
        <f t="shared" si="22"/>
        <v>0</v>
      </c>
      <c r="AE11" s="44">
        <f t="shared" si="23"/>
        <v>0</v>
      </c>
      <c r="AF11" s="20"/>
      <c r="AG11" s="44">
        <f t="shared" si="24"/>
        <v>0</v>
      </c>
      <c r="AH11" s="44">
        <f t="shared" si="25"/>
        <v>0</v>
      </c>
      <c r="AI11" s="44">
        <f t="shared" si="26"/>
        <v>0</v>
      </c>
      <c r="AJ11" s="44">
        <f t="shared" si="27"/>
        <v>0</v>
      </c>
      <c r="AK11" s="44">
        <f t="shared" si="28"/>
        <v>0</v>
      </c>
      <c r="AL11" s="44">
        <f t="shared" si="29"/>
        <v>0</v>
      </c>
      <c r="AM11" s="20"/>
    </row>
    <row r="12" spans="1:39" x14ac:dyDescent="0.25">
      <c r="D12" s="20"/>
      <c r="E12" s="6">
        <f t="shared" si="2"/>
        <v>0</v>
      </c>
      <c r="F12" s="77">
        <f t="shared" si="3"/>
        <v>0</v>
      </c>
      <c r="G12" s="44">
        <f t="shared" si="4"/>
        <v>0</v>
      </c>
      <c r="H12" s="44">
        <f t="shared" si="5"/>
        <v>0</v>
      </c>
      <c r="I12" s="44">
        <f t="shared" si="6"/>
        <v>0</v>
      </c>
      <c r="J12" s="44">
        <f t="shared" si="7"/>
        <v>0</v>
      </c>
      <c r="K12" s="44">
        <f t="shared" si="8"/>
        <v>0</v>
      </c>
      <c r="L12" s="44">
        <f t="shared" si="9"/>
        <v>0</v>
      </c>
      <c r="M12" s="20"/>
      <c r="N12" s="44">
        <f t="shared" si="10"/>
        <v>0</v>
      </c>
      <c r="O12" s="44">
        <f t="shared" si="11"/>
        <v>0</v>
      </c>
      <c r="P12" s="44">
        <f t="shared" si="12"/>
        <v>0</v>
      </c>
      <c r="Q12" s="44">
        <f t="shared" si="13"/>
        <v>0</v>
      </c>
      <c r="R12" s="44">
        <f t="shared" si="14"/>
        <v>0</v>
      </c>
      <c r="S12" s="44">
        <f t="shared" si="15"/>
        <v>0</v>
      </c>
      <c r="W12" s="20"/>
      <c r="X12" s="6">
        <f t="shared" si="16"/>
        <v>0</v>
      </c>
      <c r="Y12" s="77">
        <f t="shared" si="17"/>
        <v>0</v>
      </c>
      <c r="Z12" s="44">
        <f t="shared" si="18"/>
        <v>0</v>
      </c>
      <c r="AA12" s="44">
        <f t="shared" si="19"/>
        <v>0</v>
      </c>
      <c r="AB12" s="44">
        <f t="shared" si="20"/>
        <v>0</v>
      </c>
      <c r="AC12" s="44">
        <f t="shared" si="21"/>
        <v>0</v>
      </c>
      <c r="AD12" s="44">
        <f t="shared" si="22"/>
        <v>0</v>
      </c>
      <c r="AE12" s="44">
        <f t="shared" si="23"/>
        <v>0</v>
      </c>
      <c r="AF12" s="20"/>
      <c r="AG12" s="44">
        <f t="shared" si="24"/>
        <v>0</v>
      </c>
      <c r="AH12" s="44">
        <f t="shared" si="25"/>
        <v>0</v>
      </c>
      <c r="AI12" s="44">
        <f t="shared" si="26"/>
        <v>0</v>
      </c>
      <c r="AJ12" s="44">
        <f t="shared" si="27"/>
        <v>0</v>
      </c>
      <c r="AK12" s="44">
        <f t="shared" si="28"/>
        <v>0</v>
      </c>
      <c r="AL12" s="44">
        <f t="shared" si="29"/>
        <v>0</v>
      </c>
      <c r="AM12" s="20"/>
    </row>
    <row r="13" spans="1:39" x14ac:dyDescent="0.25">
      <c r="D13" s="20"/>
      <c r="E13" s="6">
        <f t="shared" si="2"/>
        <v>0</v>
      </c>
      <c r="F13" s="77">
        <f t="shared" si="3"/>
        <v>0</v>
      </c>
      <c r="G13" s="44">
        <f t="shared" si="4"/>
        <v>0</v>
      </c>
      <c r="H13" s="44">
        <f t="shared" si="5"/>
        <v>0</v>
      </c>
      <c r="I13" s="44">
        <f t="shared" si="6"/>
        <v>0</v>
      </c>
      <c r="J13" s="44">
        <f t="shared" si="7"/>
        <v>0</v>
      </c>
      <c r="K13" s="44">
        <f t="shared" si="8"/>
        <v>0</v>
      </c>
      <c r="L13" s="44">
        <f t="shared" si="9"/>
        <v>0</v>
      </c>
      <c r="M13" s="20"/>
      <c r="N13" s="44">
        <f t="shared" si="10"/>
        <v>0</v>
      </c>
      <c r="O13" s="44">
        <f t="shared" si="11"/>
        <v>0</v>
      </c>
      <c r="P13" s="44">
        <f t="shared" si="12"/>
        <v>0</v>
      </c>
      <c r="Q13" s="44">
        <f t="shared" si="13"/>
        <v>0</v>
      </c>
      <c r="R13" s="44">
        <f t="shared" si="14"/>
        <v>0</v>
      </c>
      <c r="S13" s="44">
        <f t="shared" si="15"/>
        <v>0</v>
      </c>
      <c r="W13" s="20"/>
      <c r="X13" s="6">
        <f t="shared" si="16"/>
        <v>0</v>
      </c>
      <c r="Y13" s="77">
        <f t="shared" si="17"/>
        <v>0</v>
      </c>
      <c r="Z13" s="44">
        <f t="shared" si="18"/>
        <v>0</v>
      </c>
      <c r="AA13" s="44">
        <f t="shared" si="19"/>
        <v>0</v>
      </c>
      <c r="AB13" s="44">
        <f t="shared" si="20"/>
        <v>0</v>
      </c>
      <c r="AC13" s="44">
        <f t="shared" si="21"/>
        <v>0</v>
      </c>
      <c r="AD13" s="44">
        <f t="shared" si="22"/>
        <v>0</v>
      </c>
      <c r="AE13" s="44">
        <f t="shared" si="23"/>
        <v>0</v>
      </c>
      <c r="AF13" s="20"/>
      <c r="AG13" s="44">
        <f t="shared" si="24"/>
        <v>0</v>
      </c>
      <c r="AH13" s="44">
        <f t="shared" si="25"/>
        <v>0</v>
      </c>
      <c r="AI13" s="44">
        <f t="shared" si="26"/>
        <v>0</v>
      </c>
      <c r="AJ13" s="44">
        <f t="shared" si="27"/>
        <v>0</v>
      </c>
      <c r="AK13" s="44">
        <f t="shared" si="28"/>
        <v>0</v>
      </c>
      <c r="AL13" s="44">
        <f t="shared" si="29"/>
        <v>0</v>
      </c>
      <c r="AM13" s="20"/>
    </row>
    <row r="14" spans="1:39" x14ac:dyDescent="0.25">
      <c r="D14" s="20"/>
      <c r="E14" s="6">
        <f t="shared" si="2"/>
        <v>0</v>
      </c>
      <c r="F14" s="77">
        <f t="shared" si="3"/>
        <v>0</v>
      </c>
      <c r="G14" s="44">
        <f t="shared" si="4"/>
        <v>0</v>
      </c>
      <c r="H14" s="44">
        <f t="shared" si="5"/>
        <v>0</v>
      </c>
      <c r="I14" s="44">
        <f t="shared" si="6"/>
        <v>0</v>
      </c>
      <c r="J14" s="44">
        <f t="shared" si="7"/>
        <v>0</v>
      </c>
      <c r="K14" s="44">
        <f t="shared" si="8"/>
        <v>0</v>
      </c>
      <c r="L14" s="44">
        <f t="shared" si="9"/>
        <v>0</v>
      </c>
      <c r="M14" s="20"/>
      <c r="N14" s="44">
        <f t="shared" si="10"/>
        <v>0</v>
      </c>
      <c r="O14" s="44">
        <f t="shared" si="11"/>
        <v>0</v>
      </c>
      <c r="P14" s="44">
        <f t="shared" si="12"/>
        <v>0</v>
      </c>
      <c r="Q14" s="44">
        <f t="shared" si="13"/>
        <v>0</v>
      </c>
      <c r="R14" s="44">
        <f t="shared" si="14"/>
        <v>0</v>
      </c>
      <c r="S14" s="44">
        <f t="shared" si="15"/>
        <v>0</v>
      </c>
      <c r="W14" s="20"/>
      <c r="X14" s="6">
        <f t="shared" si="16"/>
        <v>0</v>
      </c>
      <c r="Y14" s="77">
        <f t="shared" si="17"/>
        <v>0</v>
      </c>
      <c r="Z14" s="44">
        <f t="shared" si="18"/>
        <v>0</v>
      </c>
      <c r="AA14" s="44">
        <f t="shared" si="19"/>
        <v>0</v>
      </c>
      <c r="AB14" s="44">
        <f t="shared" si="20"/>
        <v>0</v>
      </c>
      <c r="AC14" s="44">
        <f t="shared" si="21"/>
        <v>0</v>
      </c>
      <c r="AD14" s="44">
        <f t="shared" si="22"/>
        <v>0</v>
      </c>
      <c r="AE14" s="44">
        <f t="shared" si="23"/>
        <v>0</v>
      </c>
      <c r="AF14" s="20"/>
      <c r="AG14" s="44">
        <f t="shared" si="24"/>
        <v>0</v>
      </c>
      <c r="AH14" s="44">
        <f t="shared" si="25"/>
        <v>0</v>
      </c>
      <c r="AI14" s="44">
        <f t="shared" si="26"/>
        <v>0</v>
      </c>
      <c r="AJ14" s="44">
        <f t="shared" si="27"/>
        <v>0</v>
      </c>
      <c r="AK14" s="44">
        <f t="shared" si="28"/>
        <v>0</v>
      </c>
      <c r="AL14" s="44">
        <f t="shared" si="29"/>
        <v>0</v>
      </c>
      <c r="AM14" s="20"/>
    </row>
    <row r="15" spans="1:39" x14ac:dyDescent="0.25">
      <c r="D15" s="20"/>
      <c r="E15" s="6">
        <f t="shared" si="2"/>
        <v>0</v>
      </c>
      <c r="F15" s="77">
        <f t="shared" si="3"/>
        <v>0</v>
      </c>
      <c r="G15" s="44">
        <f t="shared" si="4"/>
        <v>0</v>
      </c>
      <c r="H15" s="44">
        <f t="shared" si="5"/>
        <v>0</v>
      </c>
      <c r="I15" s="44">
        <f t="shared" si="6"/>
        <v>0</v>
      </c>
      <c r="J15" s="44">
        <f t="shared" si="7"/>
        <v>0</v>
      </c>
      <c r="K15" s="44">
        <f t="shared" si="8"/>
        <v>0</v>
      </c>
      <c r="L15" s="44">
        <f t="shared" si="9"/>
        <v>0</v>
      </c>
      <c r="M15" s="20"/>
      <c r="N15" s="44">
        <f t="shared" si="10"/>
        <v>0</v>
      </c>
      <c r="O15" s="44">
        <f t="shared" si="11"/>
        <v>0</v>
      </c>
      <c r="P15" s="44">
        <f t="shared" si="12"/>
        <v>0</v>
      </c>
      <c r="Q15" s="44">
        <f t="shared" si="13"/>
        <v>0</v>
      </c>
      <c r="R15" s="44">
        <f t="shared" si="14"/>
        <v>0</v>
      </c>
      <c r="S15" s="44">
        <f t="shared" si="15"/>
        <v>0</v>
      </c>
      <c r="W15" s="20"/>
      <c r="X15" s="6">
        <f t="shared" si="16"/>
        <v>0</v>
      </c>
      <c r="Y15" s="77">
        <f t="shared" si="17"/>
        <v>0</v>
      </c>
      <c r="Z15" s="44">
        <f t="shared" si="18"/>
        <v>0</v>
      </c>
      <c r="AA15" s="44">
        <f t="shared" si="19"/>
        <v>0</v>
      </c>
      <c r="AB15" s="44">
        <f t="shared" si="20"/>
        <v>0</v>
      </c>
      <c r="AC15" s="44">
        <f t="shared" si="21"/>
        <v>0</v>
      </c>
      <c r="AD15" s="44">
        <f t="shared" si="22"/>
        <v>0</v>
      </c>
      <c r="AE15" s="44">
        <f t="shared" si="23"/>
        <v>0</v>
      </c>
      <c r="AF15" s="20"/>
      <c r="AG15" s="44">
        <f t="shared" si="24"/>
        <v>0</v>
      </c>
      <c r="AH15" s="44">
        <f t="shared" si="25"/>
        <v>0</v>
      </c>
      <c r="AI15" s="44">
        <f t="shared" si="26"/>
        <v>0</v>
      </c>
      <c r="AJ15" s="44">
        <f t="shared" si="27"/>
        <v>0</v>
      </c>
      <c r="AK15" s="44">
        <f t="shared" si="28"/>
        <v>0</v>
      </c>
      <c r="AL15" s="44">
        <f t="shared" si="29"/>
        <v>0</v>
      </c>
      <c r="AM15" s="20"/>
    </row>
    <row r="16" spans="1:39" x14ac:dyDescent="0.25">
      <c r="D16" s="20"/>
      <c r="E16" s="6">
        <f t="shared" si="2"/>
        <v>0</v>
      </c>
      <c r="F16" s="77">
        <f t="shared" si="3"/>
        <v>0</v>
      </c>
      <c r="G16" s="44">
        <f t="shared" si="4"/>
        <v>0</v>
      </c>
      <c r="H16" s="44">
        <f t="shared" si="5"/>
        <v>0</v>
      </c>
      <c r="I16" s="44">
        <f t="shared" si="6"/>
        <v>0</v>
      </c>
      <c r="J16" s="44">
        <f t="shared" si="7"/>
        <v>0</v>
      </c>
      <c r="K16" s="44">
        <f t="shared" si="8"/>
        <v>0</v>
      </c>
      <c r="L16" s="44">
        <f t="shared" si="9"/>
        <v>0</v>
      </c>
      <c r="M16" s="20"/>
      <c r="N16" s="44">
        <f t="shared" si="10"/>
        <v>0</v>
      </c>
      <c r="O16" s="44">
        <f t="shared" si="11"/>
        <v>0</v>
      </c>
      <c r="P16" s="44">
        <f t="shared" si="12"/>
        <v>0</v>
      </c>
      <c r="Q16" s="44">
        <f t="shared" si="13"/>
        <v>0</v>
      </c>
      <c r="R16" s="44">
        <f t="shared" si="14"/>
        <v>0</v>
      </c>
      <c r="S16" s="44">
        <f t="shared" si="15"/>
        <v>0</v>
      </c>
      <c r="W16" s="20"/>
      <c r="X16" s="6">
        <f t="shared" si="16"/>
        <v>0</v>
      </c>
      <c r="Y16" s="77">
        <f t="shared" si="17"/>
        <v>0</v>
      </c>
      <c r="Z16" s="44">
        <f t="shared" si="18"/>
        <v>0</v>
      </c>
      <c r="AA16" s="44">
        <f t="shared" si="19"/>
        <v>0</v>
      </c>
      <c r="AB16" s="44">
        <f t="shared" si="20"/>
        <v>0</v>
      </c>
      <c r="AC16" s="44">
        <f t="shared" si="21"/>
        <v>0</v>
      </c>
      <c r="AD16" s="44">
        <f t="shared" si="22"/>
        <v>0</v>
      </c>
      <c r="AE16" s="44">
        <f t="shared" si="23"/>
        <v>0</v>
      </c>
      <c r="AF16" s="20"/>
      <c r="AG16" s="44">
        <f t="shared" si="24"/>
        <v>0</v>
      </c>
      <c r="AH16" s="44">
        <f t="shared" si="25"/>
        <v>0</v>
      </c>
      <c r="AI16" s="44">
        <f t="shared" si="26"/>
        <v>0</v>
      </c>
      <c r="AJ16" s="44">
        <f t="shared" si="27"/>
        <v>0</v>
      </c>
      <c r="AK16" s="44">
        <f t="shared" si="28"/>
        <v>0</v>
      </c>
      <c r="AL16" s="44">
        <f t="shared" si="29"/>
        <v>0</v>
      </c>
      <c r="AM16" s="20"/>
    </row>
    <row r="17" spans="4:39" x14ac:dyDescent="0.25">
      <c r="D17" s="20"/>
      <c r="E17" s="6">
        <f t="shared" si="2"/>
        <v>0</v>
      </c>
      <c r="F17" s="77">
        <f t="shared" si="3"/>
        <v>0</v>
      </c>
      <c r="G17" s="44">
        <f t="shared" si="4"/>
        <v>0</v>
      </c>
      <c r="H17" s="44">
        <f t="shared" si="5"/>
        <v>0</v>
      </c>
      <c r="I17" s="44">
        <f t="shared" si="6"/>
        <v>0</v>
      </c>
      <c r="J17" s="44">
        <f t="shared" si="7"/>
        <v>0</v>
      </c>
      <c r="K17" s="44">
        <f t="shared" si="8"/>
        <v>0</v>
      </c>
      <c r="L17" s="44">
        <f t="shared" si="9"/>
        <v>0</v>
      </c>
      <c r="M17" s="20"/>
      <c r="N17" s="44">
        <f t="shared" si="10"/>
        <v>0</v>
      </c>
      <c r="O17" s="44">
        <f t="shared" si="11"/>
        <v>0</v>
      </c>
      <c r="P17" s="44">
        <f t="shared" si="12"/>
        <v>0</v>
      </c>
      <c r="Q17" s="44">
        <f t="shared" si="13"/>
        <v>0</v>
      </c>
      <c r="R17" s="44">
        <f t="shared" si="14"/>
        <v>0</v>
      </c>
      <c r="S17" s="44">
        <f t="shared" si="15"/>
        <v>0</v>
      </c>
      <c r="W17" s="20"/>
      <c r="X17" s="6">
        <f t="shared" si="16"/>
        <v>0</v>
      </c>
      <c r="Y17" s="77">
        <f t="shared" si="17"/>
        <v>0</v>
      </c>
      <c r="Z17" s="44">
        <f t="shared" si="18"/>
        <v>0</v>
      </c>
      <c r="AA17" s="44">
        <f t="shared" si="19"/>
        <v>0</v>
      </c>
      <c r="AB17" s="44">
        <f t="shared" si="20"/>
        <v>0</v>
      </c>
      <c r="AC17" s="44">
        <f t="shared" si="21"/>
        <v>0</v>
      </c>
      <c r="AD17" s="44">
        <f t="shared" si="22"/>
        <v>0</v>
      </c>
      <c r="AE17" s="44">
        <f t="shared" si="23"/>
        <v>0</v>
      </c>
      <c r="AF17" s="20"/>
      <c r="AG17" s="44">
        <f t="shared" si="24"/>
        <v>0</v>
      </c>
      <c r="AH17" s="44">
        <f t="shared" si="25"/>
        <v>0</v>
      </c>
      <c r="AI17" s="44">
        <f t="shared" si="26"/>
        <v>0</v>
      </c>
      <c r="AJ17" s="44">
        <f t="shared" si="27"/>
        <v>0</v>
      </c>
      <c r="AK17" s="44">
        <f t="shared" si="28"/>
        <v>0</v>
      </c>
      <c r="AL17" s="44">
        <f t="shared" si="29"/>
        <v>0</v>
      </c>
      <c r="AM17" s="20"/>
    </row>
    <row r="18" spans="4:39" x14ac:dyDescent="0.25">
      <c r="D18" s="20"/>
      <c r="E18" s="6">
        <f t="shared" si="2"/>
        <v>0</v>
      </c>
      <c r="F18" s="77">
        <f t="shared" si="3"/>
        <v>0</v>
      </c>
      <c r="G18" s="44">
        <f t="shared" si="4"/>
        <v>0</v>
      </c>
      <c r="H18" s="44">
        <f t="shared" si="5"/>
        <v>0</v>
      </c>
      <c r="I18" s="44">
        <f t="shared" si="6"/>
        <v>0</v>
      </c>
      <c r="J18" s="44">
        <f t="shared" si="7"/>
        <v>0</v>
      </c>
      <c r="K18" s="44">
        <f t="shared" si="8"/>
        <v>0</v>
      </c>
      <c r="L18" s="44">
        <f t="shared" si="9"/>
        <v>0</v>
      </c>
      <c r="M18" s="20"/>
      <c r="N18" s="44">
        <f t="shared" si="10"/>
        <v>0</v>
      </c>
      <c r="O18" s="44">
        <f t="shared" si="11"/>
        <v>0</v>
      </c>
      <c r="P18" s="44">
        <f t="shared" si="12"/>
        <v>0</v>
      </c>
      <c r="Q18" s="44">
        <f t="shared" si="13"/>
        <v>0</v>
      </c>
      <c r="R18" s="44">
        <f t="shared" si="14"/>
        <v>0</v>
      </c>
      <c r="S18" s="44">
        <f t="shared" si="15"/>
        <v>0</v>
      </c>
      <c r="W18" s="20"/>
      <c r="X18" s="6">
        <f t="shared" si="16"/>
        <v>0</v>
      </c>
      <c r="Y18" s="77">
        <f t="shared" si="17"/>
        <v>0</v>
      </c>
      <c r="Z18" s="44">
        <f t="shared" si="18"/>
        <v>0</v>
      </c>
      <c r="AA18" s="44">
        <f t="shared" si="19"/>
        <v>0</v>
      </c>
      <c r="AB18" s="44">
        <f t="shared" si="20"/>
        <v>0</v>
      </c>
      <c r="AC18" s="44">
        <f t="shared" si="21"/>
        <v>0</v>
      </c>
      <c r="AD18" s="44">
        <f t="shared" si="22"/>
        <v>0</v>
      </c>
      <c r="AE18" s="44">
        <f t="shared" si="23"/>
        <v>0</v>
      </c>
      <c r="AF18" s="20"/>
      <c r="AG18" s="44">
        <f t="shared" si="24"/>
        <v>0</v>
      </c>
      <c r="AH18" s="44">
        <f t="shared" si="25"/>
        <v>0</v>
      </c>
      <c r="AI18" s="44">
        <f t="shared" si="26"/>
        <v>0</v>
      </c>
      <c r="AJ18" s="44">
        <f t="shared" si="27"/>
        <v>0</v>
      </c>
      <c r="AK18" s="44">
        <f t="shared" si="28"/>
        <v>0</v>
      </c>
      <c r="AL18" s="44">
        <f t="shared" si="29"/>
        <v>0</v>
      </c>
      <c r="AM18" s="20"/>
    </row>
    <row r="19" spans="4:39" x14ac:dyDescent="0.25">
      <c r="D19" s="20"/>
      <c r="E19" s="6">
        <f t="shared" si="2"/>
        <v>0</v>
      </c>
      <c r="F19" s="77">
        <f t="shared" si="3"/>
        <v>0</v>
      </c>
      <c r="G19" s="44">
        <f t="shared" si="4"/>
        <v>0</v>
      </c>
      <c r="H19" s="44">
        <f t="shared" si="5"/>
        <v>0</v>
      </c>
      <c r="I19" s="44">
        <f t="shared" si="6"/>
        <v>0</v>
      </c>
      <c r="J19" s="44">
        <f t="shared" si="7"/>
        <v>0</v>
      </c>
      <c r="K19" s="44">
        <f t="shared" si="8"/>
        <v>0</v>
      </c>
      <c r="L19" s="44">
        <f t="shared" si="9"/>
        <v>0</v>
      </c>
      <c r="M19" s="20"/>
      <c r="N19" s="44">
        <f t="shared" si="10"/>
        <v>0</v>
      </c>
      <c r="O19" s="44">
        <f t="shared" si="11"/>
        <v>0</v>
      </c>
      <c r="P19" s="44">
        <f t="shared" si="12"/>
        <v>0</v>
      </c>
      <c r="Q19" s="44">
        <f t="shared" si="13"/>
        <v>0</v>
      </c>
      <c r="R19" s="44">
        <f t="shared" si="14"/>
        <v>0</v>
      </c>
      <c r="S19" s="44">
        <f t="shared" si="15"/>
        <v>0</v>
      </c>
      <c r="W19" s="20"/>
      <c r="X19" s="6">
        <f t="shared" si="16"/>
        <v>0</v>
      </c>
      <c r="Y19" s="77">
        <f t="shared" si="17"/>
        <v>0</v>
      </c>
      <c r="Z19" s="44">
        <f t="shared" si="18"/>
        <v>0</v>
      </c>
      <c r="AA19" s="44">
        <f t="shared" si="19"/>
        <v>0</v>
      </c>
      <c r="AB19" s="44">
        <f t="shared" si="20"/>
        <v>0</v>
      </c>
      <c r="AC19" s="44">
        <f t="shared" si="21"/>
        <v>0</v>
      </c>
      <c r="AD19" s="44">
        <f t="shared" si="22"/>
        <v>0</v>
      </c>
      <c r="AE19" s="44">
        <f t="shared" si="23"/>
        <v>0</v>
      </c>
      <c r="AF19" s="20"/>
      <c r="AG19" s="44">
        <f t="shared" si="24"/>
        <v>0</v>
      </c>
      <c r="AH19" s="44">
        <f t="shared" si="25"/>
        <v>0</v>
      </c>
      <c r="AI19" s="44">
        <f t="shared" si="26"/>
        <v>0</v>
      </c>
      <c r="AJ19" s="44">
        <f t="shared" si="27"/>
        <v>0</v>
      </c>
      <c r="AK19" s="44">
        <f t="shared" si="28"/>
        <v>0</v>
      </c>
      <c r="AL19" s="44">
        <f t="shared" si="29"/>
        <v>0</v>
      </c>
      <c r="AM19" s="20"/>
    </row>
    <row r="20" spans="4:39" x14ac:dyDescent="0.25">
      <c r="D20" s="20"/>
      <c r="E20" s="6">
        <f t="shared" si="2"/>
        <v>0</v>
      </c>
      <c r="F20" s="77">
        <f t="shared" si="3"/>
        <v>0</v>
      </c>
      <c r="G20" s="44">
        <f t="shared" si="4"/>
        <v>0</v>
      </c>
      <c r="H20" s="44">
        <f t="shared" si="5"/>
        <v>0</v>
      </c>
      <c r="I20" s="44">
        <f t="shared" si="6"/>
        <v>0</v>
      </c>
      <c r="J20" s="44">
        <f t="shared" si="7"/>
        <v>0</v>
      </c>
      <c r="K20" s="44">
        <f t="shared" si="8"/>
        <v>0</v>
      </c>
      <c r="L20" s="44">
        <f t="shared" si="9"/>
        <v>0</v>
      </c>
      <c r="M20" s="20"/>
      <c r="N20" s="44">
        <f t="shared" si="10"/>
        <v>0</v>
      </c>
      <c r="O20" s="44">
        <f t="shared" si="11"/>
        <v>0</v>
      </c>
      <c r="P20" s="44">
        <f t="shared" si="12"/>
        <v>0</v>
      </c>
      <c r="Q20" s="44">
        <f t="shared" si="13"/>
        <v>0</v>
      </c>
      <c r="R20" s="44">
        <f t="shared" si="14"/>
        <v>0</v>
      </c>
      <c r="S20" s="44">
        <f t="shared" si="15"/>
        <v>0</v>
      </c>
      <c r="W20" s="20"/>
      <c r="X20" s="6">
        <f t="shared" si="16"/>
        <v>0</v>
      </c>
      <c r="Y20" s="77">
        <f t="shared" si="17"/>
        <v>0</v>
      </c>
      <c r="Z20" s="44">
        <f t="shared" si="18"/>
        <v>0</v>
      </c>
      <c r="AA20" s="44">
        <f t="shared" si="19"/>
        <v>0</v>
      </c>
      <c r="AB20" s="44">
        <f t="shared" si="20"/>
        <v>0</v>
      </c>
      <c r="AC20" s="44">
        <f t="shared" si="21"/>
        <v>0</v>
      </c>
      <c r="AD20" s="44">
        <f t="shared" si="22"/>
        <v>0</v>
      </c>
      <c r="AE20" s="44">
        <f t="shared" si="23"/>
        <v>0</v>
      </c>
      <c r="AF20" s="20"/>
      <c r="AG20" s="44">
        <f t="shared" si="24"/>
        <v>0</v>
      </c>
      <c r="AH20" s="44">
        <f t="shared" si="25"/>
        <v>0</v>
      </c>
      <c r="AI20" s="44">
        <f t="shared" si="26"/>
        <v>0</v>
      </c>
      <c r="AJ20" s="44">
        <f t="shared" si="27"/>
        <v>0</v>
      </c>
      <c r="AK20" s="44">
        <f t="shared" si="28"/>
        <v>0</v>
      </c>
      <c r="AL20" s="44">
        <f t="shared" si="29"/>
        <v>0</v>
      </c>
      <c r="AM20" s="20"/>
    </row>
    <row r="21" spans="4:39" x14ac:dyDescent="0.25">
      <c r="D21" s="20"/>
      <c r="E21" s="6">
        <f t="shared" si="2"/>
        <v>0</v>
      </c>
      <c r="F21" s="77">
        <f t="shared" si="3"/>
        <v>0</v>
      </c>
      <c r="G21" s="44">
        <f t="shared" si="4"/>
        <v>0</v>
      </c>
      <c r="H21" s="44">
        <f t="shared" si="5"/>
        <v>0</v>
      </c>
      <c r="I21" s="44">
        <f t="shared" si="6"/>
        <v>0</v>
      </c>
      <c r="J21" s="44">
        <f t="shared" si="7"/>
        <v>0</v>
      </c>
      <c r="K21" s="44">
        <f t="shared" si="8"/>
        <v>0</v>
      </c>
      <c r="L21" s="44">
        <f t="shared" si="9"/>
        <v>0</v>
      </c>
      <c r="M21" s="20"/>
      <c r="N21" s="44">
        <f t="shared" si="10"/>
        <v>0</v>
      </c>
      <c r="O21" s="44">
        <f t="shared" si="11"/>
        <v>0</v>
      </c>
      <c r="P21" s="44">
        <f t="shared" si="12"/>
        <v>0</v>
      </c>
      <c r="Q21" s="44">
        <f t="shared" si="13"/>
        <v>0</v>
      </c>
      <c r="R21" s="44">
        <f t="shared" si="14"/>
        <v>0</v>
      </c>
      <c r="S21" s="44">
        <f t="shared" si="15"/>
        <v>0</v>
      </c>
      <c r="W21" s="20"/>
      <c r="X21" s="6">
        <f t="shared" si="16"/>
        <v>0</v>
      </c>
      <c r="Y21" s="77">
        <f t="shared" si="17"/>
        <v>0</v>
      </c>
      <c r="Z21" s="44">
        <f t="shared" si="18"/>
        <v>0</v>
      </c>
      <c r="AA21" s="44">
        <f t="shared" si="19"/>
        <v>0</v>
      </c>
      <c r="AB21" s="44">
        <f t="shared" si="20"/>
        <v>0</v>
      </c>
      <c r="AC21" s="44">
        <f t="shared" si="21"/>
        <v>0</v>
      </c>
      <c r="AD21" s="44">
        <f t="shared" si="22"/>
        <v>0</v>
      </c>
      <c r="AE21" s="44">
        <f t="shared" si="23"/>
        <v>0</v>
      </c>
      <c r="AF21" s="20"/>
      <c r="AG21" s="44">
        <f t="shared" si="24"/>
        <v>0</v>
      </c>
      <c r="AH21" s="44">
        <f t="shared" si="25"/>
        <v>0</v>
      </c>
      <c r="AI21" s="44">
        <f t="shared" si="26"/>
        <v>0</v>
      </c>
      <c r="AJ21" s="44">
        <f t="shared" si="27"/>
        <v>0</v>
      </c>
      <c r="AK21" s="44">
        <f t="shared" si="28"/>
        <v>0</v>
      </c>
      <c r="AL21" s="44">
        <f t="shared" si="29"/>
        <v>0</v>
      </c>
      <c r="AM21" s="20"/>
    </row>
    <row r="22" spans="4:39" x14ac:dyDescent="0.25">
      <c r="D22" s="20"/>
      <c r="E22" s="6">
        <f t="shared" si="2"/>
        <v>0</v>
      </c>
      <c r="F22" s="77">
        <f t="shared" si="3"/>
        <v>0</v>
      </c>
      <c r="G22" s="44">
        <f t="shared" si="4"/>
        <v>0</v>
      </c>
      <c r="H22" s="44">
        <f t="shared" si="5"/>
        <v>0</v>
      </c>
      <c r="I22" s="44">
        <f t="shared" si="6"/>
        <v>0</v>
      </c>
      <c r="J22" s="44">
        <f t="shared" si="7"/>
        <v>0</v>
      </c>
      <c r="K22" s="44">
        <f t="shared" si="8"/>
        <v>0</v>
      </c>
      <c r="L22" s="44">
        <f t="shared" si="9"/>
        <v>0</v>
      </c>
      <c r="M22" s="20"/>
      <c r="N22" s="44">
        <f t="shared" si="10"/>
        <v>0</v>
      </c>
      <c r="O22" s="44">
        <f t="shared" si="11"/>
        <v>0</v>
      </c>
      <c r="P22" s="44">
        <f t="shared" si="12"/>
        <v>0</v>
      </c>
      <c r="Q22" s="44">
        <f t="shared" si="13"/>
        <v>0</v>
      </c>
      <c r="R22" s="44">
        <f t="shared" si="14"/>
        <v>0</v>
      </c>
      <c r="S22" s="44">
        <f t="shared" si="15"/>
        <v>0</v>
      </c>
      <c r="W22" s="20"/>
      <c r="X22" s="6">
        <f t="shared" si="16"/>
        <v>0</v>
      </c>
      <c r="Y22" s="77">
        <f t="shared" si="17"/>
        <v>0</v>
      </c>
      <c r="Z22" s="44">
        <f t="shared" si="18"/>
        <v>0</v>
      </c>
      <c r="AA22" s="44">
        <f t="shared" si="19"/>
        <v>0</v>
      </c>
      <c r="AB22" s="44">
        <f t="shared" si="20"/>
        <v>0</v>
      </c>
      <c r="AC22" s="44">
        <f t="shared" si="21"/>
        <v>0</v>
      </c>
      <c r="AD22" s="44">
        <f t="shared" si="22"/>
        <v>0</v>
      </c>
      <c r="AE22" s="44">
        <f t="shared" si="23"/>
        <v>0</v>
      </c>
      <c r="AF22" s="20"/>
      <c r="AG22" s="44">
        <f t="shared" si="24"/>
        <v>0</v>
      </c>
      <c r="AH22" s="44">
        <f t="shared" si="25"/>
        <v>0</v>
      </c>
      <c r="AI22" s="44">
        <f t="shared" si="26"/>
        <v>0</v>
      </c>
      <c r="AJ22" s="44">
        <f t="shared" si="27"/>
        <v>0</v>
      </c>
      <c r="AK22" s="44">
        <f t="shared" si="28"/>
        <v>0</v>
      </c>
      <c r="AL22" s="44">
        <f t="shared" si="29"/>
        <v>0</v>
      </c>
      <c r="AM22" s="20"/>
    </row>
    <row r="23" spans="4:39" x14ac:dyDescent="0.25">
      <c r="D23" s="20"/>
      <c r="E23" s="6">
        <f t="shared" si="2"/>
        <v>0</v>
      </c>
      <c r="F23" s="77">
        <f t="shared" si="3"/>
        <v>0</v>
      </c>
      <c r="G23" s="44">
        <f t="shared" si="4"/>
        <v>0</v>
      </c>
      <c r="H23" s="44">
        <f t="shared" si="5"/>
        <v>0</v>
      </c>
      <c r="I23" s="44">
        <f t="shared" si="6"/>
        <v>0</v>
      </c>
      <c r="J23" s="44">
        <f t="shared" si="7"/>
        <v>0</v>
      </c>
      <c r="K23" s="44">
        <f t="shared" si="8"/>
        <v>0</v>
      </c>
      <c r="L23" s="44">
        <f t="shared" si="9"/>
        <v>0</v>
      </c>
      <c r="M23" s="20"/>
      <c r="N23" s="44">
        <f t="shared" si="10"/>
        <v>0</v>
      </c>
      <c r="O23" s="44">
        <f t="shared" si="11"/>
        <v>0</v>
      </c>
      <c r="P23" s="44">
        <f t="shared" si="12"/>
        <v>0</v>
      </c>
      <c r="Q23" s="44">
        <f t="shared" si="13"/>
        <v>0</v>
      </c>
      <c r="R23" s="44">
        <f t="shared" si="14"/>
        <v>0</v>
      </c>
      <c r="S23" s="44">
        <f t="shared" si="15"/>
        <v>0</v>
      </c>
      <c r="W23" s="20"/>
      <c r="X23" s="6">
        <f t="shared" si="16"/>
        <v>0</v>
      </c>
      <c r="Y23" s="77">
        <f t="shared" si="17"/>
        <v>0</v>
      </c>
      <c r="Z23" s="44">
        <f t="shared" si="18"/>
        <v>0</v>
      </c>
      <c r="AA23" s="44">
        <f t="shared" si="19"/>
        <v>0</v>
      </c>
      <c r="AB23" s="44">
        <f t="shared" si="20"/>
        <v>0</v>
      </c>
      <c r="AC23" s="44">
        <f t="shared" si="21"/>
        <v>0</v>
      </c>
      <c r="AD23" s="44">
        <f t="shared" si="22"/>
        <v>0</v>
      </c>
      <c r="AE23" s="44">
        <f t="shared" si="23"/>
        <v>0</v>
      </c>
      <c r="AF23" s="20"/>
      <c r="AG23" s="44">
        <f t="shared" si="24"/>
        <v>0</v>
      </c>
      <c r="AH23" s="44">
        <f t="shared" si="25"/>
        <v>0</v>
      </c>
      <c r="AI23" s="44">
        <f t="shared" si="26"/>
        <v>0</v>
      </c>
      <c r="AJ23" s="44">
        <f t="shared" si="27"/>
        <v>0</v>
      </c>
      <c r="AK23" s="44">
        <f t="shared" si="28"/>
        <v>0</v>
      </c>
      <c r="AL23" s="44">
        <f t="shared" si="29"/>
        <v>0</v>
      </c>
      <c r="AM23" s="20"/>
    </row>
    <row r="24" spans="4:39" x14ac:dyDescent="0.25">
      <c r="D24" s="20"/>
      <c r="E24" s="6">
        <f t="shared" si="2"/>
        <v>0</v>
      </c>
      <c r="F24" s="77">
        <f t="shared" si="3"/>
        <v>0</v>
      </c>
      <c r="G24" s="44">
        <f t="shared" si="4"/>
        <v>0</v>
      </c>
      <c r="H24" s="44">
        <f t="shared" si="5"/>
        <v>0</v>
      </c>
      <c r="I24" s="44">
        <f t="shared" si="6"/>
        <v>0</v>
      </c>
      <c r="J24" s="44">
        <f t="shared" si="7"/>
        <v>0</v>
      </c>
      <c r="K24" s="44">
        <f t="shared" si="8"/>
        <v>0</v>
      </c>
      <c r="L24" s="44">
        <f t="shared" si="9"/>
        <v>0</v>
      </c>
      <c r="M24" s="20"/>
      <c r="N24" s="44">
        <f t="shared" si="10"/>
        <v>0</v>
      </c>
      <c r="O24" s="44">
        <f t="shared" si="11"/>
        <v>0</v>
      </c>
      <c r="P24" s="44">
        <f t="shared" si="12"/>
        <v>0</v>
      </c>
      <c r="Q24" s="44">
        <f t="shared" si="13"/>
        <v>0</v>
      </c>
      <c r="R24" s="44">
        <f t="shared" si="14"/>
        <v>0</v>
      </c>
      <c r="S24" s="44">
        <f t="shared" si="15"/>
        <v>0</v>
      </c>
      <c r="W24" s="20"/>
      <c r="X24" s="6">
        <f t="shared" si="16"/>
        <v>0</v>
      </c>
      <c r="Y24" s="77">
        <f t="shared" si="17"/>
        <v>0</v>
      </c>
      <c r="Z24" s="44">
        <f t="shared" si="18"/>
        <v>0</v>
      </c>
      <c r="AA24" s="44">
        <f t="shared" si="19"/>
        <v>0</v>
      </c>
      <c r="AB24" s="44">
        <f t="shared" si="20"/>
        <v>0</v>
      </c>
      <c r="AC24" s="44">
        <f t="shared" si="21"/>
        <v>0</v>
      </c>
      <c r="AD24" s="44">
        <f t="shared" si="22"/>
        <v>0</v>
      </c>
      <c r="AE24" s="44">
        <f t="shared" si="23"/>
        <v>0</v>
      </c>
      <c r="AF24" s="20"/>
      <c r="AG24" s="44">
        <f t="shared" si="24"/>
        <v>0</v>
      </c>
      <c r="AH24" s="44">
        <f t="shared" si="25"/>
        <v>0</v>
      </c>
      <c r="AI24" s="44">
        <f t="shared" si="26"/>
        <v>0</v>
      </c>
      <c r="AJ24" s="44">
        <f t="shared" si="27"/>
        <v>0</v>
      </c>
      <c r="AK24" s="44">
        <f t="shared" si="28"/>
        <v>0</v>
      </c>
      <c r="AL24" s="44">
        <f t="shared" si="29"/>
        <v>0</v>
      </c>
      <c r="AM24" s="20"/>
    </row>
    <row r="25" spans="4:39" x14ac:dyDescent="0.25">
      <c r="D25" s="20"/>
      <c r="E25" s="6">
        <f t="shared" si="2"/>
        <v>0</v>
      </c>
      <c r="F25" s="77">
        <f t="shared" si="3"/>
        <v>0</v>
      </c>
      <c r="G25" s="44">
        <f t="shared" si="4"/>
        <v>0</v>
      </c>
      <c r="H25" s="44">
        <f t="shared" si="5"/>
        <v>0</v>
      </c>
      <c r="I25" s="44">
        <f t="shared" si="6"/>
        <v>0</v>
      </c>
      <c r="J25" s="44">
        <f t="shared" si="7"/>
        <v>0</v>
      </c>
      <c r="K25" s="44">
        <f t="shared" si="8"/>
        <v>0</v>
      </c>
      <c r="L25" s="44">
        <f t="shared" si="9"/>
        <v>0</v>
      </c>
      <c r="M25" s="20"/>
      <c r="N25" s="44">
        <f t="shared" si="10"/>
        <v>0</v>
      </c>
      <c r="O25" s="44">
        <f t="shared" si="11"/>
        <v>0</v>
      </c>
      <c r="P25" s="44">
        <f t="shared" si="12"/>
        <v>0</v>
      </c>
      <c r="Q25" s="44">
        <f t="shared" si="13"/>
        <v>0</v>
      </c>
      <c r="R25" s="44">
        <f t="shared" si="14"/>
        <v>0</v>
      </c>
      <c r="S25" s="44">
        <f t="shared" si="15"/>
        <v>0</v>
      </c>
      <c r="W25" s="20"/>
      <c r="X25" s="6">
        <f t="shared" si="16"/>
        <v>0</v>
      </c>
      <c r="Y25" s="77">
        <f t="shared" si="17"/>
        <v>0</v>
      </c>
      <c r="Z25" s="44">
        <f t="shared" si="18"/>
        <v>0</v>
      </c>
      <c r="AA25" s="44">
        <f t="shared" si="19"/>
        <v>0</v>
      </c>
      <c r="AB25" s="44">
        <f t="shared" si="20"/>
        <v>0</v>
      </c>
      <c r="AC25" s="44">
        <f t="shared" si="21"/>
        <v>0</v>
      </c>
      <c r="AD25" s="44">
        <f t="shared" si="22"/>
        <v>0</v>
      </c>
      <c r="AE25" s="44">
        <f t="shared" si="23"/>
        <v>0</v>
      </c>
      <c r="AF25" s="20"/>
      <c r="AG25" s="44">
        <f t="shared" si="24"/>
        <v>0</v>
      </c>
      <c r="AH25" s="44">
        <f t="shared" si="25"/>
        <v>0</v>
      </c>
      <c r="AI25" s="44">
        <f t="shared" si="26"/>
        <v>0</v>
      </c>
      <c r="AJ25" s="44">
        <f t="shared" si="27"/>
        <v>0</v>
      </c>
      <c r="AK25" s="44">
        <f t="shared" si="28"/>
        <v>0</v>
      </c>
      <c r="AL25" s="44">
        <f t="shared" si="29"/>
        <v>0</v>
      </c>
      <c r="AM25" s="20"/>
    </row>
    <row r="26" spans="4:39" x14ac:dyDescent="0.25">
      <c r="D26" s="20"/>
      <c r="E26" s="6">
        <f t="shared" si="2"/>
        <v>0</v>
      </c>
      <c r="F26" s="77">
        <f t="shared" si="3"/>
        <v>0</v>
      </c>
      <c r="G26" s="44">
        <f t="shared" si="4"/>
        <v>0</v>
      </c>
      <c r="H26" s="44">
        <f t="shared" si="5"/>
        <v>0</v>
      </c>
      <c r="I26" s="44">
        <f t="shared" si="6"/>
        <v>0</v>
      </c>
      <c r="J26" s="44">
        <f t="shared" si="7"/>
        <v>0</v>
      </c>
      <c r="K26" s="44">
        <f t="shared" si="8"/>
        <v>0</v>
      </c>
      <c r="L26" s="44">
        <f t="shared" si="9"/>
        <v>0</v>
      </c>
      <c r="M26" s="20"/>
      <c r="N26" s="44">
        <f t="shared" si="10"/>
        <v>0</v>
      </c>
      <c r="O26" s="44">
        <f t="shared" si="11"/>
        <v>0</v>
      </c>
      <c r="P26" s="44">
        <f t="shared" si="12"/>
        <v>0</v>
      </c>
      <c r="Q26" s="44">
        <f t="shared" si="13"/>
        <v>0</v>
      </c>
      <c r="R26" s="44">
        <f t="shared" si="14"/>
        <v>0</v>
      </c>
      <c r="S26" s="44">
        <f t="shared" si="15"/>
        <v>0</v>
      </c>
      <c r="W26" s="20"/>
      <c r="X26" s="6">
        <f t="shared" si="16"/>
        <v>0</v>
      </c>
      <c r="Y26" s="77">
        <f t="shared" si="17"/>
        <v>0</v>
      </c>
      <c r="Z26" s="44">
        <f t="shared" si="18"/>
        <v>0</v>
      </c>
      <c r="AA26" s="44">
        <f t="shared" si="19"/>
        <v>0</v>
      </c>
      <c r="AB26" s="44">
        <f t="shared" si="20"/>
        <v>0</v>
      </c>
      <c r="AC26" s="44">
        <f t="shared" si="21"/>
        <v>0</v>
      </c>
      <c r="AD26" s="44">
        <f t="shared" si="22"/>
        <v>0</v>
      </c>
      <c r="AE26" s="44">
        <f t="shared" si="23"/>
        <v>0</v>
      </c>
      <c r="AF26" s="20"/>
      <c r="AG26" s="44">
        <f t="shared" si="24"/>
        <v>0</v>
      </c>
      <c r="AH26" s="44">
        <f t="shared" si="25"/>
        <v>0</v>
      </c>
      <c r="AI26" s="44">
        <f t="shared" si="26"/>
        <v>0</v>
      </c>
      <c r="AJ26" s="44">
        <f t="shared" si="27"/>
        <v>0</v>
      </c>
      <c r="AK26" s="44">
        <f t="shared" si="28"/>
        <v>0</v>
      </c>
      <c r="AL26" s="44">
        <f t="shared" si="29"/>
        <v>0</v>
      </c>
      <c r="AM26" s="20"/>
    </row>
    <row r="27" spans="4:39" x14ac:dyDescent="0.25">
      <c r="D27" s="20"/>
      <c r="E27" s="6">
        <f t="shared" si="2"/>
        <v>0</v>
      </c>
      <c r="F27" s="77">
        <f t="shared" si="3"/>
        <v>0</v>
      </c>
      <c r="G27" s="44">
        <f t="shared" si="4"/>
        <v>0</v>
      </c>
      <c r="H27" s="44">
        <f t="shared" si="5"/>
        <v>0</v>
      </c>
      <c r="I27" s="44">
        <f t="shared" si="6"/>
        <v>0</v>
      </c>
      <c r="J27" s="44">
        <f t="shared" si="7"/>
        <v>0</v>
      </c>
      <c r="K27" s="44">
        <f t="shared" si="8"/>
        <v>0</v>
      </c>
      <c r="L27" s="44">
        <f t="shared" si="9"/>
        <v>0</v>
      </c>
      <c r="M27" s="20"/>
      <c r="N27" s="44">
        <f t="shared" si="10"/>
        <v>0</v>
      </c>
      <c r="O27" s="44">
        <f t="shared" si="11"/>
        <v>0</v>
      </c>
      <c r="P27" s="44">
        <f t="shared" si="12"/>
        <v>0</v>
      </c>
      <c r="Q27" s="44">
        <f t="shared" si="13"/>
        <v>0</v>
      </c>
      <c r="R27" s="44">
        <f t="shared" si="14"/>
        <v>0</v>
      </c>
      <c r="S27" s="44">
        <f t="shared" si="15"/>
        <v>0</v>
      </c>
      <c r="W27" s="20"/>
      <c r="X27" s="6">
        <f t="shared" si="16"/>
        <v>0</v>
      </c>
      <c r="Y27" s="77">
        <f t="shared" si="17"/>
        <v>0</v>
      </c>
      <c r="Z27" s="44">
        <f t="shared" si="18"/>
        <v>0</v>
      </c>
      <c r="AA27" s="44">
        <f t="shared" si="19"/>
        <v>0</v>
      </c>
      <c r="AB27" s="44">
        <f t="shared" si="20"/>
        <v>0</v>
      </c>
      <c r="AC27" s="44">
        <f t="shared" si="21"/>
        <v>0</v>
      </c>
      <c r="AD27" s="44">
        <f t="shared" si="22"/>
        <v>0</v>
      </c>
      <c r="AE27" s="44">
        <f t="shared" si="23"/>
        <v>0</v>
      </c>
      <c r="AF27" s="20"/>
      <c r="AG27" s="44">
        <f t="shared" si="24"/>
        <v>0</v>
      </c>
      <c r="AH27" s="44">
        <f t="shared" si="25"/>
        <v>0</v>
      </c>
      <c r="AI27" s="44">
        <f t="shared" si="26"/>
        <v>0</v>
      </c>
      <c r="AJ27" s="44">
        <f t="shared" si="27"/>
        <v>0</v>
      </c>
      <c r="AK27" s="44">
        <f t="shared" si="28"/>
        <v>0</v>
      </c>
      <c r="AL27" s="44">
        <f t="shared" si="29"/>
        <v>0</v>
      </c>
      <c r="AM27" s="20"/>
    </row>
    <row r="28" spans="4:39" x14ac:dyDescent="0.25">
      <c r="D28" s="20"/>
      <c r="E28" s="6">
        <f t="shared" si="2"/>
        <v>0</v>
      </c>
      <c r="F28" s="77">
        <f t="shared" si="3"/>
        <v>0</v>
      </c>
      <c r="G28" s="44">
        <f t="shared" si="4"/>
        <v>0</v>
      </c>
      <c r="H28" s="44">
        <f t="shared" si="5"/>
        <v>0</v>
      </c>
      <c r="I28" s="44">
        <f t="shared" si="6"/>
        <v>0</v>
      </c>
      <c r="J28" s="44">
        <f t="shared" si="7"/>
        <v>0</v>
      </c>
      <c r="K28" s="44">
        <f t="shared" si="8"/>
        <v>0</v>
      </c>
      <c r="L28" s="44">
        <f t="shared" si="9"/>
        <v>0</v>
      </c>
      <c r="M28" s="20"/>
      <c r="N28" s="44">
        <f t="shared" si="10"/>
        <v>0</v>
      </c>
      <c r="O28" s="44">
        <f t="shared" si="11"/>
        <v>0</v>
      </c>
      <c r="P28" s="44">
        <f t="shared" si="12"/>
        <v>0</v>
      </c>
      <c r="Q28" s="44">
        <f t="shared" si="13"/>
        <v>0</v>
      </c>
      <c r="R28" s="44">
        <f t="shared" si="14"/>
        <v>0</v>
      </c>
      <c r="S28" s="44">
        <f t="shared" si="15"/>
        <v>0</v>
      </c>
      <c r="W28" s="20"/>
      <c r="X28" s="6">
        <f t="shared" si="16"/>
        <v>0</v>
      </c>
      <c r="Y28" s="77">
        <f t="shared" si="17"/>
        <v>0</v>
      </c>
      <c r="Z28" s="44">
        <f t="shared" si="18"/>
        <v>0</v>
      </c>
      <c r="AA28" s="44">
        <f t="shared" si="19"/>
        <v>0</v>
      </c>
      <c r="AB28" s="44">
        <f t="shared" si="20"/>
        <v>0</v>
      </c>
      <c r="AC28" s="44">
        <f t="shared" si="21"/>
        <v>0</v>
      </c>
      <c r="AD28" s="44">
        <f t="shared" si="22"/>
        <v>0</v>
      </c>
      <c r="AE28" s="44">
        <f t="shared" si="23"/>
        <v>0</v>
      </c>
      <c r="AF28" s="20"/>
      <c r="AG28" s="44">
        <f t="shared" si="24"/>
        <v>0</v>
      </c>
      <c r="AH28" s="44">
        <f t="shared" si="25"/>
        <v>0</v>
      </c>
      <c r="AI28" s="44">
        <f t="shared" si="26"/>
        <v>0</v>
      </c>
      <c r="AJ28" s="44">
        <f t="shared" si="27"/>
        <v>0</v>
      </c>
      <c r="AK28" s="44">
        <f t="shared" si="28"/>
        <v>0</v>
      </c>
      <c r="AL28" s="44">
        <f t="shared" si="29"/>
        <v>0</v>
      </c>
      <c r="AM28" s="20"/>
    </row>
    <row r="29" spans="4:39" x14ac:dyDescent="0.25">
      <c r="D29" s="20"/>
      <c r="E29" s="6">
        <f t="shared" si="2"/>
        <v>0</v>
      </c>
      <c r="F29" s="77">
        <f t="shared" si="3"/>
        <v>0</v>
      </c>
      <c r="G29" s="44">
        <f t="shared" si="4"/>
        <v>0</v>
      </c>
      <c r="H29" s="44">
        <f t="shared" si="5"/>
        <v>0</v>
      </c>
      <c r="I29" s="44">
        <f t="shared" si="6"/>
        <v>0</v>
      </c>
      <c r="J29" s="44">
        <f t="shared" si="7"/>
        <v>0</v>
      </c>
      <c r="K29" s="44">
        <f t="shared" si="8"/>
        <v>0</v>
      </c>
      <c r="L29" s="44">
        <f t="shared" si="9"/>
        <v>0</v>
      </c>
      <c r="M29" s="20"/>
      <c r="N29" s="44">
        <f t="shared" si="10"/>
        <v>0</v>
      </c>
      <c r="O29" s="44">
        <f t="shared" si="11"/>
        <v>0</v>
      </c>
      <c r="P29" s="44">
        <f t="shared" si="12"/>
        <v>0</v>
      </c>
      <c r="Q29" s="44">
        <f t="shared" si="13"/>
        <v>0</v>
      </c>
      <c r="R29" s="44">
        <f t="shared" si="14"/>
        <v>0</v>
      </c>
      <c r="S29" s="44">
        <f t="shared" si="15"/>
        <v>0</v>
      </c>
      <c r="W29" s="20"/>
      <c r="X29" s="6">
        <f t="shared" si="16"/>
        <v>0</v>
      </c>
      <c r="Y29" s="77">
        <f t="shared" si="17"/>
        <v>0</v>
      </c>
      <c r="Z29" s="44">
        <f t="shared" si="18"/>
        <v>0</v>
      </c>
      <c r="AA29" s="44">
        <f t="shared" si="19"/>
        <v>0</v>
      </c>
      <c r="AB29" s="44">
        <f t="shared" si="20"/>
        <v>0</v>
      </c>
      <c r="AC29" s="44">
        <f t="shared" si="21"/>
        <v>0</v>
      </c>
      <c r="AD29" s="44">
        <f t="shared" si="22"/>
        <v>0</v>
      </c>
      <c r="AE29" s="44">
        <f t="shared" si="23"/>
        <v>0</v>
      </c>
      <c r="AF29" s="20"/>
      <c r="AG29" s="44">
        <f t="shared" si="24"/>
        <v>0</v>
      </c>
      <c r="AH29" s="44">
        <f t="shared" si="25"/>
        <v>0</v>
      </c>
      <c r="AI29" s="44">
        <f t="shared" si="26"/>
        <v>0</v>
      </c>
      <c r="AJ29" s="44">
        <f t="shared" si="27"/>
        <v>0</v>
      </c>
      <c r="AK29" s="44">
        <f t="shared" si="28"/>
        <v>0</v>
      </c>
      <c r="AL29" s="44">
        <f t="shared" si="29"/>
        <v>0</v>
      </c>
      <c r="AM29" s="20"/>
    </row>
    <row r="30" spans="4:39" x14ac:dyDescent="0.25">
      <c r="D30" s="20"/>
      <c r="E30" s="6">
        <f t="shared" si="2"/>
        <v>0</v>
      </c>
      <c r="F30" s="77">
        <f t="shared" si="3"/>
        <v>0</v>
      </c>
      <c r="G30" s="44">
        <f t="shared" si="4"/>
        <v>0</v>
      </c>
      <c r="H30" s="44">
        <f t="shared" si="5"/>
        <v>0</v>
      </c>
      <c r="I30" s="44">
        <f t="shared" si="6"/>
        <v>0</v>
      </c>
      <c r="J30" s="44">
        <f t="shared" si="7"/>
        <v>0</v>
      </c>
      <c r="K30" s="44">
        <f t="shared" si="8"/>
        <v>0</v>
      </c>
      <c r="L30" s="44">
        <f t="shared" si="9"/>
        <v>0</v>
      </c>
      <c r="M30" s="20"/>
      <c r="N30" s="44">
        <f t="shared" si="10"/>
        <v>0</v>
      </c>
      <c r="O30" s="44">
        <f t="shared" si="11"/>
        <v>0</v>
      </c>
      <c r="P30" s="44">
        <f t="shared" si="12"/>
        <v>0</v>
      </c>
      <c r="Q30" s="44">
        <f t="shared" si="13"/>
        <v>0</v>
      </c>
      <c r="R30" s="44">
        <f t="shared" si="14"/>
        <v>0</v>
      </c>
      <c r="S30" s="44">
        <f t="shared" si="15"/>
        <v>0</v>
      </c>
      <c r="W30" s="20"/>
      <c r="X30" s="6">
        <f t="shared" si="16"/>
        <v>0</v>
      </c>
      <c r="Y30" s="77">
        <f t="shared" si="17"/>
        <v>0</v>
      </c>
      <c r="Z30" s="44">
        <f t="shared" si="18"/>
        <v>0</v>
      </c>
      <c r="AA30" s="44">
        <f t="shared" si="19"/>
        <v>0</v>
      </c>
      <c r="AB30" s="44">
        <f t="shared" si="20"/>
        <v>0</v>
      </c>
      <c r="AC30" s="44">
        <f t="shared" si="21"/>
        <v>0</v>
      </c>
      <c r="AD30" s="44">
        <f t="shared" si="22"/>
        <v>0</v>
      </c>
      <c r="AE30" s="44">
        <f t="shared" si="23"/>
        <v>0</v>
      </c>
      <c r="AF30" s="20"/>
      <c r="AG30" s="44">
        <f t="shared" si="24"/>
        <v>0</v>
      </c>
      <c r="AH30" s="44">
        <f t="shared" si="25"/>
        <v>0</v>
      </c>
      <c r="AI30" s="44">
        <f t="shared" si="26"/>
        <v>0</v>
      </c>
      <c r="AJ30" s="44">
        <f t="shared" si="27"/>
        <v>0</v>
      </c>
      <c r="AK30" s="44">
        <f t="shared" si="28"/>
        <v>0</v>
      </c>
      <c r="AL30" s="44">
        <f t="shared" si="29"/>
        <v>0</v>
      </c>
      <c r="AM30" s="20"/>
    </row>
    <row r="31" spans="4:39" x14ac:dyDescent="0.25">
      <c r="D31" s="20"/>
      <c r="E31" s="6">
        <f t="shared" si="2"/>
        <v>0</v>
      </c>
      <c r="F31" s="77">
        <f t="shared" si="3"/>
        <v>0</v>
      </c>
      <c r="G31" s="44">
        <f t="shared" si="4"/>
        <v>0</v>
      </c>
      <c r="H31" s="44">
        <f t="shared" si="5"/>
        <v>0</v>
      </c>
      <c r="I31" s="44">
        <f t="shared" si="6"/>
        <v>0</v>
      </c>
      <c r="J31" s="44">
        <f t="shared" si="7"/>
        <v>0</v>
      </c>
      <c r="K31" s="44">
        <f t="shared" si="8"/>
        <v>0</v>
      </c>
      <c r="L31" s="44">
        <f t="shared" si="9"/>
        <v>0</v>
      </c>
      <c r="M31" s="20"/>
      <c r="N31" s="44">
        <f t="shared" si="10"/>
        <v>0</v>
      </c>
      <c r="O31" s="44">
        <f t="shared" si="11"/>
        <v>0</v>
      </c>
      <c r="P31" s="44">
        <f t="shared" si="12"/>
        <v>0</v>
      </c>
      <c r="Q31" s="44">
        <f t="shared" si="13"/>
        <v>0</v>
      </c>
      <c r="R31" s="44">
        <f t="shared" si="14"/>
        <v>0</v>
      </c>
      <c r="S31" s="44">
        <f t="shared" si="15"/>
        <v>0</v>
      </c>
      <c r="W31" s="20"/>
      <c r="X31" s="6">
        <f t="shared" si="16"/>
        <v>0</v>
      </c>
      <c r="Y31" s="77">
        <f t="shared" si="17"/>
        <v>0</v>
      </c>
      <c r="Z31" s="44">
        <f t="shared" si="18"/>
        <v>0</v>
      </c>
      <c r="AA31" s="44">
        <f t="shared" si="19"/>
        <v>0</v>
      </c>
      <c r="AB31" s="44">
        <f t="shared" si="20"/>
        <v>0</v>
      </c>
      <c r="AC31" s="44">
        <f t="shared" si="21"/>
        <v>0</v>
      </c>
      <c r="AD31" s="44">
        <f t="shared" si="22"/>
        <v>0</v>
      </c>
      <c r="AE31" s="44">
        <f t="shared" si="23"/>
        <v>0</v>
      </c>
      <c r="AF31" s="20"/>
      <c r="AG31" s="44">
        <f t="shared" si="24"/>
        <v>0</v>
      </c>
      <c r="AH31" s="44">
        <f t="shared" si="25"/>
        <v>0</v>
      </c>
      <c r="AI31" s="44">
        <f t="shared" si="26"/>
        <v>0</v>
      </c>
      <c r="AJ31" s="44">
        <f t="shared" si="27"/>
        <v>0</v>
      </c>
      <c r="AK31" s="44">
        <f t="shared" si="28"/>
        <v>0</v>
      </c>
      <c r="AL31" s="44">
        <f t="shared" si="29"/>
        <v>0</v>
      </c>
      <c r="AM31" s="20"/>
    </row>
    <row r="32" spans="4:39" x14ac:dyDescent="0.25">
      <c r="D32" s="20"/>
      <c r="E32" s="6">
        <f t="shared" si="2"/>
        <v>0</v>
      </c>
      <c r="F32" s="77">
        <f t="shared" si="3"/>
        <v>0</v>
      </c>
      <c r="G32" s="44">
        <f t="shared" si="4"/>
        <v>0</v>
      </c>
      <c r="H32" s="44">
        <f t="shared" si="5"/>
        <v>0</v>
      </c>
      <c r="I32" s="44">
        <f t="shared" si="6"/>
        <v>0</v>
      </c>
      <c r="J32" s="44">
        <f t="shared" si="7"/>
        <v>0</v>
      </c>
      <c r="K32" s="44">
        <f t="shared" si="8"/>
        <v>0</v>
      </c>
      <c r="L32" s="44">
        <f t="shared" si="9"/>
        <v>0</v>
      </c>
      <c r="M32" s="20"/>
      <c r="N32" s="44">
        <f t="shared" si="10"/>
        <v>0</v>
      </c>
      <c r="O32" s="44">
        <f t="shared" si="11"/>
        <v>0</v>
      </c>
      <c r="P32" s="44">
        <f t="shared" si="12"/>
        <v>0</v>
      </c>
      <c r="Q32" s="44">
        <f t="shared" si="13"/>
        <v>0</v>
      </c>
      <c r="R32" s="44">
        <f t="shared" si="14"/>
        <v>0</v>
      </c>
      <c r="S32" s="44">
        <f t="shared" si="15"/>
        <v>0</v>
      </c>
      <c r="W32" s="20"/>
      <c r="X32" s="6">
        <f t="shared" si="16"/>
        <v>0</v>
      </c>
      <c r="Y32" s="77">
        <f t="shared" si="17"/>
        <v>0</v>
      </c>
      <c r="Z32" s="44">
        <f t="shared" si="18"/>
        <v>0</v>
      </c>
      <c r="AA32" s="44">
        <f t="shared" si="19"/>
        <v>0</v>
      </c>
      <c r="AB32" s="44">
        <f t="shared" si="20"/>
        <v>0</v>
      </c>
      <c r="AC32" s="44">
        <f t="shared" si="21"/>
        <v>0</v>
      </c>
      <c r="AD32" s="44">
        <f t="shared" si="22"/>
        <v>0</v>
      </c>
      <c r="AE32" s="44">
        <f t="shared" si="23"/>
        <v>0</v>
      </c>
      <c r="AF32" s="20"/>
      <c r="AG32" s="44">
        <f t="shared" si="24"/>
        <v>0</v>
      </c>
      <c r="AH32" s="44">
        <f t="shared" si="25"/>
        <v>0</v>
      </c>
      <c r="AI32" s="44">
        <f t="shared" si="26"/>
        <v>0</v>
      </c>
      <c r="AJ32" s="44">
        <f t="shared" si="27"/>
        <v>0</v>
      </c>
      <c r="AK32" s="44">
        <f t="shared" si="28"/>
        <v>0</v>
      </c>
      <c r="AL32" s="44">
        <f t="shared" si="29"/>
        <v>0</v>
      </c>
      <c r="AM32" s="20"/>
    </row>
    <row r="33" spans="4:39" x14ac:dyDescent="0.25">
      <c r="D33" s="20"/>
      <c r="E33" s="6">
        <f t="shared" si="2"/>
        <v>0</v>
      </c>
      <c r="F33" s="77">
        <f t="shared" si="3"/>
        <v>0</v>
      </c>
      <c r="G33" s="44">
        <f t="shared" si="4"/>
        <v>0</v>
      </c>
      <c r="H33" s="44">
        <f t="shared" si="5"/>
        <v>0</v>
      </c>
      <c r="I33" s="44">
        <f t="shared" si="6"/>
        <v>0</v>
      </c>
      <c r="J33" s="44">
        <f t="shared" si="7"/>
        <v>0</v>
      </c>
      <c r="K33" s="44">
        <f t="shared" si="8"/>
        <v>0</v>
      </c>
      <c r="L33" s="44">
        <f t="shared" si="9"/>
        <v>0</v>
      </c>
      <c r="M33" s="20"/>
      <c r="N33" s="44">
        <f t="shared" si="10"/>
        <v>0</v>
      </c>
      <c r="O33" s="44">
        <f t="shared" si="11"/>
        <v>0</v>
      </c>
      <c r="P33" s="44">
        <f t="shared" si="12"/>
        <v>0</v>
      </c>
      <c r="Q33" s="44">
        <f t="shared" si="13"/>
        <v>0</v>
      </c>
      <c r="R33" s="44">
        <f t="shared" si="14"/>
        <v>0</v>
      </c>
      <c r="S33" s="44">
        <f t="shared" si="15"/>
        <v>0</v>
      </c>
      <c r="W33" s="20"/>
      <c r="X33" s="6">
        <f t="shared" si="16"/>
        <v>0</v>
      </c>
      <c r="Y33" s="77">
        <f t="shared" si="17"/>
        <v>0</v>
      </c>
      <c r="Z33" s="44">
        <f t="shared" si="18"/>
        <v>0</v>
      </c>
      <c r="AA33" s="44">
        <f t="shared" si="19"/>
        <v>0</v>
      </c>
      <c r="AB33" s="44">
        <f t="shared" si="20"/>
        <v>0</v>
      </c>
      <c r="AC33" s="44">
        <f t="shared" si="21"/>
        <v>0</v>
      </c>
      <c r="AD33" s="44">
        <f t="shared" si="22"/>
        <v>0</v>
      </c>
      <c r="AE33" s="44">
        <f t="shared" si="23"/>
        <v>0</v>
      </c>
      <c r="AF33" s="20"/>
      <c r="AG33" s="44">
        <f t="shared" si="24"/>
        <v>0</v>
      </c>
      <c r="AH33" s="44">
        <f t="shared" si="25"/>
        <v>0</v>
      </c>
      <c r="AI33" s="44">
        <f t="shared" si="26"/>
        <v>0</v>
      </c>
      <c r="AJ33" s="44">
        <f t="shared" si="27"/>
        <v>0</v>
      </c>
      <c r="AK33" s="44">
        <f t="shared" si="28"/>
        <v>0</v>
      </c>
      <c r="AL33" s="44">
        <f t="shared" si="29"/>
        <v>0</v>
      </c>
      <c r="AM33" s="20"/>
    </row>
    <row r="34" spans="4:39" x14ac:dyDescent="0.25">
      <c r="D34" s="20"/>
      <c r="E34" s="6">
        <f t="shared" si="2"/>
        <v>0</v>
      </c>
      <c r="F34" s="77">
        <f t="shared" si="3"/>
        <v>0</v>
      </c>
      <c r="G34" s="44">
        <f t="shared" si="4"/>
        <v>0</v>
      </c>
      <c r="H34" s="44">
        <f t="shared" si="5"/>
        <v>0</v>
      </c>
      <c r="I34" s="44">
        <f t="shared" si="6"/>
        <v>0</v>
      </c>
      <c r="J34" s="44">
        <f t="shared" si="7"/>
        <v>0</v>
      </c>
      <c r="K34" s="44">
        <f t="shared" si="8"/>
        <v>0</v>
      </c>
      <c r="L34" s="44">
        <f t="shared" si="9"/>
        <v>0</v>
      </c>
      <c r="M34" s="20"/>
      <c r="N34" s="44">
        <f t="shared" si="10"/>
        <v>0</v>
      </c>
      <c r="O34" s="44">
        <f t="shared" si="11"/>
        <v>0</v>
      </c>
      <c r="P34" s="44">
        <f t="shared" si="12"/>
        <v>0</v>
      </c>
      <c r="Q34" s="44">
        <f t="shared" si="13"/>
        <v>0</v>
      </c>
      <c r="R34" s="44">
        <f t="shared" si="14"/>
        <v>0</v>
      </c>
      <c r="S34" s="44">
        <f t="shared" si="15"/>
        <v>0</v>
      </c>
      <c r="W34" s="20"/>
      <c r="X34" s="6">
        <f t="shared" si="16"/>
        <v>0</v>
      </c>
      <c r="Y34" s="77">
        <f t="shared" si="17"/>
        <v>0</v>
      </c>
      <c r="Z34" s="44">
        <f t="shared" si="18"/>
        <v>0</v>
      </c>
      <c r="AA34" s="44">
        <f t="shared" si="19"/>
        <v>0</v>
      </c>
      <c r="AB34" s="44">
        <f t="shared" si="20"/>
        <v>0</v>
      </c>
      <c r="AC34" s="44">
        <f t="shared" si="21"/>
        <v>0</v>
      </c>
      <c r="AD34" s="44">
        <f t="shared" si="22"/>
        <v>0</v>
      </c>
      <c r="AE34" s="44">
        <f t="shared" si="23"/>
        <v>0</v>
      </c>
      <c r="AF34" s="20"/>
      <c r="AG34" s="44">
        <f t="shared" si="24"/>
        <v>0</v>
      </c>
      <c r="AH34" s="44">
        <f t="shared" si="25"/>
        <v>0</v>
      </c>
      <c r="AI34" s="44">
        <f t="shared" si="26"/>
        <v>0</v>
      </c>
      <c r="AJ34" s="44">
        <f t="shared" si="27"/>
        <v>0</v>
      </c>
      <c r="AK34" s="44">
        <f t="shared" si="28"/>
        <v>0</v>
      </c>
      <c r="AL34" s="44">
        <f t="shared" si="29"/>
        <v>0</v>
      </c>
      <c r="AM34" s="20"/>
    </row>
    <row r="35" spans="4:39" x14ac:dyDescent="0.25">
      <c r="D35" s="20"/>
      <c r="E35" s="6">
        <f t="shared" si="2"/>
        <v>0</v>
      </c>
      <c r="F35" s="77">
        <f t="shared" si="3"/>
        <v>0</v>
      </c>
      <c r="G35" s="44">
        <f t="shared" si="4"/>
        <v>0</v>
      </c>
      <c r="H35" s="44">
        <f t="shared" si="5"/>
        <v>0</v>
      </c>
      <c r="I35" s="44">
        <f t="shared" si="6"/>
        <v>0</v>
      </c>
      <c r="J35" s="44">
        <f t="shared" si="7"/>
        <v>0</v>
      </c>
      <c r="K35" s="44">
        <f t="shared" si="8"/>
        <v>0</v>
      </c>
      <c r="L35" s="44">
        <f t="shared" si="9"/>
        <v>0</v>
      </c>
      <c r="M35" s="20"/>
      <c r="N35" s="44">
        <f t="shared" si="10"/>
        <v>0</v>
      </c>
      <c r="O35" s="44">
        <f t="shared" si="11"/>
        <v>0</v>
      </c>
      <c r="P35" s="44">
        <f t="shared" si="12"/>
        <v>0</v>
      </c>
      <c r="Q35" s="44">
        <f t="shared" si="13"/>
        <v>0</v>
      </c>
      <c r="R35" s="44">
        <f t="shared" si="14"/>
        <v>0</v>
      </c>
      <c r="S35" s="44">
        <f t="shared" si="15"/>
        <v>0</v>
      </c>
      <c r="W35" s="20"/>
      <c r="X35" s="6">
        <f t="shared" si="16"/>
        <v>0</v>
      </c>
      <c r="Y35" s="77">
        <f t="shared" si="17"/>
        <v>0</v>
      </c>
      <c r="Z35" s="44">
        <f t="shared" si="18"/>
        <v>0</v>
      </c>
      <c r="AA35" s="44">
        <f t="shared" si="19"/>
        <v>0</v>
      </c>
      <c r="AB35" s="44">
        <f t="shared" si="20"/>
        <v>0</v>
      </c>
      <c r="AC35" s="44">
        <f t="shared" si="21"/>
        <v>0</v>
      </c>
      <c r="AD35" s="44">
        <f t="shared" si="22"/>
        <v>0</v>
      </c>
      <c r="AE35" s="44">
        <f t="shared" si="23"/>
        <v>0</v>
      </c>
      <c r="AF35" s="20"/>
      <c r="AG35" s="44">
        <f t="shared" si="24"/>
        <v>0</v>
      </c>
      <c r="AH35" s="44">
        <f t="shared" si="25"/>
        <v>0</v>
      </c>
      <c r="AI35" s="44">
        <f t="shared" si="26"/>
        <v>0</v>
      </c>
      <c r="AJ35" s="44">
        <f t="shared" si="27"/>
        <v>0</v>
      </c>
      <c r="AK35" s="44">
        <f t="shared" si="28"/>
        <v>0</v>
      </c>
      <c r="AL35" s="44">
        <f t="shared" si="29"/>
        <v>0</v>
      </c>
      <c r="AM35" s="20"/>
    </row>
    <row r="36" spans="4:39" x14ac:dyDescent="0.25">
      <c r="D36" s="20"/>
      <c r="E36" s="6">
        <f t="shared" si="2"/>
        <v>0</v>
      </c>
      <c r="F36" s="77">
        <f t="shared" si="3"/>
        <v>0</v>
      </c>
      <c r="G36" s="44">
        <f t="shared" si="4"/>
        <v>0</v>
      </c>
      <c r="H36" s="44">
        <f t="shared" si="5"/>
        <v>0</v>
      </c>
      <c r="I36" s="44">
        <f t="shared" si="6"/>
        <v>0</v>
      </c>
      <c r="J36" s="44">
        <f t="shared" si="7"/>
        <v>0</v>
      </c>
      <c r="K36" s="44">
        <f t="shared" si="8"/>
        <v>0</v>
      </c>
      <c r="L36" s="44">
        <f t="shared" si="9"/>
        <v>0</v>
      </c>
      <c r="M36" s="20"/>
      <c r="N36" s="44">
        <f t="shared" si="10"/>
        <v>0</v>
      </c>
      <c r="O36" s="44">
        <f t="shared" si="11"/>
        <v>0</v>
      </c>
      <c r="P36" s="44">
        <f t="shared" si="12"/>
        <v>0</v>
      </c>
      <c r="Q36" s="44">
        <f t="shared" si="13"/>
        <v>0</v>
      </c>
      <c r="R36" s="44">
        <f t="shared" si="14"/>
        <v>0</v>
      </c>
      <c r="S36" s="44">
        <f t="shared" si="15"/>
        <v>0</v>
      </c>
      <c r="W36" s="20"/>
      <c r="X36" s="6">
        <f t="shared" si="16"/>
        <v>0</v>
      </c>
      <c r="Y36" s="77">
        <f t="shared" si="17"/>
        <v>0</v>
      </c>
      <c r="Z36" s="44">
        <f t="shared" si="18"/>
        <v>0</v>
      </c>
      <c r="AA36" s="44">
        <f t="shared" si="19"/>
        <v>0</v>
      </c>
      <c r="AB36" s="44">
        <f t="shared" si="20"/>
        <v>0</v>
      </c>
      <c r="AC36" s="44">
        <f t="shared" si="21"/>
        <v>0</v>
      </c>
      <c r="AD36" s="44">
        <f t="shared" si="22"/>
        <v>0</v>
      </c>
      <c r="AE36" s="44">
        <f t="shared" si="23"/>
        <v>0</v>
      </c>
      <c r="AF36" s="20"/>
      <c r="AG36" s="44">
        <f t="shared" si="24"/>
        <v>0</v>
      </c>
      <c r="AH36" s="44">
        <f t="shared" si="25"/>
        <v>0</v>
      </c>
      <c r="AI36" s="44">
        <f t="shared" si="26"/>
        <v>0</v>
      </c>
      <c r="AJ36" s="44">
        <f t="shared" si="27"/>
        <v>0</v>
      </c>
      <c r="AK36" s="44">
        <f t="shared" si="28"/>
        <v>0</v>
      </c>
      <c r="AL36" s="44">
        <f t="shared" si="29"/>
        <v>0</v>
      </c>
      <c r="AM36" s="20"/>
    </row>
    <row r="37" spans="4:39" x14ac:dyDescent="0.25">
      <c r="D37" s="20"/>
      <c r="E37" s="6">
        <f t="shared" si="2"/>
        <v>0</v>
      </c>
      <c r="F37" s="77">
        <f t="shared" si="3"/>
        <v>0</v>
      </c>
      <c r="G37" s="44">
        <f t="shared" si="4"/>
        <v>0</v>
      </c>
      <c r="H37" s="44">
        <f t="shared" si="5"/>
        <v>0</v>
      </c>
      <c r="I37" s="44">
        <f t="shared" si="6"/>
        <v>0</v>
      </c>
      <c r="J37" s="44">
        <f t="shared" si="7"/>
        <v>0</v>
      </c>
      <c r="K37" s="44">
        <f t="shared" si="8"/>
        <v>0</v>
      </c>
      <c r="L37" s="44">
        <f t="shared" si="9"/>
        <v>0</v>
      </c>
      <c r="M37" s="20"/>
      <c r="N37" s="44">
        <f t="shared" si="10"/>
        <v>0</v>
      </c>
      <c r="O37" s="44">
        <f t="shared" si="11"/>
        <v>0</v>
      </c>
      <c r="P37" s="44">
        <f t="shared" si="12"/>
        <v>0</v>
      </c>
      <c r="Q37" s="44">
        <f t="shared" si="13"/>
        <v>0</v>
      </c>
      <c r="R37" s="44">
        <f t="shared" si="14"/>
        <v>0</v>
      </c>
      <c r="S37" s="44">
        <f t="shared" si="15"/>
        <v>0</v>
      </c>
      <c r="W37" s="20"/>
      <c r="X37" s="6">
        <f t="shared" si="16"/>
        <v>0</v>
      </c>
      <c r="Y37" s="77">
        <f t="shared" si="17"/>
        <v>0</v>
      </c>
      <c r="Z37" s="44">
        <f t="shared" si="18"/>
        <v>0</v>
      </c>
      <c r="AA37" s="44">
        <f t="shared" si="19"/>
        <v>0</v>
      </c>
      <c r="AB37" s="44">
        <f t="shared" si="20"/>
        <v>0</v>
      </c>
      <c r="AC37" s="44">
        <f t="shared" si="21"/>
        <v>0</v>
      </c>
      <c r="AD37" s="44">
        <f t="shared" si="22"/>
        <v>0</v>
      </c>
      <c r="AE37" s="44">
        <f t="shared" si="23"/>
        <v>0</v>
      </c>
      <c r="AF37" s="20"/>
      <c r="AG37" s="44">
        <f t="shared" si="24"/>
        <v>0</v>
      </c>
      <c r="AH37" s="44">
        <f t="shared" si="25"/>
        <v>0</v>
      </c>
      <c r="AI37" s="44">
        <f t="shared" si="26"/>
        <v>0</v>
      </c>
      <c r="AJ37" s="44">
        <f t="shared" si="27"/>
        <v>0</v>
      </c>
      <c r="AK37" s="44">
        <f t="shared" si="28"/>
        <v>0</v>
      </c>
      <c r="AL37" s="44">
        <f t="shared" si="29"/>
        <v>0</v>
      </c>
      <c r="AM37" s="20"/>
    </row>
    <row r="38" spans="4:39" x14ac:dyDescent="0.25">
      <c r="D38" s="20"/>
      <c r="E38" s="6">
        <f t="shared" si="2"/>
        <v>0</v>
      </c>
      <c r="F38" s="77">
        <f t="shared" si="3"/>
        <v>0</v>
      </c>
      <c r="G38" s="44">
        <f t="shared" si="4"/>
        <v>0</v>
      </c>
      <c r="H38" s="44">
        <f t="shared" si="5"/>
        <v>0</v>
      </c>
      <c r="I38" s="44">
        <f t="shared" si="6"/>
        <v>0</v>
      </c>
      <c r="J38" s="44">
        <f t="shared" si="7"/>
        <v>0</v>
      </c>
      <c r="K38" s="44">
        <f t="shared" si="8"/>
        <v>0</v>
      </c>
      <c r="L38" s="44">
        <f t="shared" si="9"/>
        <v>0</v>
      </c>
      <c r="M38" s="20"/>
      <c r="N38" s="44">
        <f t="shared" si="10"/>
        <v>0</v>
      </c>
      <c r="O38" s="44">
        <f t="shared" si="11"/>
        <v>0</v>
      </c>
      <c r="P38" s="44">
        <f t="shared" si="12"/>
        <v>0</v>
      </c>
      <c r="Q38" s="44">
        <f t="shared" si="13"/>
        <v>0</v>
      </c>
      <c r="R38" s="44">
        <f t="shared" si="14"/>
        <v>0</v>
      </c>
      <c r="S38" s="44">
        <f t="shared" si="15"/>
        <v>0</v>
      </c>
      <c r="W38" s="20"/>
      <c r="X38" s="6">
        <f t="shared" si="16"/>
        <v>0</v>
      </c>
      <c r="Y38" s="77">
        <f t="shared" si="17"/>
        <v>0</v>
      </c>
      <c r="Z38" s="44">
        <f t="shared" si="18"/>
        <v>0</v>
      </c>
      <c r="AA38" s="44">
        <f t="shared" si="19"/>
        <v>0</v>
      </c>
      <c r="AB38" s="44">
        <f t="shared" si="20"/>
        <v>0</v>
      </c>
      <c r="AC38" s="44">
        <f t="shared" si="21"/>
        <v>0</v>
      </c>
      <c r="AD38" s="44">
        <f t="shared" si="22"/>
        <v>0</v>
      </c>
      <c r="AE38" s="44">
        <f t="shared" si="23"/>
        <v>0</v>
      </c>
      <c r="AF38" s="20"/>
      <c r="AG38" s="44">
        <f t="shared" si="24"/>
        <v>0</v>
      </c>
      <c r="AH38" s="44">
        <f t="shared" si="25"/>
        <v>0</v>
      </c>
      <c r="AI38" s="44">
        <f t="shared" si="26"/>
        <v>0</v>
      </c>
      <c r="AJ38" s="44">
        <f t="shared" si="27"/>
        <v>0</v>
      </c>
      <c r="AK38" s="44">
        <f t="shared" si="28"/>
        <v>0</v>
      </c>
      <c r="AL38" s="44">
        <f t="shared" si="29"/>
        <v>0</v>
      </c>
      <c r="AM38" s="20"/>
    </row>
    <row r="39" spans="4:39" x14ac:dyDescent="0.25">
      <c r="D39" s="20"/>
      <c r="E39" s="6">
        <f t="shared" si="2"/>
        <v>0</v>
      </c>
      <c r="F39" s="77">
        <f t="shared" si="3"/>
        <v>0</v>
      </c>
      <c r="G39" s="44">
        <f t="shared" si="4"/>
        <v>0</v>
      </c>
      <c r="H39" s="44">
        <f t="shared" si="5"/>
        <v>0</v>
      </c>
      <c r="I39" s="44">
        <f t="shared" si="6"/>
        <v>0</v>
      </c>
      <c r="J39" s="44">
        <f t="shared" si="7"/>
        <v>0</v>
      </c>
      <c r="K39" s="44">
        <f t="shared" si="8"/>
        <v>0</v>
      </c>
      <c r="L39" s="44">
        <f t="shared" si="9"/>
        <v>0</v>
      </c>
      <c r="M39" s="20"/>
      <c r="N39" s="44">
        <f t="shared" si="10"/>
        <v>0</v>
      </c>
      <c r="O39" s="44">
        <f t="shared" si="11"/>
        <v>0</v>
      </c>
      <c r="P39" s="44">
        <f t="shared" si="12"/>
        <v>0</v>
      </c>
      <c r="Q39" s="44">
        <f t="shared" si="13"/>
        <v>0</v>
      </c>
      <c r="R39" s="44">
        <f t="shared" si="14"/>
        <v>0</v>
      </c>
      <c r="S39" s="44">
        <f t="shared" si="15"/>
        <v>0</v>
      </c>
      <c r="W39" s="20"/>
      <c r="X39" s="6">
        <f t="shared" si="16"/>
        <v>0</v>
      </c>
      <c r="Y39" s="77">
        <f t="shared" si="17"/>
        <v>0</v>
      </c>
      <c r="Z39" s="44">
        <f t="shared" si="18"/>
        <v>0</v>
      </c>
      <c r="AA39" s="44">
        <f t="shared" si="19"/>
        <v>0</v>
      </c>
      <c r="AB39" s="44">
        <f t="shared" si="20"/>
        <v>0</v>
      </c>
      <c r="AC39" s="44">
        <f t="shared" si="21"/>
        <v>0</v>
      </c>
      <c r="AD39" s="44">
        <f t="shared" si="22"/>
        <v>0</v>
      </c>
      <c r="AE39" s="44">
        <f t="shared" si="23"/>
        <v>0</v>
      </c>
      <c r="AF39" s="20"/>
      <c r="AG39" s="44">
        <f t="shared" si="24"/>
        <v>0</v>
      </c>
      <c r="AH39" s="44">
        <f t="shared" si="25"/>
        <v>0</v>
      </c>
      <c r="AI39" s="44">
        <f t="shared" si="26"/>
        <v>0</v>
      </c>
      <c r="AJ39" s="44">
        <f t="shared" si="27"/>
        <v>0</v>
      </c>
      <c r="AK39" s="44">
        <f t="shared" si="28"/>
        <v>0</v>
      </c>
      <c r="AL39" s="44">
        <f t="shared" si="29"/>
        <v>0</v>
      </c>
      <c r="AM39" s="20"/>
    </row>
    <row r="40" spans="4:39" x14ac:dyDescent="0.25">
      <c r="D40" s="20"/>
      <c r="E40" s="6">
        <f t="shared" si="2"/>
        <v>0</v>
      </c>
      <c r="F40" s="77">
        <f t="shared" si="3"/>
        <v>0</v>
      </c>
      <c r="G40" s="44">
        <f t="shared" si="4"/>
        <v>0</v>
      </c>
      <c r="H40" s="44">
        <f t="shared" si="5"/>
        <v>0</v>
      </c>
      <c r="I40" s="44">
        <f t="shared" si="6"/>
        <v>0</v>
      </c>
      <c r="J40" s="44">
        <f t="shared" si="7"/>
        <v>0</v>
      </c>
      <c r="K40" s="44">
        <f t="shared" si="8"/>
        <v>0</v>
      </c>
      <c r="L40" s="44">
        <f t="shared" si="9"/>
        <v>0</v>
      </c>
      <c r="M40" s="20"/>
      <c r="N40" s="44">
        <f t="shared" si="10"/>
        <v>0</v>
      </c>
      <c r="O40" s="44">
        <f t="shared" si="11"/>
        <v>0</v>
      </c>
      <c r="P40" s="44">
        <f t="shared" si="12"/>
        <v>0</v>
      </c>
      <c r="Q40" s="44">
        <f t="shared" si="13"/>
        <v>0</v>
      </c>
      <c r="R40" s="44">
        <f t="shared" si="14"/>
        <v>0</v>
      </c>
      <c r="S40" s="44">
        <f t="shared" si="15"/>
        <v>0</v>
      </c>
      <c r="W40" s="20"/>
      <c r="X40" s="6">
        <f t="shared" si="16"/>
        <v>0</v>
      </c>
      <c r="Y40" s="77">
        <f t="shared" si="17"/>
        <v>0</v>
      </c>
      <c r="Z40" s="44">
        <f t="shared" si="18"/>
        <v>0</v>
      </c>
      <c r="AA40" s="44">
        <f t="shared" si="19"/>
        <v>0</v>
      </c>
      <c r="AB40" s="44">
        <f t="shared" si="20"/>
        <v>0</v>
      </c>
      <c r="AC40" s="44">
        <f t="shared" si="21"/>
        <v>0</v>
      </c>
      <c r="AD40" s="44">
        <f t="shared" si="22"/>
        <v>0</v>
      </c>
      <c r="AE40" s="44">
        <f t="shared" si="23"/>
        <v>0</v>
      </c>
      <c r="AF40" s="20"/>
      <c r="AG40" s="44">
        <f t="shared" si="24"/>
        <v>0</v>
      </c>
      <c r="AH40" s="44">
        <f t="shared" si="25"/>
        <v>0</v>
      </c>
      <c r="AI40" s="44">
        <f t="shared" si="26"/>
        <v>0</v>
      </c>
      <c r="AJ40" s="44">
        <f t="shared" si="27"/>
        <v>0</v>
      </c>
      <c r="AK40" s="44">
        <f t="shared" si="28"/>
        <v>0</v>
      </c>
      <c r="AL40" s="44">
        <f t="shared" si="29"/>
        <v>0</v>
      </c>
      <c r="AM40" s="20"/>
    </row>
    <row r="41" spans="4:39" x14ac:dyDescent="0.25">
      <c r="D41" s="20"/>
      <c r="E41" s="6">
        <f t="shared" si="2"/>
        <v>0</v>
      </c>
      <c r="F41" s="77">
        <f t="shared" si="3"/>
        <v>0</v>
      </c>
      <c r="G41" s="44">
        <f t="shared" si="4"/>
        <v>0</v>
      </c>
      <c r="H41" s="44">
        <f t="shared" si="5"/>
        <v>0</v>
      </c>
      <c r="I41" s="44">
        <f t="shared" si="6"/>
        <v>0</v>
      </c>
      <c r="J41" s="44">
        <f t="shared" si="7"/>
        <v>0</v>
      </c>
      <c r="K41" s="44">
        <f t="shared" si="8"/>
        <v>0</v>
      </c>
      <c r="L41" s="44">
        <f t="shared" si="9"/>
        <v>0</v>
      </c>
      <c r="M41" s="20"/>
      <c r="N41" s="44">
        <f t="shared" si="10"/>
        <v>0</v>
      </c>
      <c r="O41" s="44">
        <f t="shared" si="11"/>
        <v>0</v>
      </c>
      <c r="P41" s="44">
        <f t="shared" si="12"/>
        <v>0</v>
      </c>
      <c r="Q41" s="44">
        <f t="shared" si="13"/>
        <v>0</v>
      </c>
      <c r="R41" s="44">
        <f t="shared" si="14"/>
        <v>0</v>
      </c>
      <c r="S41" s="44">
        <f t="shared" si="15"/>
        <v>0</v>
      </c>
      <c r="W41" s="20"/>
      <c r="X41" s="6">
        <f t="shared" si="16"/>
        <v>0</v>
      </c>
      <c r="Y41" s="77">
        <f t="shared" si="17"/>
        <v>0</v>
      </c>
      <c r="Z41" s="44">
        <f t="shared" si="18"/>
        <v>0</v>
      </c>
      <c r="AA41" s="44">
        <f t="shared" si="19"/>
        <v>0</v>
      </c>
      <c r="AB41" s="44">
        <f t="shared" si="20"/>
        <v>0</v>
      </c>
      <c r="AC41" s="44">
        <f t="shared" si="21"/>
        <v>0</v>
      </c>
      <c r="AD41" s="44">
        <f t="shared" si="22"/>
        <v>0</v>
      </c>
      <c r="AE41" s="44">
        <f t="shared" si="23"/>
        <v>0</v>
      </c>
      <c r="AF41" s="20"/>
      <c r="AG41" s="44">
        <f t="shared" si="24"/>
        <v>0</v>
      </c>
      <c r="AH41" s="44">
        <f t="shared" si="25"/>
        <v>0</v>
      </c>
      <c r="AI41" s="44">
        <f t="shared" si="26"/>
        <v>0</v>
      </c>
      <c r="AJ41" s="44">
        <f t="shared" si="27"/>
        <v>0</v>
      </c>
      <c r="AK41" s="44">
        <f t="shared" si="28"/>
        <v>0</v>
      </c>
      <c r="AL41" s="44">
        <f t="shared" si="29"/>
        <v>0</v>
      </c>
      <c r="AM41" s="20"/>
    </row>
    <row r="42" spans="4:39" x14ac:dyDescent="0.25">
      <c r="D42" s="20"/>
      <c r="E42" s="6">
        <f t="shared" si="2"/>
        <v>0</v>
      </c>
      <c r="F42" s="77">
        <f t="shared" si="3"/>
        <v>0</v>
      </c>
      <c r="G42" s="44">
        <f t="shared" si="4"/>
        <v>0</v>
      </c>
      <c r="H42" s="44">
        <f t="shared" si="5"/>
        <v>0</v>
      </c>
      <c r="I42" s="44">
        <f t="shared" si="6"/>
        <v>0</v>
      </c>
      <c r="J42" s="44">
        <f t="shared" si="7"/>
        <v>0</v>
      </c>
      <c r="K42" s="44">
        <f t="shared" si="8"/>
        <v>0</v>
      </c>
      <c r="L42" s="44">
        <f t="shared" si="9"/>
        <v>0</v>
      </c>
      <c r="M42" s="20"/>
      <c r="N42" s="44">
        <f t="shared" si="10"/>
        <v>0</v>
      </c>
      <c r="O42" s="44">
        <f t="shared" si="11"/>
        <v>0</v>
      </c>
      <c r="P42" s="44">
        <f t="shared" si="12"/>
        <v>0</v>
      </c>
      <c r="Q42" s="44">
        <f t="shared" si="13"/>
        <v>0</v>
      </c>
      <c r="R42" s="44">
        <f t="shared" si="14"/>
        <v>0</v>
      </c>
      <c r="S42" s="44">
        <f t="shared" si="15"/>
        <v>0</v>
      </c>
      <c r="W42" s="20"/>
      <c r="X42" s="6">
        <f t="shared" si="16"/>
        <v>0</v>
      </c>
      <c r="Y42" s="77">
        <f t="shared" si="17"/>
        <v>0</v>
      </c>
      <c r="Z42" s="44">
        <f t="shared" si="18"/>
        <v>0</v>
      </c>
      <c r="AA42" s="44">
        <f t="shared" si="19"/>
        <v>0</v>
      </c>
      <c r="AB42" s="44">
        <f t="shared" si="20"/>
        <v>0</v>
      </c>
      <c r="AC42" s="44">
        <f t="shared" si="21"/>
        <v>0</v>
      </c>
      <c r="AD42" s="44">
        <f t="shared" si="22"/>
        <v>0</v>
      </c>
      <c r="AE42" s="44">
        <f t="shared" si="23"/>
        <v>0</v>
      </c>
      <c r="AF42" s="20"/>
      <c r="AG42" s="44">
        <f t="shared" si="24"/>
        <v>0</v>
      </c>
      <c r="AH42" s="44">
        <f t="shared" si="25"/>
        <v>0</v>
      </c>
      <c r="AI42" s="44">
        <f t="shared" si="26"/>
        <v>0</v>
      </c>
      <c r="AJ42" s="44">
        <f t="shared" si="27"/>
        <v>0</v>
      </c>
      <c r="AK42" s="44">
        <f t="shared" si="28"/>
        <v>0</v>
      </c>
      <c r="AL42" s="44">
        <f t="shared" si="29"/>
        <v>0</v>
      </c>
      <c r="AM42" s="20"/>
    </row>
    <row r="43" spans="4:39" x14ac:dyDescent="0.25">
      <c r="D43" s="20"/>
      <c r="E43" s="6">
        <f t="shared" si="2"/>
        <v>0</v>
      </c>
      <c r="F43" s="77">
        <f t="shared" si="3"/>
        <v>0</v>
      </c>
      <c r="G43" s="44">
        <f t="shared" si="4"/>
        <v>0</v>
      </c>
      <c r="H43" s="44">
        <f t="shared" si="5"/>
        <v>0</v>
      </c>
      <c r="I43" s="44">
        <f t="shared" si="6"/>
        <v>0</v>
      </c>
      <c r="J43" s="44">
        <f t="shared" si="7"/>
        <v>0</v>
      </c>
      <c r="K43" s="44">
        <f t="shared" si="8"/>
        <v>0</v>
      </c>
      <c r="L43" s="44">
        <f t="shared" si="9"/>
        <v>0</v>
      </c>
      <c r="M43" s="20"/>
      <c r="N43" s="44">
        <f t="shared" si="10"/>
        <v>0</v>
      </c>
      <c r="O43" s="44">
        <f t="shared" si="11"/>
        <v>0</v>
      </c>
      <c r="P43" s="44">
        <f t="shared" si="12"/>
        <v>0</v>
      </c>
      <c r="Q43" s="44">
        <f t="shared" si="13"/>
        <v>0</v>
      </c>
      <c r="R43" s="44">
        <f t="shared" si="14"/>
        <v>0</v>
      </c>
      <c r="S43" s="44">
        <f t="shared" si="15"/>
        <v>0</v>
      </c>
      <c r="W43" s="20"/>
      <c r="X43" s="6">
        <f t="shared" si="16"/>
        <v>0</v>
      </c>
      <c r="Y43" s="77">
        <f t="shared" si="17"/>
        <v>0</v>
      </c>
      <c r="Z43" s="44">
        <f t="shared" si="18"/>
        <v>0</v>
      </c>
      <c r="AA43" s="44">
        <f t="shared" si="19"/>
        <v>0</v>
      </c>
      <c r="AB43" s="44">
        <f t="shared" si="20"/>
        <v>0</v>
      </c>
      <c r="AC43" s="44">
        <f t="shared" si="21"/>
        <v>0</v>
      </c>
      <c r="AD43" s="44">
        <f t="shared" si="22"/>
        <v>0</v>
      </c>
      <c r="AE43" s="44">
        <f t="shared" si="23"/>
        <v>0</v>
      </c>
      <c r="AF43" s="20"/>
      <c r="AG43" s="44">
        <f t="shared" si="24"/>
        <v>0</v>
      </c>
      <c r="AH43" s="44">
        <f t="shared" si="25"/>
        <v>0</v>
      </c>
      <c r="AI43" s="44">
        <f t="shared" si="26"/>
        <v>0</v>
      </c>
      <c r="AJ43" s="44">
        <f t="shared" si="27"/>
        <v>0</v>
      </c>
      <c r="AK43" s="44">
        <f t="shared" si="28"/>
        <v>0</v>
      </c>
      <c r="AL43" s="44">
        <f t="shared" si="29"/>
        <v>0</v>
      </c>
      <c r="AM43" s="20"/>
    </row>
    <row r="44" spans="4:39" x14ac:dyDescent="0.25">
      <c r="D44" s="20"/>
      <c r="E44" s="6">
        <f t="shared" si="2"/>
        <v>0</v>
      </c>
      <c r="F44" s="77">
        <f t="shared" si="3"/>
        <v>0</v>
      </c>
      <c r="G44" s="44">
        <f t="shared" si="4"/>
        <v>0</v>
      </c>
      <c r="H44" s="44">
        <f t="shared" si="5"/>
        <v>0</v>
      </c>
      <c r="I44" s="44">
        <f t="shared" si="6"/>
        <v>0</v>
      </c>
      <c r="J44" s="44">
        <f t="shared" si="7"/>
        <v>0</v>
      </c>
      <c r="K44" s="44">
        <f t="shared" si="8"/>
        <v>0</v>
      </c>
      <c r="L44" s="44">
        <f t="shared" si="9"/>
        <v>0</v>
      </c>
      <c r="M44" s="20"/>
      <c r="N44" s="44">
        <f t="shared" si="10"/>
        <v>0</v>
      </c>
      <c r="O44" s="44">
        <f t="shared" si="11"/>
        <v>0</v>
      </c>
      <c r="P44" s="44">
        <f t="shared" si="12"/>
        <v>0</v>
      </c>
      <c r="Q44" s="44">
        <f t="shared" si="13"/>
        <v>0</v>
      </c>
      <c r="R44" s="44">
        <f t="shared" si="14"/>
        <v>0</v>
      </c>
      <c r="S44" s="44">
        <f t="shared" si="15"/>
        <v>0</v>
      </c>
      <c r="W44" s="20"/>
      <c r="X44" s="6">
        <f t="shared" si="16"/>
        <v>0</v>
      </c>
      <c r="Y44" s="77">
        <f t="shared" si="17"/>
        <v>0</v>
      </c>
      <c r="Z44" s="44">
        <f t="shared" si="18"/>
        <v>0</v>
      </c>
      <c r="AA44" s="44">
        <f t="shared" si="19"/>
        <v>0</v>
      </c>
      <c r="AB44" s="44">
        <f t="shared" si="20"/>
        <v>0</v>
      </c>
      <c r="AC44" s="44">
        <f t="shared" si="21"/>
        <v>0</v>
      </c>
      <c r="AD44" s="44">
        <f t="shared" si="22"/>
        <v>0</v>
      </c>
      <c r="AE44" s="44">
        <f t="shared" si="23"/>
        <v>0</v>
      </c>
      <c r="AF44" s="20"/>
      <c r="AG44" s="44">
        <f t="shared" si="24"/>
        <v>0</v>
      </c>
      <c r="AH44" s="44">
        <f t="shared" si="25"/>
        <v>0</v>
      </c>
      <c r="AI44" s="44">
        <f t="shared" si="26"/>
        <v>0</v>
      </c>
      <c r="AJ44" s="44">
        <f t="shared" si="27"/>
        <v>0</v>
      </c>
      <c r="AK44" s="44">
        <f t="shared" si="28"/>
        <v>0</v>
      </c>
      <c r="AL44" s="44">
        <f t="shared" si="29"/>
        <v>0</v>
      </c>
      <c r="AM44" s="20"/>
    </row>
    <row r="45" spans="4:39" x14ac:dyDescent="0.25">
      <c r="D45" s="20"/>
      <c r="E45" s="6">
        <f t="shared" si="2"/>
        <v>0</v>
      </c>
      <c r="F45" s="77">
        <f t="shared" si="3"/>
        <v>0</v>
      </c>
      <c r="G45" s="44">
        <f t="shared" si="4"/>
        <v>0</v>
      </c>
      <c r="H45" s="44">
        <f t="shared" si="5"/>
        <v>0</v>
      </c>
      <c r="I45" s="44">
        <f t="shared" si="6"/>
        <v>0</v>
      </c>
      <c r="J45" s="44">
        <f t="shared" si="7"/>
        <v>0</v>
      </c>
      <c r="K45" s="44">
        <f t="shared" si="8"/>
        <v>0</v>
      </c>
      <c r="L45" s="44">
        <f t="shared" si="9"/>
        <v>0</v>
      </c>
      <c r="M45" s="20"/>
      <c r="N45" s="44">
        <f t="shared" si="10"/>
        <v>0</v>
      </c>
      <c r="O45" s="44">
        <f t="shared" si="11"/>
        <v>0</v>
      </c>
      <c r="P45" s="44">
        <f t="shared" si="12"/>
        <v>0</v>
      </c>
      <c r="Q45" s="44">
        <f t="shared" si="13"/>
        <v>0</v>
      </c>
      <c r="R45" s="44">
        <f t="shared" si="14"/>
        <v>0</v>
      </c>
      <c r="S45" s="44">
        <f t="shared" si="15"/>
        <v>0</v>
      </c>
      <c r="W45" s="20"/>
      <c r="X45" s="6">
        <f t="shared" si="16"/>
        <v>0</v>
      </c>
      <c r="Y45" s="77">
        <f t="shared" si="17"/>
        <v>0</v>
      </c>
      <c r="Z45" s="44">
        <f t="shared" si="18"/>
        <v>0</v>
      </c>
      <c r="AA45" s="44">
        <f t="shared" si="19"/>
        <v>0</v>
      </c>
      <c r="AB45" s="44">
        <f t="shared" si="20"/>
        <v>0</v>
      </c>
      <c r="AC45" s="44">
        <f t="shared" si="21"/>
        <v>0</v>
      </c>
      <c r="AD45" s="44">
        <f t="shared" si="22"/>
        <v>0</v>
      </c>
      <c r="AE45" s="44">
        <f t="shared" si="23"/>
        <v>0</v>
      </c>
      <c r="AF45" s="20"/>
      <c r="AG45" s="44">
        <f t="shared" si="24"/>
        <v>0</v>
      </c>
      <c r="AH45" s="44">
        <f t="shared" si="25"/>
        <v>0</v>
      </c>
      <c r="AI45" s="44">
        <f t="shared" si="26"/>
        <v>0</v>
      </c>
      <c r="AJ45" s="44">
        <f t="shared" si="27"/>
        <v>0</v>
      </c>
      <c r="AK45" s="44">
        <f t="shared" si="28"/>
        <v>0</v>
      </c>
      <c r="AL45" s="44">
        <f t="shared" si="29"/>
        <v>0</v>
      </c>
      <c r="AM45" s="20"/>
    </row>
    <row r="46" spans="4:39" x14ac:dyDescent="0.25">
      <c r="D46" s="20"/>
      <c r="E46" s="6">
        <f t="shared" si="2"/>
        <v>0</v>
      </c>
      <c r="F46" s="77">
        <f t="shared" si="3"/>
        <v>0</v>
      </c>
      <c r="G46" s="44">
        <f t="shared" si="4"/>
        <v>0</v>
      </c>
      <c r="H46" s="44">
        <f t="shared" si="5"/>
        <v>0</v>
      </c>
      <c r="I46" s="44">
        <f t="shared" si="6"/>
        <v>0</v>
      </c>
      <c r="J46" s="44">
        <f t="shared" si="7"/>
        <v>0</v>
      </c>
      <c r="K46" s="44">
        <f t="shared" si="8"/>
        <v>0</v>
      </c>
      <c r="L46" s="44">
        <f t="shared" si="9"/>
        <v>0</v>
      </c>
      <c r="M46" s="20"/>
      <c r="N46" s="44">
        <f t="shared" si="10"/>
        <v>0</v>
      </c>
      <c r="O46" s="44">
        <f t="shared" si="11"/>
        <v>0</v>
      </c>
      <c r="P46" s="44">
        <f t="shared" si="12"/>
        <v>0</v>
      </c>
      <c r="Q46" s="44">
        <f t="shared" si="13"/>
        <v>0</v>
      </c>
      <c r="R46" s="44">
        <f t="shared" si="14"/>
        <v>0</v>
      </c>
      <c r="S46" s="44">
        <f t="shared" si="15"/>
        <v>0</v>
      </c>
      <c r="W46" s="20"/>
      <c r="X46" s="6">
        <f t="shared" si="16"/>
        <v>0</v>
      </c>
      <c r="Y46" s="77">
        <f t="shared" si="17"/>
        <v>0</v>
      </c>
      <c r="Z46" s="44">
        <f t="shared" si="18"/>
        <v>0</v>
      </c>
      <c r="AA46" s="44">
        <f t="shared" si="19"/>
        <v>0</v>
      </c>
      <c r="AB46" s="44">
        <f t="shared" si="20"/>
        <v>0</v>
      </c>
      <c r="AC46" s="44">
        <f t="shared" si="21"/>
        <v>0</v>
      </c>
      <c r="AD46" s="44">
        <f t="shared" si="22"/>
        <v>0</v>
      </c>
      <c r="AE46" s="44">
        <f t="shared" si="23"/>
        <v>0</v>
      </c>
      <c r="AF46" s="20"/>
      <c r="AG46" s="44">
        <f t="shared" si="24"/>
        <v>0</v>
      </c>
      <c r="AH46" s="44">
        <f t="shared" si="25"/>
        <v>0</v>
      </c>
      <c r="AI46" s="44">
        <f t="shared" si="26"/>
        <v>0</v>
      </c>
      <c r="AJ46" s="44">
        <f t="shared" si="27"/>
        <v>0</v>
      </c>
      <c r="AK46" s="44">
        <f t="shared" si="28"/>
        <v>0</v>
      </c>
      <c r="AL46" s="44">
        <f t="shared" si="29"/>
        <v>0</v>
      </c>
      <c r="AM46" s="20"/>
    </row>
    <row r="47" spans="4:39" x14ac:dyDescent="0.25">
      <c r="D47" s="20"/>
      <c r="E47" s="6">
        <f t="shared" si="2"/>
        <v>0</v>
      </c>
      <c r="F47" s="77">
        <f t="shared" si="3"/>
        <v>0</v>
      </c>
      <c r="G47" s="44">
        <f t="shared" si="4"/>
        <v>0</v>
      </c>
      <c r="H47" s="44">
        <f t="shared" si="5"/>
        <v>0</v>
      </c>
      <c r="I47" s="44">
        <f t="shared" si="6"/>
        <v>0</v>
      </c>
      <c r="J47" s="44">
        <f t="shared" si="7"/>
        <v>0</v>
      </c>
      <c r="K47" s="44">
        <f t="shared" si="8"/>
        <v>0</v>
      </c>
      <c r="L47" s="44">
        <f t="shared" si="9"/>
        <v>0</v>
      </c>
      <c r="M47" s="20"/>
      <c r="N47" s="44">
        <f t="shared" si="10"/>
        <v>0</v>
      </c>
      <c r="O47" s="44">
        <f t="shared" si="11"/>
        <v>0</v>
      </c>
      <c r="P47" s="44">
        <f t="shared" si="12"/>
        <v>0</v>
      </c>
      <c r="Q47" s="44">
        <f t="shared" si="13"/>
        <v>0</v>
      </c>
      <c r="R47" s="44">
        <f t="shared" si="14"/>
        <v>0</v>
      </c>
      <c r="S47" s="44">
        <f t="shared" si="15"/>
        <v>0</v>
      </c>
      <c r="W47" s="20"/>
      <c r="X47" s="6">
        <f t="shared" si="16"/>
        <v>0</v>
      </c>
      <c r="Y47" s="77">
        <f t="shared" si="17"/>
        <v>0</v>
      </c>
      <c r="Z47" s="44">
        <f t="shared" si="18"/>
        <v>0</v>
      </c>
      <c r="AA47" s="44">
        <f t="shared" si="19"/>
        <v>0</v>
      </c>
      <c r="AB47" s="44">
        <f t="shared" si="20"/>
        <v>0</v>
      </c>
      <c r="AC47" s="44">
        <f t="shared" si="21"/>
        <v>0</v>
      </c>
      <c r="AD47" s="44">
        <f t="shared" si="22"/>
        <v>0</v>
      </c>
      <c r="AE47" s="44">
        <f t="shared" si="23"/>
        <v>0</v>
      </c>
      <c r="AF47" s="20"/>
      <c r="AG47" s="44">
        <f t="shared" si="24"/>
        <v>0</v>
      </c>
      <c r="AH47" s="44">
        <f t="shared" si="25"/>
        <v>0</v>
      </c>
      <c r="AI47" s="44">
        <f t="shared" si="26"/>
        <v>0</v>
      </c>
      <c r="AJ47" s="44">
        <f t="shared" si="27"/>
        <v>0</v>
      </c>
      <c r="AK47" s="44">
        <f t="shared" si="28"/>
        <v>0</v>
      </c>
      <c r="AL47" s="44">
        <f t="shared" si="29"/>
        <v>0</v>
      </c>
      <c r="AM47" s="20"/>
    </row>
    <row r="48" spans="4:39" x14ac:dyDescent="0.25">
      <c r="D48" s="20"/>
      <c r="E48" s="6">
        <f t="shared" si="2"/>
        <v>0</v>
      </c>
      <c r="F48" s="77">
        <f t="shared" si="3"/>
        <v>0</v>
      </c>
      <c r="G48" s="44">
        <f t="shared" si="4"/>
        <v>0</v>
      </c>
      <c r="H48" s="44">
        <f t="shared" si="5"/>
        <v>0</v>
      </c>
      <c r="I48" s="44">
        <f t="shared" si="6"/>
        <v>0</v>
      </c>
      <c r="J48" s="44">
        <f t="shared" si="7"/>
        <v>0</v>
      </c>
      <c r="K48" s="44">
        <f t="shared" si="8"/>
        <v>0</v>
      </c>
      <c r="L48" s="44">
        <f t="shared" si="9"/>
        <v>0</v>
      </c>
      <c r="M48" s="20"/>
      <c r="N48" s="44">
        <f t="shared" si="10"/>
        <v>0</v>
      </c>
      <c r="O48" s="44">
        <f t="shared" si="11"/>
        <v>0</v>
      </c>
      <c r="P48" s="44">
        <f t="shared" si="12"/>
        <v>0</v>
      </c>
      <c r="Q48" s="44">
        <f t="shared" si="13"/>
        <v>0</v>
      </c>
      <c r="R48" s="44">
        <f t="shared" si="14"/>
        <v>0</v>
      </c>
      <c r="S48" s="44">
        <f t="shared" si="15"/>
        <v>0</v>
      </c>
      <c r="W48" s="20"/>
      <c r="X48" s="6">
        <f t="shared" si="16"/>
        <v>0</v>
      </c>
      <c r="Y48" s="77">
        <f t="shared" si="17"/>
        <v>0</v>
      </c>
      <c r="Z48" s="44">
        <f t="shared" si="18"/>
        <v>0</v>
      </c>
      <c r="AA48" s="44">
        <f t="shared" si="19"/>
        <v>0</v>
      </c>
      <c r="AB48" s="44">
        <f t="shared" si="20"/>
        <v>0</v>
      </c>
      <c r="AC48" s="44">
        <f t="shared" si="21"/>
        <v>0</v>
      </c>
      <c r="AD48" s="44">
        <f t="shared" si="22"/>
        <v>0</v>
      </c>
      <c r="AE48" s="44">
        <f t="shared" si="23"/>
        <v>0</v>
      </c>
      <c r="AF48" s="20"/>
      <c r="AG48" s="44">
        <f t="shared" si="24"/>
        <v>0</v>
      </c>
      <c r="AH48" s="44">
        <f t="shared" si="25"/>
        <v>0</v>
      </c>
      <c r="AI48" s="44">
        <f t="shared" si="26"/>
        <v>0</v>
      </c>
      <c r="AJ48" s="44">
        <f t="shared" si="27"/>
        <v>0</v>
      </c>
      <c r="AK48" s="44">
        <f t="shared" si="28"/>
        <v>0</v>
      </c>
      <c r="AL48" s="44">
        <f t="shared" si="29"/>
        <v>0</v>
      </c>
      <c r="AM48" s="20"/>
    </row>
    <row r="49" spans="4:39" x14ac:dyDescent="0.25">
      <c r="D49" s="20"/>
      <c r="E49" s="6">
        <f t="shared" si="2"/>
        <v>0</v>
      </c>
      <c r="F49" s="77">
        <f t="shared" si="3"/>
        <v>0</v>
      </c>
      <c r="G49" s="44">
        <f t="shared" si="4"/>
        <v>0</v>
      </c>
      <c r="H49" s="44">
        <f t="shared" si="5"/>
        <v>0</v>
      </c>
      <c r="I49" s="44">
        <f t="shared" si="6"/>
        <v>0</v>
      </c>
      <c r="J49" s="44">
        <f t="shared" si="7"/>
        <v>0</v>
      </c>
      <c r="K49" s="44">
        <f t="shared" si="8"/>
        <v>0</v>
      </c>
      <c r="L49" s="44">
        <f t="shared" si="9"/>
        <v>0</v>
      </c>
      <c r="M49" s="20"/>
      <c r="N49" s="44">
        <f t="shared" si="10"/>
        <v>0</v>
      </c>
      <c r="O49" s="44">
        <f t="shared" si="11"/>
        <v>0</v>
      </c>
      <c r="P49" s="44">
        <f t="shared" si="12"/>
        <v>0</v>
      </c>
      <c r="Q49" s="44">
        <f t="shared" si="13"/>
        <v>0</v>
      </c>
      <c r="R49" s="44">
        <f t="shared" si="14"/>
        <v>0</v>
      </c>
      <c r="S49" s="44">
        <f t="shared" si="15"/>
        <v>0</v>
      </c>
      <c r="W49" s="20"/>
      <c r="X49" s="6">
        <f t="shared" si="16"/>
        <v>0</v>
      </c>
      <c r="Y49" s="77">
        <f t="shared" si="17"/>
        <v>0</v>
      </c>
      <c r="Z49" s="44">
        <f t="shared" si="18"/>
        <v>0</v>
      </c>
      <c r="AA49" s="44">
        <f t="shared" si="19"/>
        <v>0</v>
      </c>
      <c r="AB49" s="44">
        <f t="shared" si="20"/>
        <v>0</v>
      </c>
      <c r="AC49" s="44">
        <f t="shared" si="21"/>
        <v>0</v>
      </c>
      <c r="AD49" s="44">
        <f t="shared" si="22"/>
        <v>0</v>
      </c>
      <c r="AE49" s="44">
        <f t="shared" si="23"/>
        <v>0</v>
      </c>
      <c r="AF49" s="20"/>
      <c r="AG49" s="44">
        <f t="shared" si="24"/>
        <v>0</v>
      </c>
      <c r="AH49" s="44">
        <f t="shared" si="25"/>
        <v>0</v>
      </c>
      <c r="AI49" s="44">
        <f t="shared" si="26"/>
        <v>0</v>
      </c>
      <c r="AJ49" s="44">
        <f t="shared" si="27"/>
        <v>0</v>
      </c>
      <c r="AK49" s="44">
        <f t="shared" si="28"/>
        <v>0</v>
      </c>
      <c r="AL49" s="44">
        <f t="shared" si="29"/>
        <v>0</v>
      </c>
      <c r="AM49" s="20"/>
    </row>
    <row r="50" spans="4:39" x14ac:dyDescent="0.25">
      <c r="D50" s="20"/>
      <c r="E50" s="6">
        <f t="shared" si="2"/>
        <v>0</v>
      </c>
      <c r="F50" s="77">
        <f t="shared" si="3"/>
        <v>0</v>
      </c>
      <c r="G50" s="44">
        <f t="shared" si="4"/>
        <v>0</v>
      </c>
      <c r="H50" s="44">
        <f t="shared" si="5"/>
        <v>0</v>
      </c>
      <c r="I50" s="44">
        <f t="shared" si="6"/>
        <v>0</v>
      </c>
      <c r="J50" s="44">
        <f t="shared" si="7"/>
        <v>0</v>
      </c>
      <c r="K50" s="44">
        <f t="shared" si="8"/>
        <v>0</v>
      </c>
      <c r="L50" s="44">
        <f t="shared" si="9"/>
        <v>0</v>
      </c>
      <c r="M50" s="20"/>
      <c r="N50" s="44">
        <f t="shared" si="10"/>
        <v>0</v>
      </c>
      <c r="O50" s="44">
        <f t="shared" si="11"/>
        <v>0</v>
      </c>
      <c r="P50" s="44">
        <f t="shared" si="12"/>
        <v>0</v>
      </c>
      <c r="Q50" s="44">
        <f t="shared" si="13"/>
        <v>0</v>
      </c>
      <c r="R50" s="44">
        <f t="shared" si="14"/>
        <v>0</v>
      </c>
      <c r="S50" s="44">
        <f t="shared" si="15"/>
        <v>0</v>
      </c>
      <c r="W50" s="20"/>
      <c r="X50" s="6">
        <f t="shared" si="16"/>
        <v>0</v>
      </c>
      <c r="Y50" s="77">
        <f t="shared" si="17"/>
        <v>0</v>
      </c>
      <c r="Z50" s="44">
        <f t="shared" si="18"/>
        <v>0</v>
      </c>
      <c r="AA50" s="44">
        <f t="shared" si="19"/>
        <v>0</v>
      </c>
      <c r="AB50" s="44">
        <f t="shared" si="20"/>
        <v>0</v>
      </c>
      <c r="AC50" s="44">
        <f t="shared" si="21"/>
        <v>0</v>
      </c>
      <c r="AD50" s="44">
        <f t="shared" si="22"/>
        <v>0</v>
      </c>
      <c r="AE50" s="44">
        <f t="shared" si="23"/>
        <v>0</v>
      </c>
      <c r="AF50" s="20"/>
      <c r="AG50" s="44">
        <f t="shared" si="24"/>
        <v>0</v>
      </c>
      <c r="AH50" s="44">
        <f t="shared" si="25"/>
        <v>0</v>
      </c>
      <c r="AI50" s="44">
        <f t="shared" si="26"/>
        <v>0</v>
      </c>
      <c r="AJ50" s="44">
        <f t="shared" si="27"/>
        <v>0</v>
      </c>
      <c r="AK50" s="44">
        <f t="shared" si="28"/>
        <v>0</v>
      </c>
      <c r="AL50" s="44">
        <f t="shared" si="29"/>
        <v>0</v>
      </c>
      <c r="AM50" s="20"/>
    </row>
    <row r="51" spans="4:39" x14ac:dyDescent="0.25">
      <c r="D51" s="20"/>
      <c r="E51" s="6">
        <f t="shared" si="2"/>
        <v>0</v>
      </c>
      <c r="F51" s="77">
        <f t="shared" si="3"/>
        <v>0</v>
      </c>
      <c r="G51" s="44">
        <f t="shared" si="4"/>
        <v>0</v>
      </c>
      <c r="H51" s="44">
        <f t="shared" si="5"/>
        <v>0</v>
      </c>
      <c r="I51" s="44">
        <f t="shared" si="6"/>
        <v>0</v>
      </c>
      <c r="J51" s="44">
        <f t="shared" si="7"/>
        <v>0</v>
      </c>
      <c r="K51" s="44">
        <f t="shared" si="8"/>
        <v>0</v>
      </c>
      <c r="L51" s="44">
        <f t="shared" si="9"/>
        <v>0</v>
      </c>
      <c r="M51" s="20"/>
      <c r="N51" s="44">
        <f t="shared" si="10"/>
        <v>0</v>
      </c>
      <c r="O51" s="44">
        <f t="shared" si="11"/>
        <v>0</v>
      </c>
      <c r="P51" s="44">
        <f t="shared" si="12"/>
        <v>0</v>
      </c>
      <c r="Q51" s="44">
        <f t="shared" si="13"/>
        <v>0</v>
      </c>
      <c r="R51" s="44">
        <f t="shared" si="14"/>
        <v>0</v>
      </c>
      <c r="S51" s="44">
        <f t="shared" si="15"/>
        <v>0</v>
      </c>
      <c r="W51" s="20"/>
      <c r="X51" s="6">
        <f t="shared" si="16"/>
        <v>0</v>
      </c>
      <c r="Y51" s="77">
        <f t="shared" si="17"/>
        <v>0</v>
      </c>
      <c r="Z51" s="44">
        <f t="shared" si="18"/>
        <v>0</v>
      </c>
      <c r="AA51" s="44">
        <f t="shared" si="19"/>
        <v>0</v>
      </c>
      <c r="AB51" s="44">
        <f t="shared" si="20"/>
        <v>0</v>
      </c>
      <c r="AC51" s="44">
        <f t="shared" si="21"/>
        <v>0</v>
      </c>
      <c r="AD51" s="44">
        <f t="shared" si="22"/>
        <v>0</v>
      </c>
      <c r="AE51" s="44">
        <f t="shared" si="23"/>
        <v>0</v>
      </c>
      <c r="AF51" s="20"/>
      <c r="AG51" s="44">
        <f t="shared" si="24"/>
        <v>0</v>
      </c>
      <c r="AH51" s="44">
        <f t="shared" si="25"/>
        <v>0</v>
      </c>
      <c r="AI51" s="44">
        <f t="shared" si="26"/>
        <v>0</v>
      </c>
      <c r="AJ51" s="44">
        <f t="shared" si="27"/>
        <v>0</v>
      </c>
      <c r="AK51" s="44">
        <f t="shared" si="28"/>
        <v>0</v>
      </c>
      <c r="AL51" s="44">
        <f t="shared" si="29"/>
        <v>0</v>
      </c>
      <c r="AM51" s="20"/>
    </row>
    <row r="52" spans="4:39" x14ac:dyDescent="0.25">
      <c r="D52" s="20"/>
      <c r="E52" s="6">
        <f t="shared" si="2"/>
        <v>0</v>
      </c>
      <c r="F52" s="77">
        <f t="shared" si="3"/>
        <v>0</v>
      </c>
      <c r="G52" s="44">
        <f t="shared" si="4"/>
        <v>0</v>
      </c>
      <c r="H52" s="44">
        <f t="shared" si="5"/>
        <v>0</v>
      </c>
      <c r="I52" s="44">
        <f t="shared" si="6"/>
        <v>0</v>
      </c>
      <c r="J52" s="44">
        <f t="shared" si="7"/>
        <v>0</v>
      </c>
      <c r="K52" s="44">
        <f t="shared" si="8"/>
        <v>0</v>
      </c>
      <c r="L52" s="44">
        <f t="shared" si="9"/>
        <v>0</v>
      </c>
      <c r="M52" s="20"/>
      <c r="N52" s="44">
        <f t="shared" si="10"/>
        <v>0</v>
      </c>
      <c r="O52" s="44">
        <f t="shared" si="11"/>
        <v>0</v>
      </c>
      <c r="P52" s="44">
        <f t="shared" si="12"/>
        <v>0</v>
      </c>
      <c r="Q52" s="44">
        <f t="shared" si="13"/>
        <v>0</v>
      </c>
      <c r="R52" s="44">
        <f t="shared" si="14"/>
        <v>0</v>
      </c>
      <c r="S52" s="44">
        <f t="shared" si="15"/>
        <v>0</v>
      </c>
      <c r="W52" s="20"/>
      <c r="X52" s="6">
        <f t="shared" si="16"/>
        <v>0</v>
      </c>
      <c r="Y52" s="77">
        <f t="shared" si="17"/>
        <v>0</v>
      </c>
      <c r="Z52" s="44">
        <f t="shared" si="18"/>
        <v>0</v>
      </c>
      <c r="AA52" s="44">
        <f t="shared" si="19"/>
        <v>0</v>
      </c>
      <c r="AB52" s="44">
        <f t="shared" si="20"/>
        <v>0</v>
      </c>
      <c r="AC52" s="44">
        <f t="shared" si="21"/>
        <v>0</v>
      </c>
      <c r="AD52" s="44">
        <f t="shared" si="22"/>
        <v>0</v>
      </c>
      <c r="AE52" s="44">
        <f t="shared" si="23"/>
        <v>0</v>
      </c>
      <c r="AF52" s="20"/>
      <c r="AG52" s="44">
        <f t="shared" si="24"/>
        <v>0</v>
      </c>
      <c r="AH52" s="44">
        <f t="shared" si="25"/>
        <v>0</v>
      </c>
      <c r="AI52" s="44">
        <f t="shared" si="26"/>
        <v>0</v>
      </c>
      <c r="AJ52" s="44">
        <f t="shared" si="27"/>
        <v>0</v>
      </c>
      <c r="AK52" s="44">
        <f t="shared" si="28"/>
        <v>0</v>
      </c>
      <c r="AL52" s="44">
        <f t="shared" si="29"/>
        <v>0</v>
      </c>
      <c r="AM52" s="20"/>
    </row>
    <row r="53" spans="4:39" x14ac:dyDescent="0.25">
      <c r="D53" s="20"/>
      <c r="E53" s="6">
        <f t="shared" si="2"/>
        <v>0</v>
      </c>
      <c r="F53" s="77">
        <f t="shared" si="3"/>
        <v>0</v>
      </c>
      <c r="G53" s="44">
        <f t="shared" si="4"/>
        <v>0</v>
      </c>
      <c r="H53" s="44">
        <f t="shared" si="5"/>
        <v>0</v>
      </c>
      <c r="I53" s="44">
        <f t="shared" si="6"/>
        <v>0</v>
      </c>
      <c r="J53" s="44">
        <f t="shared" si="7"/>
        <v>0</v>
      </c>
      <c r="K53" s="44">
        <f t="shared" si="8"/>
        <v>0</v>
      </c>
      <c r="L53" s="44">
        <f t="shared" si="9"/>
        <v>0</v>
      </c>
      <c r="M53" s="20"/>
      <c r="N53" s="44">
        <f t="shared" si="10"/>
        <v>0</v>
      </c>
      <c r="O53" s="44">
        <f t="shared" si="11"/>
        <v>0</v>
      </c>
      <c r="P53" s="44">
        <f t="shared" si="12"/>
        <v>0</v>
      </c>
      <c r="Q53" s="44">
        <f t="shared" si="13"/>
        <v>0</v>
      </c>
      <c r="R53" s="44">
        <f t="shared" si="14"/>
        <v>0</v>
      </c>
      <c r="S53" s="44">
        <f t="shared" si="15"/>
        <v>0</v>
      </c>
      <c r="W53" s="20"/>
      <c r="X53" s="6">
        <f t="shared" si="16"/>
        <v>0</v>
      </c>
      <c r="Y53" s="77">
        <f t="shared" si="17"/>
        <v>0</v>
      </c>
      <c r="Z53" s="44">
        <f t="shared" si="18"/>
        <v>0</v>
      </c>
      <c r="AA53" s="44">
        <f t="shared" si="19"/>
        <v>0</v>
      </c>
      <c r="AB53" s="44">
        <f t="shared" si="20"/>
        <v>0</v>
      </c>
      <c r="AC53" s="44">
        <f t="shared" si="21"/>
        <v>0</v>
      </c>
      <c r="AD53" s="44">
        <f t="shared" si="22"/>
        <v>0</v>
      </c>
      <c r="AE53" s="44">
        <f t="shared" si="23"/>
        <v>0</v>
      </c>
      <c r="AF53" s="20"/>
      <c r="AG53" s="44">
        <f t="shared" si="24"/>
        <v>0</v>
      </c>
      <c r="AH53" s="44">
        <f t="shared" si="25"/>
        <v>0</v>
      </c>
      <c r="AI53" s="44">
        <f t="shared" si="26"/>
        <v>0</v>
      </c>
      <c r="AJ53" s="44">
        <f t="shared" si="27"/>
        <v>0</v>
      </c>
      <c r="AK53" s="44">
        <f t="shared" si="28"/>
        <v>0</v>
      </c>
      <c r="AL53" s="44">
        <f t="shared" si="29"/>
        <v>0</v>
      </c>
      <c r="AM53" s="20"/>
    </row>
    <row r="54" spans="4:39" x14ac:dyDescent="0.25">
      <c r="D54" s="20"/>
      <c r="E54" s="6">
        <f t="shared" si="2"/>
        <v>0</v>
      </c>
      <c r="F54" s="77">
        <f t="shared" si="3"/>
        <v>0</v>
      </c>
      <c r="G54" s="44">
        <f t="shared" si="4"/>
        <v>0</v>
      </c>
      <c r="H54" s="44">
        <f t="shared" si="5"/>
        <v>0</v>
      </c>
      <c r="I54" s="44">
        <f t="shared" si="6"/>
        <v>0</v>
      </c>
      <c r="J54" s="44">
        <f t="shared" si="7"/>
        <v>0</v>
      </c>
      <c r="K54" s="44">
        <f t="shared" si="8"/>
        <v>0</v>
      </c>
      <c r="L54" s="44">
        <f t="shared" si="9"/>
        <v>0</v>
      </c>
      <c r="M54" s="20"/>
      <c r="N54" s="44">
        <f t="shared" si="10"/>
        <v>0</v>
      </c>
      <c r="O54" s="44">
        <f t="shared" si="11"/>
        <v>0</v>
      </c>
      <c r="P54" s="44">
        <f t="shared" si="12"/>
        <v>0</v>
      </c>
      <c r="Q54" s="44">
        <f t="shared" si="13"/>
        <v>0</v>
      </c>
      <c r="R54" s="44">
        <f t="shared" si="14"/>
        <v>0</v>
      </c>
      <c r="S54" s="44">
        <f t="shared" si="15"/>
        <v>0</v>
      </c>
      <c r="W54" s="20"/>
      <c r="X54" s="6">
        <f t="shared" si="16"/>
        <v>0</v>
      </c>
      <c r="Y54" s="77">
        <f t="shared" si="17"/>
        <v>0</v>
      </c>
      <c r="Z54" s="44">
        <f t="shared" si="18"/>
        <v>0</v>
      </c>
      <c r="AA54" s="44">
        <f t="shared" si="19"/>
        <v>0</v>
      </c>
      <c r="AB54" s="44">
        <f t="shared" si="20"/>
        <v>0</v>
      </c>
      <c r="AC54" s="44">
        <f t="shared" si="21"/>
        <v>0</v>
      </c>
      <c r="AD54" s="44">
        <f t="shared" si="22"/>
        <v>0</v>
      </c>
      <c r="AE54" s="44">
        <f t="shared" si="23"/>
        <v>0</v>
      </c>
      <c r="AF54" s="20"/>
      <c r="AG54" s="44">
        <f t="shared" si="24"/>
        <v>0</v>
      </c>
      <c r="AH54" s="44">
        <f t="shared" si="25"/>
        <v>0</v>
      </c>
      <c r="AI54" s="44">
        <f t="shared" si="26"/>
        <v>0</v>
      </c>
      <c r="AJ54" s="44">
        <f t="shared" si="27"/>
        <v>0</v>
      </c>
      <c r="AK54" s="44">
        <f t="shared" si="28"/>
        <v>0</v>
      </c>
      <c r="AL54" s="44">
        <f t="shared" si="29"/>
        <v>0</v>
      </c>
      <c r="AM54" s="20"/>
    </row>
    <row r="55" spans="4:39" x14ac:dyDescent="0.25">
      <c r="D55" s="20"/>
      <c r="E55" s="6">
        <f t="shared" si="2"/>
        <v>0</v>
      </c>
      <c r="F55" s="77">
        <f t="shared" si="3"/>
        <v>0</v>
      </c>
      <c r="G55" s="44">
        <f t="shared" si="4"/>
        <v>0</v>
      </c>
      <c r="H55" s="44">
        <f t="shared" si="5"/>
        <v>0</v>
      </c>
      <c r="I55" s="44">
        <f t="shared" si="6"/>
        <v>0</v>
      </c>
      <c r="J55" s="44">
        <f t="shared" si="7"/>
        <v>0</v>
      </c>
      <c r="K55" s="44">
        <f t="shared" si="8"/>
        <v>0</v>
      </c>
      <c r="L55" s="44">
        <f t="shared" si="9"/>
        <v>0</v>
      </c>
      <c r="M55" s="20"/>
      <c r="N55" s="44">
        <f t="shared" si="10"/>
        <v>0</v>
      </c>
      <c r="O55" s="44">
        <f t="shared" si="11"/>
        <v>0</v>
      </c>
      <c r="P55" s="44">
        <f t="shared" si="12"/>
        <v>0</v>
      </c>
      <c r="Q55" s="44">
        <f t="shared" si="13"/>
        <v>0</v>
      </c>
      <c r="R55" s="44">
        <f t="shared" si="14"/>
        <v>0</v>
      </c>
      <c r="S55" s="44">
        <f t="shared" si="15"/>
        <v>0</v>
      </c>
      <c r="W55" s="20"/>
      <c r="X55" s="6">
        <f t="shared" si="16"/>
        <v>0</v>
      </c>
      <c r="Y55" s="77">
        <f t="shared" si="17"/>
        <v>0</v>
      </c>
      <c r="Z55" s="44">
        <f t="shared" si="18"/>
        <v>0</v>
      </c>
      <c r="AA55" s="44">
        <f t="shared" si="19"/>
        <v>0</v>
      </c>
      <c r="AB55" s="44">
        <f t="shared" si="20"/>
        <v>0</v>
      </c>
      <c r="AC55" s="44">
        <f t="shared" si="21"/>
        <v>0</v>
      </c>
      <c r="AD55" s="44">
        <f t="shared" si="22"/>
        <v>0</v>
      </c>
      <c r="AE55" s="44">
        <f t="shared" si="23"/>
        <v>0</v>
      </c>
      <c r="AF55" s="20"/>
      <c r="AG55" s="44">
        <f t="shared" si="24"/>
        <v>0</v>
      </c>
      <c r="AH55" s="44">
        <f t="shared" si="25"/>
        <v>0</v>
      </c>
      <c r="AI55" s="44">
        <f t="shared" si="26"/>
        <v>0</v>
      </c>
      <c r="AJ55" s="44">
        <f t="shared" si="27"/>
        <v>0</v>
      </c>
      <c r="AK55" s="44">
        <f t="shared" si="28"/>
        <v>0</v>
      </c>
      <c r="AL55" s="44">
        <f t="shared" si="29"/>
        <v>0</v>
      </c>
      <c r="AM55" s="20"/>
    </row>
    <row r="56" spans="4:39" x14ac:dyDescent="0.25">
      <c r="E56" s="6"/>
      <c r="F56" s="77"/>
      <c r="G56" s="44"/>
      <c r="H56" s="44"/>
      <c r="I56" s="44"/>
      <c r="J56" s="44"/>
      <c r="K56" s="44"/>
      <c r="L56" s="44"/>
      <c r="N56" s="44"/>
      <c r="O56" s="44"/>
      <c r="P56" s="44"/>
      <c r="Q56" s="44"/>
      <c r="R56" s="44"/>
      <c r="S56" s="44"/>
      <c r="X56" s="6"/>
      <c r="Y56" s="77"/>
      <c r="Z56" s="44"/>
      <c r="AA56" s="44"/>
      <c r="AB56" s="44"/>
      <c r="AC56" s="44"/>
      <c r="AD56" s="44"/>
      <c r="AE56" s="44"/>
      <c r="AG56" s="44"/>
      <c r="AH56" s="44"/>
      <c r="AI56" s="44"/>
      <c r="AJ56" s="44"/>
      <c r="AK56" s="44"/>
      <c r="AL56" s="44"/>
    </row>
    <row r="57" spans="4:39" x14ac:dyDescent="0.25">
      <c r="E57" s="6"/>
      <c r="F57" s="77"/>
      <c r="G57" s="44"/>
      <c r="H57" s="44"/>
      <c r="I57" s="44"/>
      <c r="J57" s="44"/>
      <c r="K57" s="44"/>
      <c r="L57" s="44"/>
      <c r="N57" s="44"/>
      <c r="O57" s="44"/>
      <c r="P57" s="44"/>
      <c r="Q57" s="44"/>
      <c r="R57" s="44"/>
      <c r="S57" s="44"/>
      <c r="X57" s="6"/>
      <c r="Y57" s="77"/>
      <c r="Z57" s="44"/>
      <c r="AA57" s="44"/>
      <c r="AB57" s="44"/>
      <c r="AC57" s="44"/>
      <c r="AD57" s="44"/>
      <c r="AE57" s="44"/>
      <c r="AG57" s="44"/>
      <c r="AH57" s="44"/>
      <c r="AI57" s="44"/>
      <c r="AJ57" s="44"/>
      <c r="AK57" s="44"/>
      <c r="AL57" s="44"/>
    </row>
    <row r="58" spans="4:39" x14ac:dyDescent="0.25">
      <c r="E58" s="6"/>
      <c r="F58" s="77"/>
      <c r="G58" s="44"/>
      <c r="H58" s="44"/>
      <c r="I58" s="44"/>
      <c r="J58" s="44"/>
      <c r="K58" s="44"/>
      <c r="L58" s="44"/>
      <c r="N58" s="44"/>
      <c r="O58" s="44"/>
      <c r="P58" s="44"/>
      <c r="Q58" s="44"/>
      <c r="R58" s="44"/>
      <c r="S58" s="44"/>
      <c r="X58" s="6"/>
      <c r="Y58" s="77"/>
      <c r="Z58" s="44"/>
      <c r="AA58" s="44"/>
      <c r="AB58" s="44"/>
      <c r="AC58" s="44"/>
      <c r="AD58" s="44"/>
      <c r="AE58" s="44"/>
      <c r="AG58" s="44"/>
      <c r="AH58" s="44"/>
      <c r="AI58" s="44"/>
      <c r="AJ58" s="44"/>
      <c r="AK58" s="44"/>
      <c r="AL58" s="44"/>
    </row>
    <row r="59" spans="4:39" x14ac:dyDescent="0.25">
      <c r="E59" s="6"/>
      <c r="F59" s="77"/>
      <c r="G59" s="44"/>
      <c r="H59" s="44"/>
      <c r="I59" s="44"/>
      <c r="J59" s="44"/>
      <c r="K59" s="44"/>
      <c r="L59" s="44"/>
      <c r="N59" s="44"/>
      <c r="O59" s="44"/>
      <c r="P59" s="44"/>
      <c r="Q59" s="44"/>
      <c r="R59" s="44"/>
      <c r="S59" s="44"/>
      <c r="X59" s="6"/>
      <c r="Y59" s="77"/>
      <c r="Z59" s="44"/>
      <c r="AA59" s="44"/>
      <c r="AB59" s="44"/>
      <c r="AC59" s="44"/>
      <c r="AD59" s="44"/>
      <c r="AE59" s="44"/>
      <c r="AG59" s="44"/>
      <c r="AH59" s="44"/>
      <c r="AI59" s="44"/>
      <c r="AJ59" s="44"/>
      <c r="AK59" s="44"/>
      <c r="AL59" s="44"/>
    </row>
    <row r="60" spans="4:39" x14ac:dyDescent="0.25">
      <c r="E60" s="6"/>
      <c r="F60" s="77"/>
      <c r="G60" s="44"/>
      <c r="H60" s="44"/>
      <c r="I60" s="44"/>
      <c r="J60" s="44"/>
      <c r="K60" s="44"/>
      <c r="L60" s="44"/>
      <c r="N60" s="44"/>
      <c r="O60" s="44"/>
      <c r="P60" s="44"/>
      <c r="Q60" s="44"/>
      <c r="R60" s="44"/>
      <c r="S60" s="44"/>
      <c r="X60" s="6"/>
      <c r="Y60" s="77"/>
      <c r="Z60" s="44"/>
      <c r="AA60" s="44"/>
      <c r="AB60" s="44"/>
      <c r="AC60" s="44"/>
      <c r="AD60" s="44"/>
      <c r="AE60" s="44"/>
      <c r="AG60" s="44"/>
      <c r="AH60" s="44"/>
      <c r="AI60" s="44"/>
      <c r="AJ60" s="44"/>
      <c r="AK60" s="44"/>
      <c r="AL60" s="44"/>
    </row>
    <row r="61" spans="4:39" x14ac:dyDescent="0.25">
      <c r="E61" s="6"/>
      <c r="F61" s="77"/>
      <c r="G61" s="44"/>
      <c r="H61" s="44"/>
      <c r="I61" s="44"/>
      <c r="J61" s="44"/>
      <c r="K61" s="44"/>
      <c r="L61" s="44"/>
      <c r="N61" s="44"/>
      <c r="O61" s="44"/>
      <c r="P61" s="44"/>
      <c r="Q61" s="44"/>
      <c r="R61" s="44"/>
      <c r="S61" s="44"/>
      <c r="X61" s="6"/>
      <c r="Y61" s="77"/>
      <c r="Z61" s="44"/>
      <c r="AA61" s="44"/>
      <c r="AB61" s="44"/>
      <c r="AC61" s="44"/>
      <c r="AD61" s="44"/>
      <c r="AE61" s="44"/>
      <c r="AG61" s="44"/>
      <c r="AH61" s="44"/>
      <c r="AI61" s="44"/>
      <c r="AJ61" s="44"/>
      <c r="AK61" s="44"/>
      <c r="AL61" s="44"/>
    </row>
    <row r="62" spans="4:39" x14ac:dyDescent="0.25">
      <c r="E62" s="6"/>
      <c r="F62" s="77"/>
      <c r="G62" s="44"/>
      <c r="H62" s="44"/>
      <c r="I62" s="44"/>
      <c r="J62" s="44"/>
      <c r="K62" s="44"/>
      <c r="L62" s="44"/>
      <c r="N62" s="44"/>
      <c r="O62" s="44"/>
      <c r="P62" s="44"/>
      <c r="Q62" s="44"/>
      <c r="R62" s="44"/>
      <c r="S62" s="44"/>
      <c r="X62" s="6"/>
      <c r="Y62" s="77"/>
      <c r="Z62" s="44"/>
      <c r="AA62" s="44"/>
      <c r="AB62" s="44"/>
      <c r="AC62" s="44"/>
      <c r="AD62" s="44"/>
      <c r="AE62" s="44"/>
      <c r="AG62" s="44"/>
      <c r="AH62" s="44"/>
      <c r="AI62" s="44"/>
      <c r="AJ62" s="44"/>
      <c r="AK62" s="44"/>
      <c r="AL62" s="44"/>
    </row>
    <row r="63" spans="4:39" x14ac:dyDescent="0.25">
      <c r="E63" s="6"/>
      <c r="F63" s="77"/>
      <c r="G63" s="44"/>
      <c r="H63" s="44"/>
      <c r="I63" s="44"/>
      <c r="J63" s="44"/>
      <c r="K63" s="44"/>
      <c r="L63" s="44"/>
      <c r="N63" s="44"/>
      <c r="O63" s="44"/>
      <c r="P63" s="44"/>
      <c r="Q63" s="44"/>
      <c r="R63" s="44"/>
      <c r="S63" s="44"/>
      <c r="X63" s="6"/>
      <c r="Y63" s="77"/>
      <c r="Z63" s="44"/>
      <c r="AA63" s="44"/>
      <c r="AB63" s="44"/>
      <c r="AC63" s="44"/>
      <c r="AD63" s="44"/>
      <c r="AE63" s="44"/>
      <c r="AG63" s="44"/>
      <c r="AH63" s="44"/>
      <c r="AI63" s="44"/>
      <c r="AJ63" s="44"/>
      <c r="AK63" s="44"/>
      <c r="AL63" s="44"/>
    </row>
    <row r="64" spans="4:39" x14ac:dyDescent="0.25">
      <c r="E64" s="6"/>
      <c r="F64" s="77"/>
      <c r="G64" s="44"/>
      <c r="H64" s="44"/>
      <c r="I64" s="44"/>
      <c r="J64" s="44"/>
      <c r="K64" s="44"/>
      <c r="L64" s="44"/>
      <c r="N64" s="44"/>
      <c r="O64" s="44"/>
      <c r="P64" s="44"/>
      <c r="Q64" s="44"/>
      <c r="R64" s="44"/>
      <c r="S64" s="44"/>
      <c r="X64" s="6"/>
      <c r="Y64" s="77"/>
      <c r="Z64" s="44"/>
      <c r="AA64" s="44"/>
      <c r="AB64" s="44"/>
      <c r="AC64" s="44"/>
      <c r="AD64" s="44"/>
      <c r="AE64" s="44"/>
      <c r="AG64" s="44"/>
      <c r="AH64" s="44"/>
      <c r="AI64" s="44"/>
      <c r="AJ64" s="44"/>
      <c r="AK64" s="44"/>
      <c r="AL64" s="44"/>
    </row>
    <row r="65" spans="5:38" x14ac:dyDescent="0.25">
      <c r="E65" s="6"/>
      <c r="F65" s="77"/>
      <c r="G65" s="44"/>
      <c r="H65" s="44"/>
      <c r="I65" s="44"/>
      <c r="J65" s="44"/>
      <c r="K65" s="44"/>
      <c r="L65" s="44"/>
      <c r="N65" s="44"/>
      <c r="O65" s="44"/>
      <c r="P65" s="44"/>
      <c r="Q65" s="44"/>
      <c r="R65" s="44"/>
      <c r="S65" s="44"/>
      <c r="X65" s="6"/>
      <c r="Y65" s="77"/>
      <c r="Z65" s="44"/>
      <c r="AA65" s="44"/>
      <c r="AB65" s="44"/>
      <c r="AC65" s="44"/>
      <c r="AD65" s="44"/>
      <c r="AE65" s="44"/>
      <c r="AG65" s="44"/>
      <c r="AH65" s="44"/>
      <c r="AI65" s="44"/>
      <c r="AJ65" s="44"/>
      <c r="AK65" s="44"/>
      <c r="AL65" s="44"/>
    </row>
    <row r="66" spans="5:38" x14ac:dyDescent="0.25">
      <c r="E66" s="6"/>
      <c r="F66" s="77"/>
      <c r="G66" s="44"/>
      <c r="H66" s="44"/>
      <c r="I66" s="44"/>
      <c r="J66" s="44"/>
      <c r="K66" s="44"/>
      <c r="L66" s="44"/>
      <c r="N66" s="44"/>
      <c r="O66" s="44"/>
      <c r="P66" s="44"/>
      <c r="Q66" s="44"/>
      <c r="R66" s="44"/>
      <c r="S66" s="44"/>
      <c r="X66" s="6"/>
      <c r="Y66" s="77"/>
      <c r="Z66" s="44"/>
      <c r="AA66" s="44"/>
      <c r="AB66" s="44"/>
      <c r="AC66" s="44"/>
      <c r="AD66" s="44"/>
      <c r="AE66" s="44"/>
      <c r="AG66" s="44"/>
      <c r="AH66" s="44"/>
      <c r="AI66" s="44"/>
      <c r="AJ66" s="44"/>
      <c r="AK66" s="44"/>
      <c r="AL66" s="44"/>
    </row>
    <row r="67" spans="5:38" x14ac:dyDescent="0.25">
      <c r="E67" s="6"/>
      <c r="F67" s="77"/>
      <c r="G67" s="44"/>
      <c r="H67" s="44"/>
      <c r="I67" s="44"/>
      <c r="J67" s="44"/>
      <c r="K67" s="44"/>
      <c r="L67" s="44"/>
      <c r="N67" s="44"/>
      <c r="O67" s="44"/>
      <c r="P67" s="44"/>
      <c r="Q67" s="44"/>
      <c r="R67" s="44"/>
      <c r="S67" s="44"/>
      <c r="X67" s="6"/>
      <c r="Y67" s="77"/>
      <c r="Z67" s="44"/>
      <c r="AA67" s="44"/>
      <c r="AB67" s="44"/>
      <c r="AC67" s="44"/>
      <c r="AD67" s="44"/>
      <c r="AE67" s="44"/>
      <c r="AG67" s="44"/>
      <c r="AH67" s="44"/>
      <c r="AI67" s="44"/>
      <c r="AJ67" s="44"/>
      <c r="AK67" s="44"/>
      <c r="AL67" s="44"/>
    </row>
    <row r="68" spans="5:38" x14ac:dyDescent="0.25">
      <c r="E68" s="6"/>
      <c r="F68" s="77"/>
      <c r="G68" s="44"/>
      <c r="H68" s="44"/>
      <c r="I68" s="44"/>
      <c r="J68" s="44"/>
      <c r="K68" s="44"/>
      <c r="L68" s="44"/>
      <c r="N68" s="44"/>
      <c r="O68" s="44"/>
      <c r="P68" s="44"/>
      <c r="Q68" s="44"/>
      <c r="R68" s="44"/>
      <c r="S68" s="44"/>
      <c r="X68" s="6"/>
      <c r="Y68" s="77"/>
      <c r="Z68" s="44"/>
      <c r="AA68" s="44"/>
      <c r="AB68" s="44"/>
      <c r="AC68" s="44"/>
      <c r="AD68" s="44"/>
      <c r="AE68" s="44"/>
      <c r="AG68" s="44"/>
      <c r="AH68" s="44"/>
      <c r="AI68" s="44"/>
      <c r="AJ68" s="44"/>
      <c r="AK68" s="44"/>
      <c r="AL68" s="44"/>
    </row>
    <row r="69" spans="5:38" x14ac:dyDescent="0.25">
      <c r="E69" s="6"/>
      <c r="F69" s="77"/>
      <c r="G69" s="44"/>
      <c r="H69" s="44"/>
      <c r="I69" s="44"/>
      <c r="J69" s="44"/>
      <c r="K69" s="44"/>
      <c r="L69" s="44"/>
      <c r="N69" s="44"/>
      <c r="O69" s="44"/>
      <c r="P69" s="44"/>
      <c r="Q69" s="44"/>
      <c r="R69" s="44"/>
      <c r="S69" s="44"/>
      <c r="X69" s="6"/>
      <c r="Y69" s="77"/>
      <c r="Z69" s="44"/>
      <c r="AA69" s="44"/>
      <c r="AB69" s="44"/>
      <c r="AC69" s="44"/>
      <c r="AD69" s="44"/>
      <c r="AE69" s="44"/>
      <c r="AG69" s="44"/>
      <c r="AH69" s="44"/>
      <c r="AI69" s="44"/>
      <c r="AJ69" s="44"/>
      <c r="AK69" s="44"/>
      <c r="AL69" s="44"/>
    </row>
    <row r="70" spans="5:38" x14ac:dyDescent="0.25">
      <c r="E70" s="6"/>
      <c r="F70" s="77"/>
      <c r="G70" s="44"/>
      <c r="H70" s="44"/>
      <c r="I70" s="44"/>
      <c r="J70" s="44"/>
      <c r="K70" s="44"/>
      <c r="L70" s="44"/>
      <c r="N70" s="44"/>
      <c r="O70" s="44"/>
      <c r="P70" s="44"/>
      <c r="Q70" s="44"/>
      <c r="R70" s="44"/>
      <c r="S70" s="44"/>
      <c r="X70" s="6"/>
      <c r="Y70" s="77"/>
      <c r="Z70" s="44"/>
      <c r="AA70" s="44"/>
      <c r="AB70" s="44"/>
      <c r="AC70" s="44"/>
      <c r="AD70" s="44"/>
      <c r="AE70" s="44"/>
      <c r="AG70" s="44"/>
      <c r="AH70" s="44"/>
      <c r="AI70" s="44"/>
      <c r="AJ70" s="44"/>
      <c r="AK70" s="44"/>
      <c r="AL70" s="44"/>
    </row>
    <row r="71" spans="5:38" x14ac:dyDescent="0.25">
      <c r="E71" s="6"/>
      <c r="F71" s="77"/>
      <c r="G71" s="44"/>
      <c r="H71" s="44"/>
      <c r="I71" s="44"/>
      <c r="J71" s="44"/>
      <c r="K71" s="44"/>
      <c r="L71" s="44"/>
      <c r="N71" s="44"/>
      <c r="O71" s="44"/>
      <c r="P71" s="44"/>
      <c r="Q71" s="44"/>
      <c r="R71" s="44"/>
      <c r="S71" s="44"/>
      <c r="X71" s="6"/>
      <c r="Y71" s="77"/>
      <c r="Z71" s="44"/>
      <c r="AA71" s="44"/>
      <c r="AB71" s="44"/>
      <c r="AC71" s="44"/>
      <c r="AD71" s="44"/>
      <c r="AE71" s="44"/>
      <c r="AG71" s="44"/>
      <c r="AH71" s="44"/>
      <c r="AI71" s="44"/>
      <c r="AJ71" s="44"/>
      <c r="AK71" s="44"/>
      <c r="AL71" s="44"/>
    </row>
    <row r="72" spans="5:38" x14ac:dyDescent="0.25">
      <c r="E72" s="6"/>
      <c r="F72" s="77"/>
      <c r="G72" s="44"/>
      <c r="H72" s="44"/>
      <c r="I72" s="44"/>
      <c r="J72" s="44"/>
      <c r="K72" s="44"/>
      <c r="L72" s="44"/>
      <c r="N72" s="44"/>
      <c r="O72" s="44"/>
      <c r="P72" s="44"/>
      <c r="Q72" s="44"/>
      <c r="R72" s="44"/>
      <c r="S72" s="44"/>
      <c r="X72" s="6"/>
      <c r="Y72" s="77"/>
      <c r="Z72" s="44"/>
      <c r="AA72" s="44"/>
      <c r="AB72" s="44"/>
      <c r="AC72" s="44"/>
      <c r="AD72" s="44"/>
      <c r="AE72" s="44"/>
      <c r="AG72" s="44"/>
      <c r="AH72" s="44"/>
      <c r="AI72" s="44"/>
      <c r="AJ72" s="44"/>
      <c r="AK72" s="44"/>
      <c r="AL72" s="44"/>
    </row>
    <row r="73" spans="5:38" x14ac:dyDescent="0.25">
      <c r="E73" s="6"/>
      <c r="F73" s="77"/>
      <c r="G73" s="44"/>
      <c r="H73" s="44"/>
      <c r="I73" s="44"/>
      <c r="J73" s="44"/>
      <c r="K73" s="44"/>
      <c r="L73" s="44"/>
      <c r="N73" s="44"/>
      <c r="O73" s="44"/>
      <c r="P73" s="44"/>
      <c r="Q73" s="44"/>
      <c r="R73" s="44"/>
      <c r="S73" s="44"/>
      <c r="X73" s="6"/>
      <c r="Y73" s="77"/>
      <c r="Z73" s="44"/>
      <c r="AA73" s="44"/>
      <c r="AB73" s="44"/>
      <c r="AC73" s="44"/>
      <c r="AD73" s="44"/>
      <c r="AE73" s="44"/>
      <c r="AG73" s="44"/>
      <c r="AH73" s="44"/>
      <c r="AI73" s="44"/>
      <c r="AJ73" s="44"/>
      <c r="AK73" s="44"/>
      <c r="AL73" s="44"/>
    </row>
    <row r="74" spans="5:38" x14ac:dyDescent="0.25">
      <c r="E74" s="6"/>
      <c r="F74" s="77"/>
      <c r="G74" s="44"/>
      <c r="H74" s="44"/>
      <c r="I74" s="44"/>
      <c r="J74" s="44"/>
      <c r="K74" s="44"/>
      <c r="L74" s="44"/>
      <c r="N74" s="44"/>
      <c r="O74" s="44"/>
      <c r="P74" s="44"/>
      <c r="Q74" s="44"/>
      <c r="R74" s="44"/>
      <c r="S74" s="44"/>
      <c r="X74" s="6"/>
      <c r="Y74" s="77"/>
      <c r="Z74" s="44"/>
      <c r="AA74" s="44"/>
      <c r="AB74" s="44"/>
      <c r="AC74" s="44"/>
      <c r="AD74" s="44"/>
      <c r="AE74" s="44"/>
      <c r="AG74" s="44"/>
      <c r="AH74" s="44"/>
      <c r="AI74" s="44"/>
      <c r="AJ74" s="44"/>
      <c r="AK74" s="44"/>
      <c r="AL74" s="44"/>
    </row>
    <row r="75" spans="5:38" x14ac:dyDescent="0.25">
      <c r="E75" s="6"/>
      <c r="F75" s="77"/>
      <c r="G75" s="44"/>
      <c r="H75" s="44"/>
      <c r="I75" s="44"/>
      <c r="J75" s="44"/>
      <c r="K75" s="44"/>
      <c r="L75" s="44"/>
      <c r="N75" s="44"/>
      <c r="O75" s="44"/>
      <c r="P75" s="44"/>
      <c r="Q75" s="44"/>
      <c r="R75" s="44"/>
      <c r="S75" s="44"/>
      <c r="X75" s="6"/>
      <c r="Y75" s="77"/>
      <c r="Z75" s="44"/>
      <c r="AA75" s="44"/>
      <c r="AB75" s="44"/>
      <c r="AC75" s="44"/>
      <c r="AD75" s="44"/>
      <c r="AE75" s="44"/>
      <c r="AG75" s="44"/>
      <c r="AH75" s="44"/>
      <c r="AI75" s="44"/>
      <c r="AJ75" s="44"/>
      <c r="AK75" s="44"/>
      <c r="AL75" s="44"/>
    </row>
    <row r="76" spans="5:38" x14ac:dyDescent="0.25">
      <c r="E76" s="6"/>
      <c r="F76" s="77"/>
      <c r="G76" s="44"/>
      <c r="H76" s="44"/>
      <c r="I76" s="44"/>
      <c r="J76" s="44"/>
      <c r="K76" s="44"/>
      <c r="L76" s="44"/>
      <c r="N76" s="44"/>
      <c r="O76" s="44"/>
      <c r="P76" s="44"/>
      <c r="Q76" s="44"/>
      <c r="R76" s="44"/>
      <c r="S76" s="44"/>
      <c r="X76" s="6"/>
      <c r="Y76" s="77"/>
      <c r="Z76" s="44"/>
      <c r="AA76" s="44"/>
      <c r="AB76" s="44"/>
      <c r="AC76" s="44"/>
      <c r="AD76" s="44"/>
      <c r="AE76" s="44"/>
      <c r="AG76" s="44"/>
      <c r="AH76" s="44"/>
      <c r="AI76" s="44"/>
      <c r="AJ76" s="44"/>
      <c r="AK76" s="44"/>
      <c r="AL76" s="44"/>
    </row>
    <row r="77" spans="5:38" x14ac:dyDescent="0.25">
      <c r="E77" s="6"/>
      <c r="F77" s="77"/>
      <c r="G77" s="44"/>
      <c r="H77" s="44"/>
      <c r="I77" s="44"/>
      <c r="J77" s="44"/>
      <c r="K77" s="44"/>
      <c r="L77" s="44"/>
      <c r="N77" s="44"/>
      <c r="O77" s="44"/>
      <c r="P77" s="44"/>
      <c r="Q77" s="44"/>
      <c r="R77" s="44"/>
      <c r="S77" s="44"/>
      <c r="X77" s="6"/>
      <c r="Y77" s="77"/>
      <c r="Z77" s="44"/>
      <c r="AA77" s="44"/>
      <c r="AB77" s="44"/>
      <c r="AC77" s="44"/>
      <c r="AD77" s="44"/>
      <c r="AE77" s="44"/>
      <c r="AG77" s="44"/>
      <c r="AH77" s="44"/>
      <c r="AI77" s="44"/>
      <c r="AJ77" s="44"/>
      <c r="AK77" s="44"/>
      <c r="AL77" s="44"/>
    </row>
    <row r="78" spans="5:38" x14ac:dyDescent="0.25">
      <c r="E78" s="6"/>
      <c r="F78" s="77"/>
      <c r="G78" s="44"/>
      <c r="H78" s="44"/>
      <c r="I78" s="44"/>
      <c r="J78" s="44"/>
      <c r="K78" s="44"/>
      <c r="L78" s="44"/>
      <c r="N78" s="44"/>
      <c r="O78" s="44"/>
      <c r="P78" s="44"/>
      <c r="Q78" s="44"/>
      <c r="R78" s="44"/>
      <c r="S78" s="44"/>
      <c r="X78" s="6"/>
      <c r="Y78" s="77"/>
      <c r="Z78" s="44"/>
      <c r="AA78" s="44"/>
      <c r="AB78" s="44"/>
      <c r="AC78" s="44"/>
      <c r="AD78" s="44"/>
      <c r="AE78" s="44"/>
      <c r="AG78" s="44"/>
      <c r="AH78" s="44"/>
      <c r="AI78" s="44"/>
      <c r="AJ78" s="44"/>
      <c r="AK78" s="44"/>
      <c r="AL78" s="44"/>
    </row>
    <row r="79" spans="5:38" x14ac:dyDescent="0.25">
      <c r="E79" s="6"/>
      <c r="F79" s="77"/>
      <c r="G79" s="44"/>
      <c r="H79" s="44"/>
      <c r="I79" s="44"/>
      <c r="J79" s="44"/>
      <c r="K79" s="44"/>
      <c r="L79" s="44"/>
      <c r="N79" s="44"/>
      <c r="O79" s="44"/>
      <c r="P79" s="44"/>
      <c r="Q79" s="44"/>
      <c r="R79" s="44"/>
      <c r="S79" s="44"/>
      <c r="X79" s="6"/>
      <c r="Y79" s="77"/>
      <c r="Z79" s="44"/>
      <c r="AA79" s="44"/>
      <c r="AB79" s="44"/>
      <c r="AC79" s="44"/>
      <c r="AD79" s="44"/>
      <c r="AE79" s="44"/>
      <c r="AG79" s="44"/>
      <c r="AH79" s="44"/>
      <c r="AI79" s="44"/>
      <c r="AJ79" s="44"/>
      <c r="AK79" s="44"/>
      <c r="AL79" s="44"/>
    </row>
    <row r="80" spans="5:38" x14ac:dyDescent="0.25">
      <c r="E80" s="6"/>
      <c r="F80" s="77"/>
      <c r="G80" s="44"/>
      <c r="H80" s="44"/>
      <c r="I80" s="44"/>
      <c r="J80" s="44"/>
      <c r="K80" s="44"/>
      <c r="L80" s="44"/>
      <c r="N80" s="44"/>
      <c r="O80" s="44"/>
      <c r="P80" s="44"/>
      <c r="Q80" s="44"/>
      <c r="R80" s="44"/>
      <c r="S80" s="44"/>
      <c r="X80" s="6"/>
      <c r="Y80" s="77"/>
      <c r="Z80" s="44"/>
      <c r="AA80" s="44"/>
      <c r="AB80" s="44"/>
      <c r="AC80" s="44"/>
      <c r="AD80" s="44"/>
      <c r="AE80" s="44"/>
      <c r="AG80" s="44"/>
      <c r="AH80" s="44"/>
      <c r="AI80" s="44"/>
      <c r="AJ80" s="44"/>
      <c r="AK80" s="44"/>
      <c r="AL80" s="44"/>
    </row>
    <row r="81" spans="5:38" x14ac:dyDescent="0.25">
      <c r="E81" s="6"/>
      <c r="F81" s="77"/>
      <c r="G81" s="44"/>
      <c r="H81" s="44"/>
      <c r="I81" s="44"/>
      <c r="J81" s="44"/>
      <c r="K81" s="44"/>
      <c r="L81" s="44"/>
      <c r="N81" s="44"/>
      <c r="O81" s="44"/>
      <c r="P81" s="44"/>
      <c r="Q81" s="44"/>
      <c r="R81" s="44"/>
      <c r="S81" s="44"/>
      <c r="X81" s="6"/>
      <c r="Y81" s="77"/>
      <c r="Z81" s="44"/>
      <c r="AA81" s="44"/>
      <c r="AB81" s="44"/>
      <c r="AC81" s="44"/>
      <c r="AD81" s="44"/>
      <c r="AE81" s="44"/>
      <c r="AG81" s="44"/>
      <c r="AH81" s="44"/>
      <c r="AI81" s="44"/>
      <c r="AJ81" s="44"/>
      <c r="AK81" s="44"/>
      <c r="AL81" s="44"/>
    </row>
    <row r="82" spans="5:38" x14ac:dyDescent="0.25">
      <c r="E82" s="6"/>
      <c r="F82" s="77"/>
      <c r="G82" s="44"/>
      <c r="H82" s="44"/>
      <c r="I82" s="44"/>
      <c r="J82" s="44"/>
      <c r="K82" s="44"/>
      <c r="L82" s="44"/>
      <c r="N82" s="44"/>
      <c r="O82" s="44"/>
      <c r="P82" s="44"/>
      <c r="Q82" s="44"/>
      <c r="R82" s="44"/>
      <c r="S82" s="44"/>
      <c r="X82" s="6"/>
      <c r="Y82" s="77"/>
      <c r="Z82" s="44"/>
      <c r="AA82" s="44"/>
      <c r="AB82" s="44"/>
      <c r="AC82" s="44"/>
      <c r="AD82" s="44"/>
      <c r="AE82" s="44"/>
      <c r="AG82" s="44"/>
      <c r="AH82" s="44"/>
      <c r="AI82" s="44"/>
      <c r="AJ82" s="44"/>
      <c r="AK82" s="44"/>
      <c r="AL82" s="44"/>
    </row>
    <row r="83" spans="5:38" x14ac:dyDescent="0.25">
      <c r="E83" s="6"/>
      <c r="F83" s="77"/>
      <c r="G83" s="44"/>
      <c r="H83" s="44"/>
      <c r="I83" s="44"/>
      <c r="J83" s="44"/>
      <c r="K83" s="44"/>
      <c r="L83" s="44"/>
      <c r="N83" s="44"/>
      <c r="O83" s="44"/>
      <c r="P83" s="44"/>
      <c r="Q83" s="44"/>
      <c r="R83" s="44"/>
      <c r="S83" s="44"/>
      <c r="X83" s="6"/>
      <c r="Y83" s="77"/>
      <c r="Z83" s="44"/>
      <c r="AA83" s="44"/>
      <c r="AB83" s="44"/>
      <c r="AC83" s="44"/>
      <c r="AD83" s="44"/>
      <c r="AE83" s="44"/>
      <c r="AG83" s="44"/>
      <c r="AH83" s="44"/>
      <c r="AI83" s="44"/>
      <c r="AJ83" s="44"/>
      <c r="AK83" s="44"/>
      <c r="AL83" s="44"/>
    </row>
    <row r="84" spans="5:38" x14ac:dyDescent="0.25">
      <c r="E84" s="6"/>
      <c r="F84" s="77"/>
      <c r="G84" s="44"/>
      <c r="H84" s="44"/>
      <c r="I84" s="44"/>
      <c r="J84" s="44"/>
      <c r="K84" s="44"/>
      <c r="L84" s="44"/>
      <c r="N84" s="44"/>
      <c r="O84" s="44"/>
      <c r="P84" s="44"/>
      <c r="Q84" s="44"/>
      <c r="R84" s="44"/>
      <c r="S84" s="44"/>
      <c r="X84" s="6"/>
      <c r="Y84" s="77"/>
      <c r="Z84" s="44"/>
      <c r="AA84" s="44"/>
      <c r="AB84" s="44"/>
      <c r="AC84" s="44"/>
      <c r="AD84" s="44"/>
      <c r="AE84" s="44"/>
      <c r="AG84" s="44"/>
      <c r="AH84" s="44"/>
      <c r="AI84" s="44"/>
      <c r="AJ84" s="44"/>
      <c r="AK84" s="44"/>
      <c r="AL84" s="44"/>
    </row>
    <row r="85" spans="5:38" x14ac:dyDescent="0.25">
      <c r="E85" s="6"/>
      <c r="F85" s="77"/>
      <c r="G85" s="44"/>
      <c r="H85" s="44"/>
      <c r="I85" s="44"/>
      <c r="J85" s="44"/>
      <c r="K85" s="44"/>
      <c r="L85" s="44"/>
      <c r="N85" s="44"/>
      <c r="O85" s="44"/>
      <c r="P85" s="44"/>
      <c r="Q85" s="44"/>
      <c r="R85" s="44"/>
      <c r="S85" s="44"/>
      <c r="X85" s="6"/>
      <c r="Y85" s="77"/>
      <c r="Z85" s="44"/>
      <c r="AA85" s="44"/>
      <c r="AB85" s="44"/>
      <c r="AC85" s="44"/>
      <c r="AD85" s="44"/>
      <c r="AE85" s="44"/>
      <c r="AG85" s="44"/>
      <c r="AH85" s="44"/>
      <c r="AI85" s="44"/>
      <c r="AJ85" s="44"/>
      <c r="AK85" s="44"/>
      <c r="AL85" s="44"/>
    </row>
    <row r="86" spans="5:38" x14ac:dyDescent="0.25">
      <c r="E86" s="6"/>
      <c r="F86" s="77"/>
      <c r="G86" s="44"/>
      <c r="H86" s="44"/>
      <c r="I86" s="44"/>
      <c r="J86" s="44"/>
      <c r="K86" s="44"/>
      <c r="L86" s="44"/>
      <c r="N86" s="44"/>
      <c r="O86" s="44"/>
      <c r="P86" s="44"/>
      <c r="Q86" s="44"/>
      <c r="R86" s="44"/>
      <c r="S86" s="44"/>
      <c r="X86" s="6"/>
      <c r="Y86" s="77"/>
      <c r="Z86" s="44"/>
      <c r="AA86" s="44"/>
      <c r="AB86" s="44"/>
      <c r="AC86" s="44"/>
      <c r="AD86" s="44"/>
      <c r="AE86" s="44"/>
      <c r="AG86" s="44"/>
      <c r="AH86" s="44"/>
      <c r="AI86" s="44"/>
      <c r="AJ86" s="44"/>
      <c r="AK86" s="44"/>
      <c r="AL86" s="44"/>
    </row>
    <row r="87" spans="5:38" x14ac:dyDescent="0.25">
      <c r="E87" s="6"/>
      <c r="F87" s="77"/>
      <c r="G87" s="44"/>
      <c r="H87" s="44"/>
      <c r="I87" s="44"/>
      <c r="J87" s="44"/>
      <c r="K87" s="44"/>
      <c r="L87" s="44"/>
      <c r="N87" s="44"/>
      <c r="O87" s="44"/>
      <c r="P87" s="44"/>
      <c r="Q87" s="44"/>
      <c r="R87" s="44"/>
      <c r="S87" s="44"/>
      <c r="X87" s="6"/>
      <c r="Y87" s="77"/>
      <c r="Z87" s="44"/>
      <c r="AA87" s="44"/>
      <c r="AB87" s="44"/>
      <c r="AC87" s="44"/>
      <c r="AD87" s="44"/>
      <c r="AE87" s="44"/>
      <c r="AG87" s="44"/>
      <c r="AH87" s="44"/>
      <c r="AI87" s="44"/>
      <c r="AJ87" s="44"/>
      <c r="AK87" s="44"/>
      <c r="AL87" s="44"/>
    </row>
    <row r="88" spans="5:38" x14ac:dyDescent="0.25">
      <c r="E88" s="6"/>
      <c r="F88" s="77"/>
      <c r="G88" s="44"/>
      <c r="H88" s="44"/>
      <c r="I88" s="44"/>
      <c r="J88" s="44"/>
      <c r="K88" s="44"/>
      <c r="L88" s="44"/>
      <c r="N88" s="44"/>
      <c r="O88" s="44"/>
      <c r="P88" s="44"/>
      <c r="Q88" s="44"/>
      <c r="R88" s="44"/>
      <c r="S88" s="44"/>
      <c r="X88" s="6"/>
      <c r="Y88" s="77"/>
      <c r="Z88" s="44"/>
      <c r="AA88" s="44"/>
      <c r="AB88" s="44"/>
      <c r="AC88" s="44"/>
      <c r="AD88" s="44"/>
      <c r="AE88" s="44"/>
      <c r="AG88" s="44"/>
      <c r="AH88" s="44"/>
      <c r="AI88" s="44"/>
      <c r="AJ88" s="44"/>
      <c r="AK88" s="44"/>
      <c r="AL88" s="44"/>
    </row>
    <row r="89" spans="5:38" x14ac:dyDescent="0.25">
      <c r="E89" s="6"/>
      <c r="F89" s="77"/>
      <c r="G89" s="44"/>
      <c r="H89" s="44"/>
      <c r="I89" s="44"/>
      <c r="J89" s="44"/>
      <c r="K89" s="44"/>
      <c r="L89" s="44"/>
      <c r="N89" s="44"/>
      <c r="O89" s="44"/>
      <c r="P89" s="44"/>
      <c r="Q89" s="44"/>
      <c r="R89" s="44"/>
      <c r="S89" s="44"/>
      <c r="X89" s="6"/>
      <c r="Y89" s="77"/>
      <c r="Z89" s="44"/>
      <c r="AA89" s="44"/>
      <c r="AB89" s="44"/>
      <c r="AC89" s="44"/>
      <c r="AD89" s="44"/>
      <c r="AE89" s="44"/>
      <c r="AG89" s="44"/>
      <c r="AH89" s="44"/>
      <c r="AI89" s="44"/>
      <c r="AJ89" s="44"/>
      <c r="AK89" s="44"/>
      <c r="AL89" s="44"/>
    </row>
    <row r="90" spans="5:38" x14ac:dyDescent="0.25">
      <c r="E90" s="6"/>
      <c r="F90" s="77"/>
      <c r="G90" s="44"/>
      <c r="H90" s="44"/>
      <c r="I90" s="44"/>
      <c r="J90" s="44"/>
      <c r="K90" s="44"/>
      <c r="L90" s="44"/>
      <c r="N90" s="44"/>
      <c r="O90" s="44"/>
      <c r="P90" s="44"/>
      <c r="Q90" s="44"/>
      <c r="R90" s="44"/>
      <c r="S90" s="44"/>
      <c r="X90" s="6"/>
      <c r="Y90" s="77"/>
      <c r="Z90" s="44"/>
      <c r="AA90" s="44"/>
      <c r="AB90" s="44"/>
      <c r="AC90" s="44"/>
      <c r="AD90" s="44"/>
      <c r="AE90" s="44"/>
      <c r="AG90" s="44"/>
      <c r="AH90" s="44"/>
      <c r="AI90" s="44"/>
      <c r="AJ90" s="44"/>
      <c r="AK90" s="44"/>
      <c r="AL90" s="44"/>
    </row>
    <row r="91" spans="5:38" x14ac:dyDescent="0.25">
      <c r="E91" s="6"/>
      <c r="F91" s="77"/>
      <c r="G91" s="44"/>
      <c r="H91" s="44"/>
      <c r="I91" s="44"/>
      <c r="J91" s="44"/>
      <c r="K91" s="44"/>
      <c r="L91" s="44"/>
      <c r="N91" s="44"/>
      <c r="O91" s="44"/>
      <c r="P91" s="44"/>
      <c r="Q91" s="44"/>
      <c r="R91" s="44"/>
      <c r="S91" s="44"/>
      <c r="X91" s="6"/>
      <c r="Y91" s="77"/>
      <c r="Z91" s="44"/>
      <c r="AA91" s="44"/>
      <c r="AB91" s="44"/>
      <c r="AC91" s="44"/>
      <c r="AD91" s="44"/>
      <c r="AE91" s="44"/>
      <c r="AG91" s="44"/>
      <c r="AH91" s="44"/>
      <c r="AI91" s="44"/>
      <c r="AJ91" s="44"/>
      <c r="AK91" s="44"/>
      <c r="AL91" s="44"/>
    </row>
    <row r="92" spans="5:38" x14ac:dyDescent="0.25">
      <c r="E92" s="6"/>
      <c r="F92" s="77"/>
      <c r="G92" s="44"/>
      <c r="H92" s="44"/>
      <c r="I92" s="44"/>
      <c r="J92" s="44"/>
      <c r="K92" s="44"/>
      <c r="L92" s="44"/>
      <c r="N92" s="44"/>
      <c r="O92" s="44"/>
      <c r="P92" s="44"/>
      <c r="Q92" s="44"/>
      <c r="R92" s="44"/>
      <c r="S92" s="44"/>
      <c r="X92" s="6"/>
      <c r="Y92" s="77"/>
      <c r="Z92" s="44"/>
      <c r="AA92" s="44"/>
      <c r="AB92" s="44"/>
      <c r="AC92" s="44"/>
      <c r="AD92" s="44"/>
      <c r="AE92" s="44"/>
      <c r="AG92" s="44"/>
      <c r="AH92" s="44"/>
      <c r="AI92" s="44"/>
      <c r="AJ92" s="44"/>
      <c r="AK92" s="44"/>
      <c r="AL92" s="44"/>
    </row>
    <row r="93" spans="5:38" x14ac:dyDescent="0.25">
      <c r="E93" s="6"/>
      <c r="F93" s="77"/>
      <c r="G93" s="44"/>
      <c r="H93" s="44"/>
      <c r="I93" s="44"/>
      <c r="J93" s="44"/>
      <c r="K93" s="44"/>
      <c r="L93" s="44"/>
      <c r="N93" s="44"/>
      <c r="O93" s="44"/>
      <c r="P93" s="44"/>
      <c r="Q93" s="44"/>
      <c r="R93" s="44"/>
      <c r="S93" s="44"/>
      <c r="X93" s="6"/>
      <c r="Y93" s="77"/>
      <c r="Z93" s="44"/>
      <c r="AA93" s="44"/>
      <c r="AB93" s="44"/>
      <c r="AC93" s="44"/>
      <c r="AD93" s="44"/>
      <c r="AE93" s="44"/>
      <c r="AG93" s="44"/>
      <c r="AH93" s="44"/>
      <c r="AI93" s="44"/>
      <c r="AJ93" s="44"/>
      <c r="AK93" s="44"/>
      <c r="AL93" s="44"/>
    </row>
    <row r="94" spans="5:38" x14ac:dyDescent="0.25">
      <c r="E94" s="6"/>
      <c r="F94" s="77"/>
      <c r="G94" s="44"/>
      <c r="H94" s="44"/>
      <c r="I94" s="44"/>
      <c r="J94" s="44"/>
      <c r="K94" s="44"/>
      <c r="L94" s="44"/>
      <c r="N94" s="44"/>
      <c r="O94" s="44"/>
      <c r="P94" s="44"/>
      <c r="Q94" s="44"/>
      <c r="R94" s="44"/>
      <c r="S94" s="44"/>
      <c r="X94" s="6"/>
      <c r="Y94" s="77"/>
      <c r="Z94" s="44"/>
      <c r="AA94" s="44"/>
      <c r="AB94" s="44"/>
      <c r="AC94" s="44"/>
      <c r="AD94" s="44"/>
      <c r="AE94" s="44"/>
      <c r="AG94" s="44"/>
      <c r="AH94" s="44"/>
      <c r="AI94" s="44"/>
      <c r="AJ94" s="44"/>
      <c r="AK94" s="44"/>
      <c r="AL94" s="44"/>
    </row>
    <row r="95" spans="5:38" x14ac:dyDescent="0.25">
      <c r="E95" s="6"/>
      <c r="F95" s="77"/>
      <c r="G95" s="44"/>
      <c r="H95" s="44"/>
      <c r="I95" s="44"/>
      <c r="J95" s="44"/>
      <c r="K95" s="44"/>
      <c r="L95" s="44"/>
      <c r="N95" s="44"/>
      <c r="O95" s="44"/>
      <c r="P95" s="44"/>
      <c r="Q95" s="44"/>
      <c r="R95" s="44"/>
      <c r="S95" s="44"/>
      <c r="X95" s="6"/>
      <c r="Y95" s="77"/>
      <c r="Z95" s="44"/>
      <c r="AA95" s="44"/>
      <c r="AB95" s="44"/>
      <c r="AC95" s="44"/>
      <c r="AD95" s="44"/>
      <c r="AE95" s="44"/>
      <c r="AG95" s="44"/>
      <c r="AH95" s="44"/>
      <c r="AI95" s="44"/>
      <c r="AJ95" s="44"/>
      <c r="AK95" s="44"/>
      <c r="AL95" s="44"/>
    </row>
    <row r="96" spans="5:38" x14ac:dyDescent="0.25">
      <c r="E96" s="6"/>
      <c r="F96" s="77"/>
      <c r="G96" s="44"/>
      <c r="H96" s="44"/>
      <c r="I96" s="44"/>
      <c r="J96" s="44"/>
      <c r="K96" s="44"/>
      <c r="L96" s="44"/>
      <c r="N96" s="44"/>
      <c r="O96" s="44"/>
      <c r="P96" s="44"/>
      <c r="Q96" s="44"/>
      <c r="R96" s="44"/>
      <c r="S96" s="44"/>
      <c r="X96" s="6"/>
      <c r="Y96" s="77"/>
      <c r="Z96" s="44"/>
      <c r="AA96" s="44"/>
      <c r="AB96" s="44"/>
      <c r="AC96" s="44"/>
      <c r="AD96" s="44"/>
      <c r="AE96" s="44"/>
      <c r="AG96" s="44"/>
      <c r="AH96" s="44"/>
      <c r="AI96" s="44"/>
      <c r="AJ96" s="44"/>
      <c r="AK96" s="44"/>
      <c r="AL96" s="44"/>
    </row>
    <row r="97" spans="5:38" x14ac:dyDescent="0.25">
      <c r="E97" s="6"/>
      <c r="F97" s="77"/>
      <c r="G97" s="44"/>
      <c r="H97" s="44"/>
      <c r="I97" s="44"/>
      <c r="J97" s="44"/>
      <c r="K97" s="44"/>
      <c r="L97" s="44"/>
      <c r="N97" s="44"/>
      <c r="O97" s="44"/>
      <c r="P97" s="44"/>
      <c r="Q97" s="44"/>
      <c r="R97" s="44"/>
      <c r="S97" s="44"/>
      <c r="X97" s="6"/>
      <c r="Y97" s="77"/>
      <c r="Z97" s="44"/>
      <c r="AA97" s="44"/>
      <c r="AB97" s="44"/>
      <c r="AC97" s="44"/>
      <c r="AD97" s="44"/>
      <c r="AE97" s="44"/>
      <c r="AG97" s="44"/>
      <c r="AH97" s="44"/>
      <c r="AI97" s="44"/>
      <c r="AJ97" s="44"/>
      <c r="AK97" s="44"/>
      <c r="AL97" s="44"/>
    </row>
    <row r="98" spans="5:38" x14ac:dyDescent="0.25">
      <c r="E98" s="6"/>
      <c r="F98" s="77"/>
      <c r="G98" s="44"/>
      <c r="H98" s="44"/>
      <c r="I98" s="44"/>
      <c r="J98" s="44"/>
      <c r="K98" s="44"/>
      <c r="L98" s="44"/>
      <c r="N98" s="44"/>
      <c r="O98" s="44"/>
      <c r="P98" s="44"/>
      <c r="Q98" s="44"/>
      <c r="R98" s="44"/>
      <c r="S98" s="44"/>
      <c r="X98" s="6"/>
      <c r="Y98" s="77"/>
      <c r="Z98" s="44"/>
      <c r="AA98" s="44"/>
      <c r="AB98" s="44"/>
      <c r="AC98" s="44"/>
      <c r="AD98" s="44"/>
      <c r="AE98" s="44"/>
      <c r="AG98" s="44"/>
      <c r="AH98" s="44"/>
      <c r="AI98" s="44"/>
      <c r="AJ98" s="44"/>
      <c r="AK98" s="44"/>
      <c r="AL98" s="44"/>
    </row>
    <row r="99" spans="5:38" x14ac:dyDescent="0.25">
      <c r="E99" s="6"/>
      <c r="F99" s="77"/>
      <c r="G99" s="44"/>
      <c r="H99" s="44"/>
      <c r="I99" s="44"/>
      <c r="J99" s="44"/>
      <c r="K99" s="44"/>
      <c r="L99" s="44"/>
      <c r="N99" s="44"/>
      <c r="O99" s="44"/>
      <c r="P99" s="44"/>
      <c r="Q99" s="44"/>
      <c r="R99" s="44"/>
      <c r="S99" s="44"/>
      <c r="X99" s="6"/>
      <c r="Y99" s="77"/>
      <c r="Z99" s="44"/>
      <c r="AA99" s="44"/>
      <c r="AB99" s="44"/>
      <c r="AC99" s="44"/>
      <c r="AD99" s="44"/>
      <c r="AE99" s="44"/>
      <c r="AG99" s="44"/>
      <c r="AH99" s="44"/>
      <c r="AI99" s="44"/>
      <c r="AJ99" s="44"/>
      <c r="AK99" s="44"/>
      <c r="AL99" s="44"/>
    </row>
    <row r="100" spans="5:38" x14ac:dyDescent="0.25">
      <c r="E100" s="6"/>
      <c r="F100" s="77"/>
      <c r="G100" s="44"/>
      <c r="H100" s="44"/>
      <c r="I100" s="44"/>
      <c r="J100" s="44"/>
      <c r="K100" s="44"/>
      <c r="L100" s="44"/>
      <c r="N100" s="44"/>
      <c r="O100" s="44"/>
      <c r="P100" s="44"/>
      <c r="Q100" s="44"/>
      <c r="R100" s="44"/>
      <c r="S100" s="44"/>
      <c r="X100" s="6"/>
      <c r="Y100" s="77"/>
      <c r="Z100" s="44"/>
      <c r="AA100" s="44"/>
      <c r="AB100" s="44"/>
      <c r="AC100" s="44"/>
      <c r="AD100" s="44"/>
      <c r="AE100" s="44"/>
      <c r="AG100" s="44"/>
      <c r="AH100" s="44"/>
      <c r="AI100" s="44"/>
      <c r="AJ100" s="44"/>
      <c r="AK100" s="44"/>
      <c r="AL100" s="44"/>
    </row>
    <row r="101" spans="5:38" x14ac:dyDescent="0.25">
      <c r="E101" s="6"/>
      <c r="F101" s="77"/>
      <c r="G101" s="44"/>
      <c r="H101" s="44"/>
      <c r="I101" s="44"/>
      <c r="J101" s="44"/>
      <c r="K101" s="44"/>
      <c r="L101" s="44"/>
      <c r="N101" s="44"/>
      <c r="O101" s="44"/>
      <c r="P101" s="44"/>
      <c r="Q101" s="44"/>
      <c r="R101" s="44"/>
      <c r="S101" s="44"/>
      <c r="X101" s="6"/>
      <c r="Y101" s="77"/>
      <c r="Z101" s="44"/>
      <c r="AA101" s="44"/>
      <c r="AB101" s="44"/>
      <c r="AC101" s="44"/>
      <c r="AD101" s="44"/>
      <c r="AE101" s="44"/>
      <c r="AG101" s="44"/>
      <c r="AH101" s="44"/>
      <c r="AI101" s="44"/>
      <c r="AJ101" s="44"/>
      <c r="AK101" s="44"/>
      <c r="AL101" s="44"/>
    </row>
    <row r="102" spans="5:38" x14ac:dyDescent="0.25">
      <c r="E102" s="6"/>
      <c r="F102" s="77"/>
      <c r="G102" s="44"/>
      <c r="H102" s="44"/>
      <c r="I102" s="44"/>
      <c r="J102" s="44"/>
      <c r="K102" s="44"/>
      <c r="L102" s="44"/>
      <c r="N102" s="44"/>
      <c r="O102" s="44"/>
      <c r="P102" s="44"/>
      <c r="Q102" s="44"/>
      <c r="R102" s="44"/>
      <c r="S102" s="44"/>
      <c r="X102" s="6"/>
      <c r="Y102" s="77"/>
      <c r="Z102" s="44"/>
      <c r="AA102" s="44"/>
      <c r="AB102" s="44"/>
      <c r="AC102" s="44"/>
      <c r="AD102" s="44"/>
      <c r="AE102" s="44"/>
      <c r="AG102" s="44"/>
      <c r="AH102" s="44"/>
      <c r="AI102" s="44"/>
      <c r="AJ102" s="44"/>
      <c r="AK102" s="44"/>
      <c r="AL102" s="44"/>
    </row>
    <row r="103" spans="5:38" x14ac:dyDescent="0.25">
      <c r="E103" s="6"/>
      <c r="F103" s="77"/>
      <c r="G103" s="44"/>
      <c r="H103" s="44"/>
      <c r="I103" s="44"/>
      <c r="J103" s="44"/>
      <c r="K103" s="44"/>
      <c r="L103" s="44"/>
      <c r="N103" s="44"/>
      <c r="O103" s="44"/>
      <c r="P103" s="44"/>
      <c r="Q103" s="44"/>
      <c r="R103" s="44"/>
      <c r="S103" s="44"/>
      <c r="X103" s="6"/>
      <c r="Y103" s="77"/>
      <c r="Z103" s="44"/>
      <c r="AA103" s="44"/>
      <c r="AB103" s="44"/>
      <c r="AC103" s="44"/>
      <c r="AD103" s="44"/>
      <c r="AE103" s="44"/>
      <c r="AG103" s="44"/>
      <c r="AH103" s="44"/>
      <c r="AI103" s="44"/>
      <c r="AJ103" s="44"/>
      <c r="AK103" s="44"/>
      <c r="AL103" s="44"/>
    </row>
    <row r="104" spans="5:38" x14ac:dyDescent="0.25">
      <c r="E104" s="6"/>
      <c r="F104" s="77"/>
      <c r="G104" s="44"/>
      <c r="H104" s="44"/>
      <c r="I104" s="44"/>
      <c r="J104" s="44"/>
      <c r="K104" s="44"/>
      <c r="L104" s="44"/>
      <c r="N104" s="44"/>
      <c r="O104" s="44"/>
      <c r="P104" s="44"/>
      <c r="Q104" s="44"/>
      <c r="R104" s="44"/>
      <c r="S104" s="44"/>
      <c r="X104" s="6"/>
      <c r="Y104" s="77"/>
      <c r="Z104" s="44"/>
      <c r="AA104" s="44"/>
      <c r="AB104" s="44"/>
      <c r="AC104" s="44"/>
      <c r="AD104" s="44"/>
      <c r="AE104" s="44"/>
      <c r="AG104" s="44"/>
      <c r="AH104" s="44"/>
      <c r="AI104" s="44"/>
      <c r="AJ104" s="44"/>
      <c r="AK104" s="44"/>
      <c r="AL104" s="44"/>
    </row>
    <row r="105" spans="5:38" x14ac:dyDescent="0.25">
      <c r="E105" s="6"/>
      <c r="F105" s="77"/>
      <c r="G105" s="44"/>
      <c r="H105" s="44"/>
      <c r="I105" s="44"/>
      <c r="J105" s="44"/>
      <c r="K105" s="44"/>
      <c r="L105" s="44"/>
      <c r="N105" s="44"/>
      <c r="O105" s="44"/>
      <c r="P105" s="44"/>
      <c r="Q105" s="44"/>
      <c r="R105" s="44"/>
      <c r="S105" s="44"/>
      <c r="X105" s="6"/>
      <c r="Y105" s="77"/>
      <c r="Z105" s="44"/>
      <c r="AA105" s="44"/>
      <c r="AB105" s="44"/>
      <c r="AC105" s="44"/>
      <c r="AD105" s="44"/>
      <c r="AE105" s="44"/>
      <c r="AG105" s="44"/>
      <c r="AH105" s="44"/>
      <c r="AI105" s="44"/>
      <c r="AJ105" s="44"/>
      <c r="AK105" s="44"/>
      <c r="AL105" s="44"/>
    </row>
    <row r="106" spans="5:38" x14ac:dyDescent="0.25">
      <c r="E106" s="6"/>
      <c r="F106" s="77"/>
      <c r="G106" s="44"/>
      <c r="H106" s="44"/>
      <c r="I106" s="44"/>
      <c r="J106" s="44"/>
      <c r="K106" s="44"/>
      <c r="L106" s="44"/>
      <c r="N106" s="44"/>
      <c r="O106" s="44"/>
      <c r="P106" s="44"/>
      <c r="Q106" s="44"/>
      <c r="R106" s="44"/>
      <c r="S106" s="44"/>
      <c r="X106" s="6"/>
      <c r="Y106" s="77"/>
      <c r="Z106" s="44"/>
      <c r="AA106" s="44"/>
      <c r="AB106" s="44"/>
      <c r="AC106" s="44"/>
      <c r="AD106" s="44"/>
      <c r="AE106" s="44"/>
      <c r="AG106" s="44"/>
      <c r="AH106" s="44"/>
      <c r="AI106" s="44"/>
      <c r="AJ106" s="44"/>
      <c r="AK106" s="44"/>
      <c r="AL106" s="44"/>
    </row>
    <row r="107" spans="5:38" x14ac:dyDescent="0.25">
      <c r="E107" s="6"/>
      <c r="F107" s="77"/>
      <c r="G107" s="44"/>
      <c r="H107" s="44"/>
      <c r="I107" s="44"/>
      <c r="J107" s="44"/>
      <c r="K107" s="44"/>
      <c r="L107" s="44"/>
      <c r="N107" s="44"/>
      <c r="O107" s="44"/>
      <c r="P107" s="44"/>
      <c r="Q107" s="44"/>
      <c r="R107" s="44"/>
      <c r="S107" s="44"/>
      <c r="X107" s="6"/>
      <c r="Y107" s="77"/>
      <c r="Z107" s="44"/>
      <c r="AA107" s="44"/>
      <c r="AB107" s="44"/>
      <c r="AC107" s="44"/>
      <c r="AD107" s="44"/>
      <c r="AE107" s="44"/>
      <c r="AG107" s="44"/>
      <c r="AH107" s="44"/>
      <c r="AI107" s="44"/>
      <c r="AJ107" s="44"/>
      <c r="AK107" s="44"/>
      <c r="AL107" s="44"/>
    </row>
    <row r="108" spans="5:38" x14ac:dyDescent="0.25">
      <c r="E108" s="6"/>
      <c r="F108" s="77"/>
      <c r="G108" s="44"/>
      <c r="H108" s="44"/>
      <c r="I108" s="44"/>
      <c r="J108" s="44"/>
      <c r="K108" s="44"/>
      <c r="L108" s="44"/>
      <c r="N108" s="44"/>
      <c r="O108" s="44"/>
      <c r="P108" s="44"/>
      <c r="Q108" s="44"/>
      <c r="R108" s="44"/>
      <c r="S108" s="44"/>
      <c r="X108" s="6"/>
      <c r="Y108" s="77"/>
      <c r="Z108" s="44"/>
      <c r="AA108" s="44"/>
      <c r="AB108" s="44"/>
      <c r="AC108" s="44"/>
      <c r="AD108" s="44"/>
      <c r="AE108" s="44"/>
      <c r="AG108" s="44"/>
      <c r="AH108" s="44"/>
      <c r="AI108" s="44"/>
      <c r="AJ108" s="44"/>
      <c r="AK108" s="44"/>
      <c r="AL108" s="44"/>
    </row>
    <row r="109" spans="5:38" x14ac:dyDescent="0.25">
      <c r="E109" s="6"/>
      <c r="F109" s="77"/>
      <c r="G109" s="44"/>
      <c r="H109" s="44"/>
      <c r="I109" s="44"/>
      <c r="J109" s="44"/>
      <c r="K109" s="44"/>
      <c r="L109" s="44"/>
      <c r="N109" s="44"/>
      <c r="O109" s="44"/>
      <c r="P109" s="44"/>
      <c r="Q109" s="44"/>
      <c r="R109" s="44"/>
      <c r="S109" s="44"/>
      <c r="X109" s="6"/>
      <c r="Y109" s="77"/>
      <c r="Z109" s="44"/>
      <c r="AA109" s="44"/>
      <c r="AB109" s="44"/>
      <c r="AC109" s="44"/>
      <c r="AD109" s="44"/>
      <c r="AE109" s="44"/>
      <c r="AG109" s="44"/>
      <c r="AH109" s="44"/>
      <c r="AI109" s="44"/>
      <c r="AJ109" s="44"/>
      <c r="AK109" s="44"/>
      <c r="AL109" s="44"/>
    </row>
    <row r="110" spans="5:38" x14ac:dyDescent="0.25">
      <c r="E110" s="6"/>
      <c r="F110" s="77"/>
      <c r="G110" s="44"/>
      <c r="H110" s="44"/>
      <c r="I110" s="44"/>
      <c r="J110" s="44"/>
      <c r="K110" s="44"/>
      <c r="L110" s="44"/>
      <c r="N110" s="44"/>
      <c r="O110" s="44"/>
      <c r="P110" s="44"/>
      <c r="Q110" s="44"/>
      <c r="R110" s="44"/>
      <c r="S110" s="44"/>
      <c r="X110" s="6"/>
      <c r="Y110" s="77"/>
      <c r="Z110" s="44"/>
      <c r="AA110" s="44"/>
      <c r="AB110" s="44"/>
      <c r="AC110" s="44"/>
      <c r="AD110" s="44"/>
      <c r="AE110" s="44"/>
      <c r="AG110" s="44"/>
      <c r="AH110" s="44"/>
      <c r="AI110" s="44"/>
      <c r="AJ110" s="44"/>
      <c r="AK110" s="44"/>
      <c r="AL110" s="44"/>
    </row>
    <row r="111" spans="5:38" x14ac:dyDescent="0.25">
      <c r="E111" s="6"/>
      <c r="F111" s="77"/>
      <c r="G111" s="44"/>
      <c r="H111" s="44"/>
      <c r="I111" s="44"/>
      <c r="J111" s="44"/>
      <c r="K111" s="44"/>
      <c r="L111" s="44"/>
      <c r="N111" s="44"/>
      <c r="O111" s="44"/>
      <c r="P111" s="44"/>
      <c r="Q111" s="44"/>
      <c r="R111" s="44"/>
      <c r="S111" s="44"/>
      <c r="X111" s="6"/>
      <c r="Y111" s="77"/>
      <c r="Z111" s="44"/>
      <c r="AA111" s="44"/>
      <c r="AB111" s="44"/>
      <c r="AC111" s="44"/>
      <c r="AD111" s="44"/>
      <c r="AE111" s="44"/>
      <c r="AG111" s="44"/>
      <c r="AH111" s="44"/>
      <c r="AI111" s="44"/>
      <c r="AJ111" s="44"/>
      <c r="AK111" s="44"/>
      <c r="AL111" s="44"/>
    </row>
    <row r="112" spans="5:38" x14ac:dyDescent="0.25">
      <c r="E112" s="6"/>
      <c r="F112" s="77"/>
      <c r="G112" s="44"/>
      <c r="H112" s="44"/>
      <c r="I112" s="44"/>
      <c r="J112" s="44"/>
      <c r="K112" s="44"/>
      <c r="L112" s="44"/>
      <c r="N112" s="44"/>
      <c r="O112" s="44"/>
      <c r="P112" s="44"/>
      <c r="Q112" s="44"/>
      <c r="R112" s="44"/>
      <c r="S112" s="44"/>
      <c r="X112" s="6"/>
      <c r="Y112" s="77"/>
      <c r="Z112" s="44"/>
      <c r="AA112" s="44"/>
      <c r="AB112" s="44"/>
      <c r="AC112" s="44"/>
      <c r="AD112" s="44"/>
      <c r="AE112" s="44"/>
      <c r="AG112" s="44"/>
      <c r="AH112" s="44"/>
      <c r="AI112" s="44"/>
      <c r="AJ112" s="44"/>
      <c r="AK112" s="44"/>
      <c r="AL112" s="44"/>
    </row>
    <row r="113" spans="5:38" x14ac:dyDescent="0.25">
      <c r="E113" s="6"/>
      <c r="F113" s="77"/>
      <c r="G113" s="44"/>
      <c r="H113" s="44"/>
      <c r="I113" s="44"/>
      <c r="J113" s="44"/>
      <c r="K113" s="44"/>
      <c r="L113" s="44"/>
      <c r="N113" s="44"/>
      <c r="O113" s="44"/>
      <c r="P113" s="44"/>
      <c r="Q113" s="44"/>
      <c r="R113" s="44"/>
      <c r="S113" s="44"/>
      <c r="X113" s="6"/>
      <c r="Y113" s="77"/>
      <c r="Z113" s="44"/>
      <c r="AA113" s="44"/>
      <c r="AB113" s="44"/>
      <c r="AC113" s="44"/>
      <c r="AD113" s="44"/>
      <c r="AE113" s="44"/>
      <c r="AG113" s="44"/>
      <c r="AH113" s="44"/>
      <c r="AI113" s="44"/>
      <c r="AJ113" s="44"/>
      <c r="AK113" s="44"/>
      <c r="AL113" s="44"/>
    </row>
    <row r="114" spans="5:38" x14ac:dyDescent="0.25">
      <c r="E114" s="6"/>
      <c r="F114" s="77"/>
      <c r="G114" s="44"/>
      <c r="H114" s="44"/>
      <c r="I114" s="44"/>
      <c r="J114" s="44"/>
      <c r="K114" s="44"/>
      <c r="L114" s="44"/>
      <c r="N114" s="44"/>
      <c r="O114" s="44"/>
      <c r="P114" s="44"/>
      <c r="Q114" s="44"/>
      <c r="R114" s="44"/>
      <c r="S114" s="44"/>
      <c r="X114" s="6"/>
      <c r="Y114" s="77"/>
      <c r="Z114" s="44"/>
      <c r="AA114" s="44"/>
      <c r="AB114" s="44"/>
      <c r="AC114" s="44"/>
      <c r="AD114" s="44"/>
      <c r="AE114" s="44"/>
      <c r="AG114" s="44"/>
      <c r="AH114" s="44"/>
      <c r="AI114" s="44"/>
      <c r="AJ114" s="44"/>
      <c r="AK114" s="44"/>
      <c r="AL114" s="44"/>
    </row>
    <row r="115" spans="5:38" x14ac:dyDescent="0.25">
      <c r="E115" s="6"/>
      <c r="F115" s="77"/>
      <c r="G115" s="44"/>
      <c r="H115" s="44"/>
      <c r="I115" s="44"/>
      <c r="J115" s="44"/>
      <c r="K115" s="44"/>
      <c r="L115" s="44"/>
      <c r="N115" s="44"/>
      <c r="O115" s="44"/>
      <c r="P115" s="44"/>
      <c r="Q115" s="44"/>
      <c r="R115" s="44"/>
      <c r="S115" s="44"/>
      <c r="X115" s="6"/>
      <c r="Y115" s="77"/>
      <c r="Z115" s="44"/>
      <c r="AA115" s="44"/>
      <c r="AB115" s="44"/>
      <c r="AC115" s="44"/>
      <c r="AD115" s="44"/>
      <c r="AE115" s="44"/>
      <c r="AG115" s="44"/>
      <c r="AH115" s="44"/>
      <c r="AI115" s="44"/>
      <c r="AJ115" s="44"/>
      <c r="AK115" s="44"/>
      <c r="AL115" s="44"/>
    </row>
    <row r="116" spans="5:38" x14ac:dyDescent="0.25">
      <c r="E116" s="6"/>
      <c r="F116" s="77"/>
      <c r="G116" s="44"/>
      <c r="H116" s="44"/>
      <c r="I116" s="44"/>
      <c r="J116" s="44"/>
      <c r="K116" s="44"/>
      <c r="L116" s="44"/>
      <c r="N116" s="44"/>
      <c r="O116" s="44"/>
      <c r="P116" s="44"/>
      <c r="Q116" s="44"/>
      <c r="R116" s="44"/>
      <c r="S116" s="44"/>
      <c r="X116" s="6"/>
      <c r="Y116" s="77"/>
      <c r="Z116" s="44"/>
      <c r="AA116" s="44"/>
      <c r="AB116" s="44"/>
      <c r="AC116" s="44"/>
      <c r="AD116" s="44"/>
      <c r="AE116" s="44"/>
      <c r="AG116" s="44"/>
      <c r="AH116" s="44"/>
      <c r="AI116" s="44"/>
      <c r="AJ116" s="44"/>
      <c r="AK116" s="44"/>
      <c r="AL116" s="44"/>
    </row>
    <row r="117" spans="5:38" x14ac:dyDescent="0.25">
      <c r="E117" s="6"/>
      <c r="F117" s="77"/>
      <c r="G117" s="44"/>
      <c r="H117" s="44"/>
      <c r="I117" s="44"/>
      <c r="J117" s="44"/>
      <c r="K117" s="44"/>
      <c r="L117" s="44"/>
      <c r="N117" s="44"/>
      <c r="O117" s="44"/>
      <c r="P117" s="44"/>
      <c r="Q117" s="44"/>
      <c r="R117" s="44"/>
      <c r="S117" s="44"/>
      <c r="X117" s="6"/>
      <c r="Y117" s="77"/>
      <c r="Z117" s="44"/>
      <c r="AA117" s="44"/>
      <c r="AB117" s="44"/>
      <c r="AC117" s="44"/>
      <c r="AD117" s="44"/>
      <c r="AE117" s="44"/>
      <c r="AG117" s="44"/>
      <c r="AH117" s="44"/>
      <c r="AI117" s="44"/>
      <c r="AJ117" s="44"/>
      <c r="AK117" s="44"/>
      <c r="AL117" s="44"/>
    </row>
    <row r="118" spans="5:38" x14ac:dyDescent="0.25">
      <c r="E118" s="6"/>
      <c r="F118" s="77"/>
      <c r="G118" s="44"/>
      <c r="H118" s="44"/>
      <c r="I118" s="44"/>
      <c r="J118" s="44"/>
      <c r="K118" s="44"/>
      <c r="L118" s="44"/>
      <c r="N118" s="44"/>
      <c r="O118" s="44"/>
      <c r="P118" s="44"/>
      <c r="Q118" s="44"/>
      <c r="R118" s="44"/>
      <c r="S118" s="44"/>
      <c r="X118" s="6"/>
      <c r="Y118" s="77"/>
      <c r="Z118" s="44"/>
      <c r="AA118" s="44"/>
      <c r="AB118" s="44"/>
      <c r="AC118" s="44"/>
      <c r="AD118" s="44"/>
      <c r="AE118" s="44"/>
      <c r="AG118" s="44"/>
      <c r="AH118" s="44"/>
      <c r="AI118" s="44"/>
      <c r="AJ118" s="44"/>
      <c r="AK118" s="44"/>
      <c r="AL118" s="44"/>
    </row>
    <row r="119" spans="5:38" x14ac:dyDescent="0.25">
      <c r="E119" s="6"/>
      <c r="F119" s="77"/>
      <c r="G119" s="44"/>
      <c r="H119" s="44"/>
      <c r="I119" s="44"/>
      <c r="J119" s="44"/>
      <c r="K119" s="44"/>
      <c r="L119" s="44"/>
      <c r="N119" s="44"/>
      <c r="O119" s="44"/>
      <c r="P119" s="44"/>
      <c r="Q119" s="44"/>
      <c r="R119" s="44"/>
      <c r="S119" s="44"/>
      <c r="X119" s="6"/>
      <c r="Y119" s="77"/>
      <c r="Z119" s="44"/>
      <c r="AA119" s="44"/>
      <c r="AB119" s="44"/>
      <c r="AC119" s="44"/>
      <c r="AD119" s="44"/>
      <c r="AE119" s="44"/>
      <c r="AG119" s="44"/>
      <c r="AH119" s="44"/>
      <c r="AI119" s="44"/>
      <c r="AJ119" s="44"/>
      <c r="AK119" s="44"/>
      <c r="AL119" s="44"/>
    </row>
    <row r="120" spans="5:38" x14ac:dyDescent="0.25">
      <c r="E120" s="6"/>
      <c r="F120" s="77"/>
      <c r="G120" s="44"/>
      <c r="H120" s="44"/>
      <c r="I120" s="44"/>
      <c r="J120" s="44"/>
      <c r="K120" s="44"/>
      <c r="L120" s="44"/>
      <c r="N120" s="44"/>
      <c r="O120" s="44"/>
      <c r="P120" s="44"/>
      <c r="Q120" s="44"/>
      <c r="R120" s="44"/>
      <c r="S120" s="44"/>
      <c r="X120" s="6"/>
      <c r="Y120" s="77"/>
      <c r="Z120" s="44"/>
      <c r="AA120" s="44"/>
      <c r="AB120" s="44"/>
      <c r="AC120" s="44"/>
      <c r="AD120" s="44"/>
      <c r="AE120" s="44"/>
      <c r="AG120" s="44"/>
      <c r="AH120" s="44"/>
      <c r="AI120" s="44"/>
      <c r="AJ120" s="44"/>
      <c r="AK120" s="44"/>
      <c r="AL120" s="44"/>
    </row>
    <row r="121" spans="5:38" x14ac:dyDescent="0.25">
      <c r="E121" s="6"/>
      <c r="F121" s="77"/>
      <c r="G121" s="44"/>
      <c r="H121" s="44"/>
      <c r="I121" s="44"/>
      <c r="J121" s="44"/>
      <c r="K121" s="44"/>
      <c r="L121" s="44"/>
      <c r="N121" s="44"/>
      <c r="O121" s="44"/>
      <c r="P121" s="44"/>
      <c r="Q121" s="44"/>
      <c r="R121" s="44"/>
      <c r="S121" s="44"/>
      <c r="X121" s="6"/>
      <c r="Y121" s="77"/>
      <c r="Z121" s="44"/>
      <c r="AA121" s="44"/>
      <c r="AB121" s="44"/>
      <c r="AC121" s="44"/>
      <c r="AD121" s="44"/>
      <c r="AE121" s="44"/>
      <c r="AG121" s="44"/>
      <c r="AH121" s="44"/>
      <c r="AI121" s="44"/>
      <c r="AJ121" s="44"/>
      <c r="AK121" s="44"/>
      <c r="AL121" s="44"/>
    </row>
    <row r="122" spans="5:38" x14ac:dyDescent="0.25">
      <c r="E122" s="6"/>
      <c r="F122" s="77"/>
      <c r="G122" s="44"/>
      <c r="H122" s="44"/>
      <c r="I122" s="44"/>
      <c r="J122" s="44"/>
      <c r="K122" s="44"/>
      <c r="L122" s="44"/>
      <c r="N122" s="44"/>
      <c r="O122" s="44"/>
      <c r="P122" s="44"/>
      <c r="Q122" s="44"/>
      <c r="R122" s="44"/>
      <c r="S122" s="44"/>
      <c r="X122" s="6"/>
      <c r="Y122" s="77"/>
      <c r="Z122" s="44"/>
      <c r="AA122" s="44"/>
      <c r="AB122" s="44"/>
      <c r="AC122" s="44"/>
      <c r="AD122" s="44"/>
      <c r="AE122" s="44"/>
      <c r="AG122" s="44"/>
      <c r="AH122" s="44"/>
      <c r="AI122" s="44"/>
      <c r="AJ122" s="44"/>
      <c r="AK122" s="44"/>
      <c r="AL122" s="44"/>
    </row>
    <row r="123" spans="5:38" x14ac:dyDescent="0.25">
      <c r="E123" s="6"/>
      <c r="F123" s="77"/>
      <c r="G123" s="44"/>
      <c r="H123" s="44"/>
      <c r="I123" s="44"/>
      <c r="J123" s="44"/>
      <c r="K123" s="44"/>
      <c r="L123" s="44"/>
      <c r="N123" s="44"/>
      <c r="O123" s="44"/>
      <c r="P123" s="44"/>
      <c r="Q123" s="44"/>
      <c r="R123" s="44"/>
      <c r="S123" s="44"/>
      <c r="X123" s="6"/>
      <c r="Y123" s="77"/>
      <c r="Z123" s="44"/>
      <c r="AA123" s="44"/>
      <c r="AB123" s="44"/>
      <c r="AC123" s="44"/>
      <c r="AD123" s="44"/>
      <c r="AE123" s="44"/>
      <c r="AG123" s="44"/>
      <c r="AH123" s="44"/>
      <c r="AI123" s="44"/>
      <c r="AJ123" s="44"/>
      <c r="AK123" s="44"/>
      <c r="AL123" s="44"/>
    </row>
    <row r="124" spans="5:38" x14ac:dyDescent="0.25">
      <c r="E124" s="6"/>
      <c r="F124" s="77"/>
      <c r="G124" s="44"/>
      <c r="H124" s="44"/>
      <c r="I124" s="44"/>
      <c r="J124" s="44"/>
      <c r="K124" s="44"/>
      <c r="L124" s="44"/>
      <c r="N124" s="44"/>
      <c r="O124" s="44"/>
      <c r="P124" s="44"/>
      <c r="Q124" s="44"/>
      <c r="R124" s="44"/>
      <c r="S124" s="44"/>
      <c r="X124" s="6"/>
      <c r="Y124" s="77"/>
      <c r="Z124" s="44"/>
      <c r="AA124" s="44"/>
      <c r="AB124" s="44"/>
      <c r="AC124" s="44"/>
      <c r="AD124" s="44"/>
      <c r="AE124" s="44"/>
      <c r="AG124" s="44"/>
      <c r="AH124" s="44"/>
      <c r="AI124" s="44"/>
      <c r="AJ124" s="44"/>
      <c r="AK124" s="44"/>
      <c r="AL124" s="44"/>
    </row>
    <row r="125" spans="5:38" x14ac:dyDescent="0.25">
      <c r="E125" s="6"/>
      <c r="F125" s="77"/>
      <c r="G125" s="44"/>
      <c r="H125" s="44"/>
      <c r="I125" s="44"/>
      <c r="J125" s="44"/>
      <c r="K125" s="44"/>
      <c r="L125" s="44"/>
      <c r="N125" s="44"/>
      <c r="O125" s="44"/>
      <c r="P125" s="44"/>
      <c r="Q125" s="44"/>
      <c r="R125" s="44"/>
      <c r="S125" s="44"/>
      <c r="X125" s="6"/>
      <c r="Y125" s="77"/>
      <c r="Z125" s="44"/>
      <c r="AA125" s="44"/>
      <c r="AB125" s="44"/>
      <c r="AC125" s="44"/>
      <c r="AD125" s="44"/>
      <c r="AE125" s="44"/>
      <c r="AG125" s="44"/>
      <c r="AH125" s="44"/>
      <c r="AI125" s="44"/>
      <c r="AJ125" s="44"/>
      <c r="AK125" s="44"/>
      <c r="AL125" s="44"/>
    </row>
    <row r="126" spans="5:38" x14ac:dyDescent="0.25">
      <c r="E126" s="6"/>
      <c r="F126" s="77"/>
      <c r="G126" s="44"/>
      <c r="H126" s="44"/>
      <c r="I126" s="44"/>
      <c r="J126" s="44"/>
      <c r="K126" s="44"/>
      <c r="L126" s="44"/>
      <c r="N126" s="44"/>
      <c r="O126" s="44"/>
      <c r="P126" s="44"/>
      <c r="Q126" s="44"/>
      <c r="R126" s="44"/>
      <c r="S126" s="44"/>
      <c r="X126" s="6"/>
      <c r="Y126" s="77"/>
      <c r="Z126" s="44"/>
      <c r="AA126" s="44"/>
      <c r="AB126" s="44"/>
      <c r="AC126" s="44"/>
      <c r="AD126" s="44"/>
      <c r="AE126" s="44"/>
      <c r="AG126" s="44"/>
      <c r="AH126" s="44"/>
      <c r="AI126" s="44"/>
      <c r="AJ126" s="44"/>
      <c r="AK126" s="44"/>
      <c r="AL126" s="44"/>
    </row>
    <row r="127" spans="5:38" x14ac:dyDescent="0.25">
      <c r="E127" s="6"/>
      <c r="F127" s="77"/>
      <c r="G127" s="44"/>
      <c r="H127" s="44"/>
      <c r="I127" s="44"/>
      <c r="J127" s="44"/>
      <c r="K127" s="44"/>
      <c r="L127" s="44"/>
      <c r="N127" s="44"/>
      <c r="O127" s="44"/>
      <c r="P127" s="44"/>
      <c r="Q127" s="44"/>
      <c r="R127" s="44"/>
      <c r="S127" s="44"/>
      <c r="X127" s="6"/>
      <c r="Y127" s="77"/>
      <c r="Z127" s="44"/>
      <c r="AA127" s="44"/>
      <c r="AB127" s="44"/>
      <c r="AC127" s="44"/>
      <c r="AD127" s="44"/>
      <c r="AE127" s="44"/>
      <c r="AG127" s="44"/>
      <c r="AH127" s="44"/>
      <c r="AI127" s="44"/>
      <c r="AJ127" s="44"/>
      <c r="AK127" s="44"/>
      <c r="AL127" s="44"/>
    </row>
    <row r="128" spans="5:38" x14ac:dyDescent="0.25">
      <c r="E128" s="6"/>
      <c r="F128" s="77"/>
      <c r="G128" s="44"/>
      <c r="H128" s="44"/>
      <c r="I128" s="44"/>
      <c r="J128" s="44"/>
      <c r="K128" s="44"/>
      <c r="L128" s="44"/>
      <c r="N128" s="44"/>
      <c r="O128" s="44"/>
      <c r="P128" s="44"/>
      <c r="Q128" s="44"/>
      <c r="R128" s="44"/>
      <c r="S128" s="44"/>
      <c r="X128" s="6"/>
      <c r="Y128" s="77"/>
      <c r="Z128" s="44"/>
      <c r="AA128" s="44"/>
      <c r="AB128" s="44"/>
      <c r="AC128" s="44"/>
      <c r="AD128" s="44"/>
      <c r="AE128" s="44"/>
      <c r="AG128" s="44"/>
      <c r="AH128" s="44"/>
      <c r="AI128" s="44"/>
      <c r="AJ128" s="44"/>
      <c r="AK128" s="44"/>
      <c r="AL128" s="44"/>
    </row>
    <row r="129" spans="5:38" x14ac:dyDescent="0.25">
      <c r="E129" s="6"/>
      <c r="F129" s="77"/>
      <c r="G129" s="44"/>
      <c r="H129" s="44"/>
      <c r="I129" s="44"/>
      <c r="J129" s="44"/>
      <c r="K129" s="44"/>
      <c r="L129" s="44"/>
      <c r="N129" s="44"/>
      <c r="O129" s="44"/>
      <c r="P129" s="44"/>
      <c r="Q129" s="44"/>
      <c r="R129" s="44"/>
      <c r="S129" s="44"/>
      <c r="X129" s="6"/>
      <c r="Y129" s="77"/>
      <c r="Z129" s="44"/>
      <c r="AA129" s="44"/>
      <c r="AB129" s="44"/>
      <c r="AC129" s="44"/>
      <c r="AD129" s="44"/>
      <c r="AE129" s="44"/>
      <c r="AG129" s="44"/>
      <c r="AH129" s="44"/>
      <c r="AI129" s="44"/>
      <c r="AJ129" s="44"/>
      <c r="AK129" s="44"/>
      <c r="AL129" s="44"/>
    </row>
    <row r="130" spans="5:38" x14ac:dyDescent="0.25">
      <c r="E130" s="6"/>
      <c r="F130" s="77"/>
      <c r="G130" s="44"/>
      <c r="H130" s="44"/>
      <c r="I130" s="44"/>
      <c r="J130" s="44"/>
      <c r="K130" s="44"/>
      <c r="L130" s="44"/>
      <c r="N130" s="44"/>
      <c r="O130" s="44"/>
      <c r="P130" s="44"/>
      <c r="Q130" s="44"/>
      <c r="R130" s="44"/>
      <c r="S130" s="44"/>
      <c r="X130" s="6"/>
      <c r="Y130" s="77"/>
      <c r="Z130" s="44"/>
      <c r="AA130" s="44"/>
      <c r="AB130" s="44"/>
      <c r="AC130" s="44"/>
      <c r="AD130" s="44"/>
      <c r="AE130" s="44"/>
      <c r="AG130" s="44"/>
      <c r="AH130" s="44"/>
      <c r="AI130" s="44"/>
      <c r="AJ130" s="44"/>
      <c r="AK130" s="44"/>
      <c r="AL130" s="44"/>
    </row>
    <row r="131" spans="5:38" x14ac:dyDescent="0.25">
      <c r="E131" s="6"/>
      <c r="F131" s="77"/>
      <c r="G131" s="44"/>
      <c r="H131" s="44"/>
      <c r="I131" s="44"/>
      <c r="J131" s="44"/>
      <c r="K131" s="44"/>
      <c r="L131" s="44"/>
      <c r="N131" s="44"/>
      <c r="O131" s="44"/>
      <c r="P131" s="44"/>
      <c r="Q131" s="44"/>
      <c r="R131" s="44"/>
      <c r="S131" s="44"/>
      <c r="X131" s="6"/>
      <c r="Y131" s="77"/>
      <c r="Z131" s="44"/>
      <c r="AA131" s="44"/>
      <c r="AB131" s="44"/>
      <c r="AC131" s="44"/>
      <c r="AD131" s="44"/>
      <c r="AE131" s="44"/>
      <c r="AG131" s="44"/>
      <c r="AH131" s="44"/>
      <c r="AI131" s="44"/>
      <c r="AJ131" s="44"/>
      <c r="AK131" s="44"/>
      <c r="AL131" s="44"/>
    </row>
    <row r="132" spans="5:38" x14ac:dyDescent="0.25">
      <c r="E132" s="6"/>
      <c r="F132" s="77"/>
      <c r="G132" s="44"/>
      <c r="H132" s="44"/>
      <c r="I132" s="44"/>
      <c r="J132" s="44"/>
      <c r="K132" s="44"/>
      <c r="L132" s="44"/>
      <c r="N132" s="44"/>
      <c r="O132" s="44"/>
      <c r="P132" s="44"/>
      <c r="Q132" s="44"/>
      <c r="R132" s="44"/>
      <c r="S132" s="44"/>
      <c r="X132" s="6"/>
      <c r="Y132" s="77"/>
      <c r="Z132" s="44"/>
      <c r="AA132" s="44"/>
      <c r="AB132" s="44"/>
      <c r="AC132" s="44"/>
      <c r="AD132" s="44"/>
      <c r="AE132" s="44"/>
      <c r="AG132" s="44"/>
      <c r="AH132" s="44"/>
      <c r="AI132" s="44"/>
      <c r="AJ132" s="44"/>
      <c r="AK132" s="44"/>
      <c r="AL132" s="44"/>
    </row>
    <row r="133" spans="5:38" x14ac:dyDescent="0.25">
      <c r="E133" s="6"/>
      <c r="F133" s="77"/>
      <c r="G133" s="44"/>
      <c r="H133" s="44"/>
      <c r="I133" s="44"/>
      <c r="J133" s="44"/>
      <c r="K133" s="44"/>
      <c r="L133" s="44"/>
      <c r="N133" s="44"/>
      <c r="O133" s="44"/>
      <c r="P133" s="44"/>
      <c r="Q133" s="44"/>
      <c r="R133" s="44"/>
      <c r="S133" s="44"/>
      <c r="X133" s="6"/>
      <c r="Y133" s="77"/>
      <c r="Z133" s="44"/>
      <c r="AA133" s="44"/>
      <c r="AB133" s="44"/>
      <c r="AC133" s="44"/>
      <c r="AD133" s="44"/>
      <c r="AE133" s="44"/>
      <c r="AG133" s="44"/>
      <c r="AH133" s="44"/>
      <c r="AI133" s="44"/>
      <c r="AJ133" s="44"/>
      <c r="AK133" s="44"/>
      <c r="AL133" s="44"/>
    </row>
    <row r="134" spans="5:38" x14ac:dyDescent="0.25">
      <c r="E134" s="6"/>
      <c r="F134" s="77"/>
      <c r="G134" s="44"/>
      <c r="H134" s="44"/>
      <c r="I134" s="44"/>
      <c r="J134" s="44"/>
      <c r="K134" s="44"/>
      <c r="L134" s="44"/>
      <c r="N134" s="44"/>
      <c r="O134" s="44"/>
      <c r="P134" s="44"/>
      <c r="Q134" s="44"/>
      <c r="R134" s="44"/>
      <c r="S134" s="44"/>
      <c r="X134" s="6"/>
      <c r="Y134" s="77"/>
      <c r="Z134" s="44"/>
      <c r="AA134" s="44"/>
      <c r="AB134" s="44"/>
      <c r="AC134" s="44"/>
      <c r="AD134" s="44"/>
      <c r="AE134" s="44"/>
      <c r="AG134" s="44"/>
      <c r="AH134" s="44"/>
      <c r="AI134" s="44"/>
      <c r="AJ134" s="44"/>
      <c r="AK134" s="44"/>
      <c r="AL134" s="44"/>
    </row>
    <row r="135" spans="5:38" x14ac:dyDescent="0.25">
      <c r="E135" s="6"/>
      <c r="F135" s="77"/>
      <c r="G135" s="44"/>
      <c r="H135" s="44"/>
      <c r="I135" s="44"/>
      <c r="J135" s="44"/>
      <c r="K135" s="44"/>
      <c r="L135" s="44"/>
      <c r="N135" s="44"/>
      <c r="O135" s="44"/>
      <c r="P135" s="44"/>
      <c r="Q135" s="44"/>
      <c r="R135" s="44"/>
      <c r="S135" s="44"/>
      <c r="X135" s="6"/>
      <c r="Y135" s="77"/>
      <c r="Z135" s="44"/>
      <c r="AA135" s="44"/>
      <c r="AB135" s="44"/>
      <c r="AC135" s="44"/>
      <c r="AD135" s="44"/>
      <c r="AE135" s="44"/>
      <c r="AG135" s="44"/>
      <c r="AH135" s="44"/>
      <c r="AI135" s="44"/>
      <c r="AJ135" s="44"/>
      <c r="AK135" s="44"/>
      <c r="AL135" s="44"/>
    </row>
    <row r="136" spans="5:38" x14ac:dyDescent="0.25">
      <c r="E136" s="6"/>
      <c r="F136" s="77"/>
      <c r="G136" s="44"/>
      <c r="H136" s="44"/>
      <c r="I136" s="44"/>
      <c r="J136" s="44"/>
      <c r="K136" s="44"/>
      <c r="L136" s="44"/>
      <c r="N136" s="44"/>
      <c r="O136" s="44"/>
      <c r="P136" s="44"/>
      <c r="Q136" s="44"/>
      <c r="R136" s="44"/>
      <c r="S136" s="44"/>
      <c r="X136" s="6"/>
      <c r="Y136" s="77"/>
      <c r="Z136" s="44"/>
      <c r="AA136" s="44"/>
      <c r="AB136" s="44"/>
      <c r="AC136" s="44"/>
      <c r="AD136" s="44"/>
      <c r="AE136" s="44"/>
      <c r="AG136" s="44"/>
      <c r="AH136" s="44"/>
      <c r="AI136" s="44"/>
      <c r="AJ136" s="44"/>
      <c r="AK136" s="44"/>
      <c r="AL136" s="44"/>
    </row>
    <row r="137" spans="5:38" x14ac:dyDescent="0.25">
      <c r="E137" s="6"/>
      <c r="F137" s="77"/>
      <c r="G137" s="44"/>
      <c r="H137" s="44"/>
      <c r="I137" s="44"/>
      <c r="J137" s="44"/>
      <c r="K137" s="44"/>
      <c r="L137" s="44"/>
      <c r="N137" s="44"/>
      <c r="O137" s="44"/>
      <c r="P137" s="44"/>
      <c r="Q137" s="44"/>
      <c r="R137" s="44"/>
      <c r="S137" s="44"/>
      <c r="X137" s="6"/>
      <c r="Y137" s="77"/>
      <c r="Z137" s="44"/>
      <c r="AA137" s="44"/>
      <c r="AB137" s="44"/>
      <c r="AC137" s="44"/>
      <c r="AD137" s="44"/>
      <c r="AE137" s="44"/>
      <c r="AG137" s="44"/>
      <c r="AH137" s="44"/>
      <c r="AI137" s="44"/>
      <c r="AJ137" s="44"/>
      <c r="AK137" s="44"/>
      <c r="AL137" s="44"/>
    </row>
    <row r="138" spans="5:38" x14ac:dyDescent="0.25">
      <c r="E138" s="6"/>
      <c r="F138" s="77"/>
      <c r="G138" s="44"/>
      <c r="H138" s="44"/>
      <c r="I138" s="44"/>
      <c r="J138" s="44"/>
      <c r="K138" s="44"/>
      <c r="L138" s="44"/>
      <c r="N138" s="44"/>
      <c r="O138" s="44"/>
      <c r="P138" s="44"/>
      <c r="Q138" s="44"/>
      <c r="R138" s="44"/>
      <c r="S138" s="44"/>
      <c r="X138" s="6"/>
      <c r="Y138" s="77"/>
      <c r="Z138" s="44"/>
      <c r="AA138" s="44"/>
      <c r="AB138" s="44"/>
      <c r="AC138" s="44"/>
      <c r="AD138" s="44"/>
      <c r="AE138" s="44"/>
      <c r="AG138" s="44"/>
      <c r="AH138" s="44"/>
      <c r="AI138" s="44"/>
      <c r="AJ138" s="44"/>
      <c r="AK138" s="44"/>
      <c r="AL138" s="44"/>
    </row>
    <row r="139" spans="5:38" x14ac:dyDescent="0.25">
      <c r="E139" s="6"/>
      <c r="F139" s="77"/>
      <c r="G139" s="44"/>
      <c r="H139" s="44"/>
      <c r="I139" s="44"/>
      <c r="J139" s="44"/>
      <c r="K139" s="44"/>
      <c r="L139" s="44"/>
      <c r="N139" s="44"/>
      <c r="O139" s="44"/>
      <c r="P139" s="44"/>
      <c r="Q139" s="44"/>
      <c r="R139" s="44"/>
      <c r="S139" s="44"/>
      <c r="X139" s="6"/>
      <c r="Y139" s="77"/>
      <c r="Z139" s="44"/>
      <c r="AA139" s="44"/>
      <c r="AB139" s="44"/>
      <c r="AC139" s="44"/>
      <c r="AD139" s="44"/>
      <c r="AE139" s="44"/>
      <c r="AG139" s="44"/>
      <c r="AH139" s="44"/>
      <c r="AI139" s="44"/>
      <c r="AJ139" s="44"/>
      <c r="AK139" s="44"/>
      <c r="AL139" s="44"/>
    </row>
    <row r="140" spans="5:38" x14ac:dyDescent="0.25">
      <c r="E140" s="6"/>
      <c r="F140" s="77"/>
      <c r="G140" s="44"/>
      <c r="H140" s="44"/>
      <c r="I140" s="44"/>
      <c r="J140" s="44"/>
      <c r="K140" s="44"/>
      <c r="L140" s="44"/>
      <c r="N140" s="44"/>
      <c r="O140" s="44"/>
      <c r="P140" s="44"/>
      <c r="Q140" s="44"/>
      <c r="R140" s="44"/>
      <c r="S140" s="44"/>
      <c r="X140" s="6"/>
      <c r="Y140" s="77"/>
      <c r="Z140" s="44"/>
      <c r="AA140" s="44"/>
      <c r="AB140" s="44"/>
      <c r="AC140" s="44"/>
      <c r="AD140" s="44"/>
      <c r="AE140" s="44"/>
      <c r="AG140" s="44"/>
      <c r="AH140" s="44"/>
      <c r="AI140" s="44"/>
      <c r="AJ140" s="44"/>
      <c r="AK140" s="44"/>
      <c r="AL140" s="44"/>
    </row>
    <row r="141" spans="5:38" x14ac:dyDescent="0.25">
      <c r="E141" s="6"/>
      <c r="F141" s="77"/>
      <c r="G141" s="44"/>
      <c r="H141" s="44"/>
      <c r="I141" s="44"/>
      <c r="J141" s="44"/>
      <c r="K141" s="44"/>
      <c r="L141" s="44"/>
      <c r="N141" s="44"/>
      <c r="O141" s="44"/>
      <c r="P141" s="44"/>
      <c r="Q141" s="44"/>
      <c r="R141" s="44"/>
      <c r="S141" s="44"/>
      <c r="X141" s="6"/>
      <c r="Y141" s="77"/>
      <c r="Z141" s="44"/>
      <c r="AA141" s="44"/>
      <c r="AB141" s="44"/>
      <c r="AC141" s="44"/>
      <c r="AD141" s="44"/>
      <c r="AE141" s="44"/>
      <c r="AG141" s="44"/>
      <c r="AH141" s="44"/>
      <c r="AI141" s="44"/>
      <c r="AJ141" s="44"/>
      <c r="AK141" s="44"/>
      <c r="AL141" s="44"/>
    </row>
    <row r="142" spans="5:38" x14ac:dyDescent="0.25">
      <c r="E142" s="6"/>
      <c r="F142" s="77"/>
      <c r="G142" s="44"/>
      <c r="H142" s="44"/>
      <c r="I142" s="44"/>
      <c r="J142" s="44"/>
      <c r="K142" s="44"/>
      <c r="L142" s="44"/>
      <c r="N142" s="44"/>
      <c r="O142" s="44"/>
      <c r="P142" s="44"/>
      <c r="Q142" s="44"/>
      <c r="R142" s="44"/>
      <c r="S142" s="44"/>
      <c r="X142" s="6"/>
      <c r="Y142" s="77"/>
      <c r="Z142" s="44"/>
      <c r="AA142" s="44"/>
      <c r="AB142" s="44"/>
      <c r="AC142" s="44"/>
      <c r="AD142" s="44"/>
      <c r="AE142" s="44"/>
      <c r="AG142" s="44"/>
      <c r="AH142" s="44"/>
      <c r="AI142" s="44"/>
      <c r="AJ142" s="44"/>
      <c r="AK142" s="44"/>
      <c r="AL142" s="44"/>
    </row>
    <row r="143" spans="5:38" x14ac:dyDescent="0.25">
      <c r="E143" s="6"/>
      <c r="F143" s="77"/>
      <c r="G143" s="44"/>
      <c r="H143" s="44"/>
      <c r="I143" s="44"/>
      <c r="J143" s="44"/>
      <c r="K143" s="44"/>
      <c r="L143" s="44"/>
      <c r="N143" s="44"/>
      <c r="O143" s="44"/>
      <c r="P143" s="44"/>
      <c r="Q143" s="44"/>
      <c r="R143" s="44"/>
      <c r="S143" s="44"/>
      <c r="X143" s="6"/>
      <c r="Y143" s="77"/>
      <c r="Z143" s="44"/>
      <c r="AA143" s="44"/>
      <c r="AB143" s="44"/>
      <c r="AC143" s="44"/>
      <c r="AD143" s="44"/>
      <c r="AE143" s="44"/>
      <c r="AG143" s="44"/>
      <c r="AH143" s="44"/>
      <c r="AI143" s="44"/>
      <c r="AJ143" s="44"/>
      <c r="AK143" s="44"/>
      <c r="AL143" s="44"/>
    </row>
    <row r="144" spans="5:38" x14ac:dyDescent="0.25">
      <c r="E144" s="6"/>
      <c r="F144" s="77"/>
      <c r="G144" s="44"/>
      <c r="H144" s="44"/>
      <c r="I144" s="44"/>
      <c r="J144" s="44"/>
      <c r="K144" s="44"/>
      <c r="L144" s="44"/>
      <c r="N144" s="44"/>
      <c r="O144" s="44"/>
      <c r="P144" s="44"/>
      <c r="Q144" s="44"/>
      <c r="R144" s="44"/>
      <c r="S144" s="44"/>
      <c r="X144" s="6"/>
      <c r="Y144" s="77"/>
      <c r="Z144" s="44"/>
      <c r="AA144" s="44"/>
      <c r="AB144" s="44"/>
      <c r="AC144" s="44"/>
      <c r="AD144" s="44"/>
      <c r="AE144" s="44"/>
      <c r="AG144" s="44"/>
      <c r="AH144" s="44"/>
      <c r="AI144" s="44"/>
      <c r="AJ144" s="44"/>
      <c r="AK144" s="44"/>
      <c r="AL144" s="44"/>
    </row>
    <row r="145" spans="5:38" x14ac:dyDescent="0.25">
      <c r="E145" s="6"/>
      <c r="F145" s="77"/>
      <c r="G145" s="44"/>
      <c r="H145" s="44"/>
      <c r="I145" s="44"/>
      <c r="J145" s="44"/>
      <c r="K145" s="44"/>
      <c r="L145" s="44"/>
      <c r="N145" s="44"/>
      <c r="O145" s="44"/>
      <c r="P145" s="44"/>
      <c r="Q145" s="44"/>
      <c r="R145" s="44"/>
      <c r="S145" s="44"/>
      <c r="X145" s="6"/>
      <c r="Y145" s="77"/>
      <c r="Z145" s="44"/>
      <c r="AA145" s="44"/>
      <c r="AB145" s="44"/>
      <c r="AC145" s="44"/>
      <c r="AD145" s="44"/>
      <c r="AE145" s="44"/>
      <c r="AG145" s="44"/>
      <c r="AH145" s="44"/>
      <c r="AI145" s="44"/>
      <c r="AJ145" s="44"/>
      <c r="AK145" s="44"/>
      <c r="AL145" s="44"/>
    </row>
    <row r="146" spans="5:38" x14ac:dyDescent="0.25">
      <c r="E146" s="6"/>
      <c r="F146" s="77"/>
      <c r="G146" s="44"/>
      <c r="H146" s="44"/>
      <c r="I146" s="44"/>
      <c r="J146" s="44"/>
      <c r="K146" s="44"/>
      <c r="L146" s="44"/>
      <c r="N146" s="44"/>
      <c r="O146" s="44"/>
      <c r="P146" s="44"/>
      <c r="Q146" s="44"/>
      <c r="R146" s="44"/>
      <c r="S146" s="44"/>
      <c r="X146" s="6"/>
      <c r="Y146" s="77"/>
      <c r="Z146" s="44"/>
      <c r="AA146" s="44"/>
      <c r="AB146" s="44"/>
      <c r="AC146" s="44"/>
      <c r="AD146" s="44"/>
      <c r="AE146" s="44"/>
      <c r="AG146" s="44"/>
      <c r="AH146" s="44"/>
      <c r="AI146" s="44"/>
      <c r="AJ146" s="44"/>
      <c r="AK146" s="44"/>
      <c r="AL146" s="44"/>
    </row>
    <row r="147" spans="5:38" x14ac:dyDescent="0.25">
      <c r="E147" s="6"/>
      <c r="F147" s="77"/>
      <c r="G147" s="44"/>
      <c r="H147" s="44"/>
      <c r="I147" s="44"/>
      <c r="J147" s="44"/>
      <c r="K147" s="44"/>
      <c r="L147" s="44"/>
      <c r="N147" s="44"/>
      <c r="O147" s="44"/>
      <c r="P147" s="44"/>
      <c r="Q147" s="44"/>
      <c r="R147" s="44"/>
      <c r="S147" s="44"/>
      <c r="X147" s="6"/>
      <c r="Y147" s="77"/>
      <c r="Z147" s="44"/>
      <c r="AA147" s="44"/>
      <c r="AB147" s="44"/>
      <c r="AC147" s="44"/>
      <c r="AD147" s="44"/>
      <c r="AE147" s="44"/>
      <c r="AG147" s="44"/>
      <c r="AH147" s="44"/>
      <c r="AI147" s="44"/>
      <c r="AJ147" s="44"/>
      <c r="AK147" s="44"/>
      <c r="AL147" s="44"/>
    </row>
    <row r="148" spans="5:38" x14ac:dyDescent="0.25">
      <c r="E148" s="6"/>
      <c r="F148" s="77"/>
      <c r="G148" s="44"/>
      <c r="H148" s="44"/>
      <c r="I148" s="44"/>
      <c r="J148" s="44"/>
      <c r="K148" s="44"/>
      <c r="L148" s="44"/>
      <c r="N148" s="44"/>
      <c r="O148" s="44"/>
      <c r="P148" s="44"/>
      <c r="Q148" s="44"/>
      <c r="R148" s="44"/>
      <c r="S148" s="44"/>
      <c r="X148" s="6"/>
      <c r="Y148" s="77"/>
      <c r="Z148" s="44"/>
      <c r="AA148" s="44"/>
      <c r="AB148" s="44"/>
      <c r="AC148" s="44"/>
      <c r="AD148" s="44"/>
      <c r="AE148" s="44"/>
      <c r="AG148" s="44"/>
      <c r="AH148" s="44"/>
      <c r="AI148" s="44"/>
      <c r="AJ148" s="44"/>
      <c r="AK148" s="44"/>
      <c r="AL148" s="44"/>
    </row>
    <row r="149" spans="5:38" x14ac:dyDescent="0.25">
      <c r="E149" s="6"/>
      <c r="F149" s="77"/>
      <c r="G149" s="44"/>
      <c r="H149" s="44"/>
      <c r="I149" s="44"/>
      <c r="J149" s="44"/>
      <c r="K149" s="44"/>
      <c r="L149" s="44"/>
      <c r="N149" s="44"/>
      <c r="O149" s="44"/>
      <c r="P149" s="44"/>
      <c r="Q149" s="44"/>
      <c r="R149" s="44"/>
      <c r="S149" s="44"/>
      <c r="X149" s="6"/>
      <c r="Y149" s="77"/>
      <c r="Z149" s="44"/>
      <c r="AA149" s="44"/>
      <c r="AB149" s="44"/>
      <c r="AC149" s="44"/>
      <c r="AD149" s="44"/>
      <c r="AE149" s="44"/>
      <c r="AG149" s="44"/>
      <c r="AH149" s="44"/>
      <c r="AI149" s="44"/>
      <c r="AJ149" s="44"/>
      <c r="AK149" s="44"/>
      <c r="AL149" s="44"/>
    </row>
    <row r="150" spans="5:38" x14ac:dyDescent="0.25">
      <c r="E150" s="6"/>
      <c r="F150" s="77"/>
      <c r="G150" s="44"/>
      <c r="H150" s="44"/>
      <c r="I150" s="44"/>
      <c r="J150" s="44"/>
      <c r="K150" s="44"/>
      <c r="L150" s="44"/>
      <c r="N150" s="44"/>
      <c r="O150" s="44"/>
      <c r="P150" s="44"/>
      <c r="Q150" s="44"/>
      <c r="R150" s="44"/>
      <c r="S150" s="44"/>
      <c r="X150" s="6"/>
      <c r="Y150" s="77"/>
      <c r="Z150" s="44"/>
      <c r="AA150" s="44"/>
      <c r="AB150" s="44"/>
      <c r="AC150" s="44"/>
      <c r="AD150" s="44"/>
      <c r="AE150" s="44"/>
      <c r="AG150" s="44"/>
      <c r="AH150" s="44"/>
      <c r="AI150" s="44"/>
      <c r="AJ150" s="44"/>
      <c r="AK150" s="44"/>
      <c r="AL150" s="44"/>
    </row>
    <row r="151" spans="5:38" x14ac:dyDescent="0.25">
      <c r="E151" s="6"/>
      <c r="F151" s="77"/>
      <c r="G151" s="44"/>
      <c r="H151" s="44"/>
      <c r="I151" s="44"/>
      <c r="J151" s="44"/>
      <c r="K151" s="44"/>
      <c r="L151" s="44"/>
      <c r="N151" s="44"/>
      <c r="O151" s="44"/>
      <c r="P151" s="44"/>
      <c r="Q151" s="44"/>
      <c r="R151" s="44"/>
      <c r="S151" s="44"/>
      <c r="X151" s="6"/>
      <c r="Y151" s="77"/>
      <c r="Z151" s="44"/>
      <c r="AA151" s="44"/>
      <c r="AB151" s="44"/>
      <c r="AC151" s="44"/>
      <c r="AD151" s="44"/>
      <c r="AE151" s="44"/>
      <c r="AG151" s="44"/>
      <c r="AH151" s="44"/>
      <c r="AI151" s="44"/>
      <c r="AJ151" s="44"/>
      <c r="AK151" s="44"/>
      <c r="AL151" s="44"/>
    </row>
    <row r="152" spans="5:38" x14ac:dyDescent="0.25">
      <c r="E152" s="6"/>
      <c r="F152" s="77"/>
      <c r="G152" s="44"/>
      <c r="H152" s="44"/>
      <c r="I152" s="44"/>
      <c r="J152" s="44"/>
      <c r="K152" s="44"/>
      <c r="L152" s="44"/>
      <c r="N152" s="44"/>
      <c r="O152" s="44"/>
      <c r="P152" s="44"/>
      <c r="Q152" s="44"/>
      <c r="R152" s="44"/>
      <c r="S152" s="44"/>
      <c r="X152" s="6"/>
      <c r="Y152" s="77"/>
      <c r="Z152" s="44"/>
      <c r="AA152" s="44"/>
      <c r="AB152" s="44"/>
      <c r="AC152" s="44"/>
      <c r="AD152" s="44"/>
      <c r="AE152" s="44"/>
      <c r="AG152" s="44"/>
      <c r="AH152" s="44"/>
      <c r="AI152" s="44"/>
      <c r="AJ152" s="44"/>
      <c r="AK152" s="44"/>
      <c r="AL152" s="44"/>
    </row>
    <row r="153" spans="5:38" x14ac:dyDescent="0.25">
      <c r="E153" s="6"/>
      <c r="F153" s="77"/>
      <c r="G153" s="44"/>
      <c r="H153" s="44"/>
      <c r="I153" s="44"/>
      <c r="J153" s="44"/>
      <c r="K153" s="44"/>
      <c r="L153" s="44"/>
      <c r="N153" s="44"/>
      <c r="O153" s="44"/>
      <c r="P153" s="44"/>
      <c r="Q153" s="44"/>
      <c r="R153" s="44"/>
      <c r="S153" s="44"/>
      <c r="X153" s="6"/>
      <c r="Y153" s="77"/>
      <c r="Z153" s="44"/>
      <c r="AA153" s="44"/>
      <c r="AB153" s="44"/>
      <c r="AC153" s="44"/>
      <c r="AD153" s="44"/>
      <c r="AE153" s="44"/>
      <c r="AG153" s="44"/>
      <c r="AH153" s="44"/>
      <c r="AI153" s="44"/>
      <c r="AJ153" s="44"/>
      <c r="AK153" s="44"/>
      <c r="AL153" s="44"/>
    </row>
    <row r="154" spans="5:38" x14ac:dyDescent="0.25">
      <c r="E154" s="6"/>
      <c r="F154" s="77"/>
      <c r="G154" s="44"/>
      <c r="H154" s="44"/>
      <c r="I154" s="44"/>
      <c r="J154" s="44"/>
      <c r="K154" s="44"/>
      <c r="L154" s="44"/>
      <c r="N154" s="44"/>
      <c r="O154" s="44"/>
      <c r="P154" s="44"/>
      <c r="Q154" s="44"/>
      <c r="R154" s="44"/>
      <c r="S154" s="44"/>
      <c r="X154" s="6"/>
      <c r="Y154" s="77"/>
      <c r="Z154" s="44"/>
      <c r="AA154" s="44"/>
      <c r="AB154" s="44"/>
      <c r="AC154" s="44"/>
      <c r="AD154" s="44"/>
      <c r="AE154" s="44"/>
      <c r="AG154" s="44"/>
      <c r="AH154" s="44"/>
      <c r="AI154" s="44"/>
      <c r="AJ154" s="44"/>
      <c r="AK154" s="44"/>
      <c r="AL154" s="44"/>
    </row>
    <row r="155" spans="5:38" x14ac:dyDescent="0.25">
      <c r="E155" s="6"/>
      <c r="F155" s="77"/>
      <c r="G155" s="44"/>
      <c r="H155" s="44"/>
      <c r="I155" s="44"/>
      <c r="J155" s="44"/>
      <c r="K155" s="44"/>
      <c r="L155" s="44"/>
      <c r="N155" s="44"/>
      <c r="O155" s="44"/>
      <c r="P155" s="44"/>
      <c r="Q155" s="44"/>
      <c r="R155" s="44"/>
      <c r="S155" s="44"/>
      <c r="X155" s="6"/>
      <c r="Y155" s="77"/>
      <c r="Z155" s="44"/>
      <c r="AA155" s="44"/>
      <c r="AB155" s="44"/>
      <c r="AC155" s="44"/>
      <c r="AD155" s="44"/>
      <c r="AE155" s="44"/>
      <c r="AG155" s="44"/>
      <c r="AH155" s="44"/>
      <c r="AI155" s="44"/>
      <c r="AJ155" s="44"/>
      <c r="AK155" s="44"/>
      <c r="AL155" s="44"/>
    </row>
    <row r="156" spans="5:38" x14ac:dyDescent="0.25">
      <c r="E156" s="6"/>
      <c r="F156" s="77"/>
      <c r="G156" s="44"/>
      <c r="H156" s="44"/>
      <c r="I156" s="44"/>
      <c r="J156" s="44"/>
      <c r="K156" s="44"/>
      <c r="L156" s="44"/>
      <c r="N156" s="44"/>
      <c r="O156" s="44"/>
      <c r="P156" s="44"/>
      <c r="Q156" s="44"/>
      <c r="R156" s="44"/>
      <c r="S156" s="44"/>
      <c r="X156" s="6"/>
      <c r="Y156" s="77"/>
      <c r="Z156" s="44"/>
      <c r="AA156" s="44"/>
      <c r="AB156" s="44"/>
      <c r="AC156" s="44"/>
      <c r="AD156" s="44"/>
      <c r="AE156" s="44"/>
      <c r="AG156" s="44"/>
      <c r="AH156" s="44"/>
      <c r="AI156" s="44"/>
      <c r="AJ156" s="44"/>
      <c r="AK156" s="44"/>
      <c r="AL156" s="44"/>
    </row>
    <row r="157" spans="5:38" x14ac:dyDescent="0.25">
      <c r="E157" s="6"/>
      <c r="F157" s="77"/>
      <c r="G157" s="44"/>
      <c r="H157" s="44"/>
      <c r="I157" s="44"/>
      <c r="J157" s="44"/>
      <c r="K157" s="44"/>
      <c r="L157" s="44"/>
      <c r="N157" s="44"/>
      <c r="O157" s="44"/>
      <c r="P157" s="44"/>
      <c r="Q157" s="44"/>
      <c r="R157" s="44"/>
      <c r="S157" s="44"/>
      <c r="X157" s="6"/>
      <c r="Y157" s="77"/>
      <c r="Z157" s="44"/>
      <c r="AA157" s="44"/>
      <c r="AB157" s="44"/>
      <c r="AC157" s="44"/>
      <c r="AD157" s="44"/>
      <c r="AE157" s="44"/>
      <c r="AG157" s="44"/>
      <c r="AH157" s="44"/>
      <c r="AI157" s="44"/>
      <c r="AJ157" s="44"/>
      <c r="AK157" s="44"/>
      <c r="AL157" s="44"/>
    </row>
    <row r="158" spans="5:38" x14ac:dyDescent="0.25">
      <c r="E158" s="6"/>
      <c r="F158" s="77"/>
      <c r="G158" s="44"/>
      <c r="H158" s="44"/>
      <c r="I158" s="44"/>
      <c r="J158" s="44"/>
      <c r="K158" s="44"/>
      <c r="L158" s="44"/>
      <c r="N158" s="44"/>
      <c r="O158" s="44"/>
      <c r="P158" s="44"/>
      <c r="Q158" s="44"/>
      <c r="R158" s="44"/>
      <c r="S158" s="44"/>
      <c r="X158" s="6"/>
      <c r="Y158" s="77"/>
      <c r="Z158" s="44"/>
      <c r="AA158" s="44"/>
      <c r="AB158" s="44"/>
      <c r="AC158" s="44"/>
      <c r="AD158" s="44"/>
      <c r="AE158" s="44"/>
      <c r="AG158" s="44"/>
      <c r="AH158" s="44"/>
      <c r="AI158" s="44"/>
      <c r="AJ158" s="44"/>
      <c r="AK158" s="44"/>
      <c r="AL158" s="44"/>
    </row>
    <row r="159" spans="5:38" x14ac:dyDescent="0.25">
      <c r="E159" s="6"/>
      <c r="F159" s="77"/>
      <c r="G159" s="44"/>
      <c r="H159" s="44"/>
      <c r="I159" s="44"/>
      <c r="J159" s="44"/>
      <c r="K159" s="44"/>
      <c r="L159" s="44"/>
      <c r="N159" s="44"/>
      <c r="O159" s="44"/>
      <c r="P159" s="44"/>
      <c r="Q159" s="44"/>
      <c r="R159" s="44"/>
      <c r="S159" s="44"/>
      <c r="X159" s="6"/>
      <c r="Y159" s="77"/>
      <c r="Z159" s="44"/>
      <c r="AA159" s="44"/>
      <c r="AB159" s="44"/>
      <c r="AC159" s="44"/>
      <c r="AD159" s="44"/>
      <c r="AE159" s="44"/>
      <c r="AG159" s="44"/>
      <c r="AH159" s="44"/>
      <c r="AI159" s="44"/>
      <c r="AJ159" s="44"/>
      <c r="AK159" s="44"/>
      <c r="AL159" s="44"/>
    </row>
    <row r="160" spans="5:38" x14ac:dyDescent="0.25">
      <c r="E160" s="6"/>
      <c r="F160" s="77"/>
      <c r="G160" s="44"/>
      <c r="H160" s="44"/>
      <c r="I160" s="44"/>
      <c r="J160" s="44"/>
      <c r="K160" s="44"/>
      <c r="L160" s="44"/>
      <c r="N160" s="44"/>
      <c r="O160" s="44"/>
      <c r="P160" s="44"/>
      <c r="Q160" s="44"/>
      <c r="R160" s="44"/>
      <c r="S160" s="44"/>
      <c r="X160" s="6"/>
      <c r="Y160" s="77"/>
      <c r="Z160" s="44"/>
      <c r="AA160" s="44"/>
      <c r="AB160" s="44"/>
      <c r="AC160" s="44"/>
      <c r="AD160" s="44"/>
      <c r="AE160" s="44"/>
      <c r="AG160" s="44"/>
      <c r="AH160" s="44"/>
      <c r="AI160" s="44"/>
      <c r="AJ160" s="44"/>
      <c r="AK160" s="44"/>
      <c r="AL160" s="44"/>
    </row>
    <row r="161" spans="5:38" x14ac:dyDescent="0.25">
      <c r="E161" s="6"/>
      <c r="F161" s="77"/>
      <c r="G161" s="44"/>
      <c r="H161" s="44"/>
      <c r="I161" s="44"/>
      <c r="J161" s="44"/>
      <c r="K161" s="44"/>
      <c r="L161" s="44"/>
      <c r="N161" s="44"/>
      <c r="O161" s="44"/>
      <c r="P161" s="44"/>
      <c r="Q161" s="44"/>
      <c r="R161" s="44"/>
      <c r="S161" s="44"/>
      <c r="X161" s="6"/>
      <c r="Y161" s="77"/>
      <c r="Z161" s="44"/>
      <c r="AA161" s="44"/>
      <c r="AB161" s="44"/>
      <c r="AC161" s="44"/>
      <c r="AD161" s="44"/>
      <c r="AE161" s="44"/>
      <c r="AG161" s="44"/>
      <c r="AH161" s="44"/>
      <c r="AI161" s="44"/>
      <c r="AJ161" s="44"/>
      <c r="AK161" s="44"/>
      <c r="AL161" s="44"/>
    </row>
    <row r="162" spans="5:38" x14ac:dyDescent="0.25">
      <c r="E162" s="6"/>
      <c r="F162" s="77"/>
      <c r="G162" s="44"/>
      <c r="H162" s="44"/>
      <c r="I162" s="44"/>
      <c r="J162" s="44"/>
      <c r="K162" s="44"/>
      <c r="L162" s="44"/>
      <c r="N162" s="44"/>
      <c r="O162" s="44"/>
      <c r="P162" s="44"/>
      <c r="Q162" s="44"/>
      <c r="R162" s="44"/>
      <c r="S162" s="44"/>
      <c r="X162" s="6"/>
      <c r="Y162" s="77"/>
      <c r="Z162" s="44"/>
      <c r="AA162" s="44"/>
      <c r="AB162" s="44"/>
      <c r="AC162" s="44"/>
      <c r="AD162" s="44"/>
      <c r="AE162" s="44"/>
      <c r="AG162" s="44"/>
      <c r="AH162" s="44"/>
      <c r="AI162" s="44"/>
      <c r="AJ162" s="44"/>
      <c r="AK162" s="44"/>
      <c r="AL162" s="44"/>
    </row>
    <row r="163" spans="5:38" x14ac:dyDescent="0.25">
      <c r="E163" s="6"/>
      <c r="F163" s="77"/>
      <c r="G163" s="44"/>
      <c r="H163" s="44"/>
      <c r="I163" s="44"/>
      <c r="J163" s="44"/>
      <c r="K163" s="44"/>
      <c r="L163" s="44"/>
      <c r="N163" s="44"/>
      <c r="O163" s="44"/>
      <c r="P163" s="44"/>
      <c r="Q163" s="44"/>
      <c r="R163" s="44"/>
      <c r="S163" s="44"/>
      <c r="X163" s="6"/>
      <c r="Y163" s="77"/>
      <c r="Z163" s="44"/>
      <c r="AA163" s="44"/>
      <c r="AB163" s="44"/>
      <c r="AC163" s="44"/>
      <c r="AD163" s="44"/>
      <c r="AE163" s="44"/>
      <c r="AG163" s="44"/>
      <c r="AH163" s="44"/>
      <c r="AI163" s="44"/>
      <c r="AJ163" s="44"/>
      <c r="AK163" s="44"/>
      <c r="AL163" s="44"/>
    </row>
    <row r="164" spans="5:38" x14ac:dyDescent="0.25">
      <c r="E164" s="6"/>
      <c r="F164" s="77"/>
      <c r="G164" s="44"/>
      <c r="H164" s="44"/>
      <c r="I164" s="44"/>
      <c r="J164" s="44"/>
      <c r="K164" s="44"/>
      <c r="L164" s="44"/>
      <c r="N164" s="44"/>
      <c r="O164" s="44"/>
      <c r="P164" s="44"/>
      <c r="Q164" s="44"/>
      <c r="R164" s="44"/>
      <c r="S164" s="44"/>
      <c r="X164" s="6"/>
      <c r="Y164" s="77"/>
      <c r="Z164" s="44"/>
      <c r="AA164" s="44"/>
      <c r="AB164" s="44"/>
      <c r="AC164" s="44"/>
      <c r="AD164" s="44"/>
      <c r="AE164" s="44"/>
      <c r="AG164" s="44"/>
      <c r="AH164" s="44"/>
      <c r="AI164" s="44"/>
      <c r="AJ164" s="44"/>
      <c r="AK164" s="44"/>
      <c r="AL164" s="44"/>
    </row>
    <row r="165" spans="5:38" x14ac:dyDescent="0.25">
      <c r="E165" s="6"/>
      <c r="F165" s="77"/>
      <c r="G165" s="44"/>
      <c r="H165" s="44"/>
      <c r="I165" s="44"/>
      <c r="J165" s="44"/>
      <c r="K165" s="44"/>
      <c r="L165" s="44"/>
      <c r="N165" s="44"/>
      <c r="O165" s="44"/>
      <c r="P165" s="44"/>
      <c r="Q165" s="44"/>
      <c r="R165" s="44"/>
      <c r="S165" s="44"/>
      <c r="X165" s="6"/>
      <c r="Y165" s="77"/>
      <c r="Z165" s="44"/>
      <c r="AA165" s="44"/>
      <c r="AB165" s="44"/>
      <c r="AC165" s="44"/>
      <c r="AD165" s="44"/>
      <c r="AE165" s="44"/>
      <c r="AG165" s="44"/>
      <c r="AH165" s="44"/>
      <c r="AI165" s="44"/>
      <c r="AJ165" s="44"/>
      <c r="AK165" s="44"/>
      <c r="AL165" s="44"/>
    </row>
    <row r="166" spans="5:38" x14ac:dyDescent="0.25">
      <c r="E166" s="6"/>
      <c r="F166" s="77"/>
      <c r="G166" s="44"/>
      <c r="H166" s="44"/>
      <c r="I166" s="44"/>
      <c r="J166" s="44"/>
      <c r="K166" s="44"/>
      <c r="L166" s="44"/>
      <c r="N166" s="44"/>
      <c r="O166" s="44"/>
      <c r="P166" s="44"/>
      <c r="Q166" s="44"/>
      <c r="R166" s="44"/>
      <c r="S166" s="44"/>
      <c r="X166" s="6"/>
      <c r="Y166" s="77"/>
      <c r="Z166" s="44"/>
      <c r="AA166" s="44"/>
      <c r="AB166" s="44"/>
      <c r="AC166" s="44"/>
      <c r="AD166" s="44"/>
      <c r="AE166" s="44"/>
      <c r="AG166" s="44"/>
      <c r="AH166" s="44"/>
      <c r="AI166" s="44"/>
      <c r="AJ166" s="44"/>
      <c r="AK166" s="44"/>
      <c r="AL166" s="44"/>
    </row>
    <row r="167" spans="5:38" x14ac:dyDescent="0.25">
      <c r="E167" s="6"/>
      <c r="F167" s="77"/>
      <c r="G167" s="44"/>
      <c r="H167" s="44"/>
      <c r="I167" s="44"/>
      <c r="J167" s="44"/>
      <c r="K167" s="44"/>
      <c r="L167" s="44"/>
      <c r="N167" s="44"/>
      <c r="O167" s="44"/>
      <c r="P167" s="44"/>
      <c r="Q167" s="44"/>
      <c r="R167" s="44"/>
      <c r="S167" s="44"/>
      <c r="X167" s="6"/>
      <c r="Y167" s="77"/>
      <c r="Z167" s="44"/>
      <c r="AA167" s="44"/>
      <c r="AB167" s="44"/>
      <c r="AC167" s="44"/>
      <c r="AD167" s="44"/>
      <c r="AE167" s="44"/>
      <c r="AG167" s="44"/>
      <c r="AH167" s="44"/>
      <c r="AI167" s="44"/>
      <c r="AJ167" s="44"/>
      <c r="AK167" s="44"/>
      <c r="AL167" s="44"/>
    </row>
    <row r="168" spans="5:38" x14ac:dyDescent="0.25">
      <c r="E168" s="6"/>
      <c r="G168" s="44"/>
      <c r="H168" s="44"/>
      <c r="I168" s="44"/>
      <c r="J168" s="44"/>
      <c r="K168" s="44"/>
      <c r="L168" s="44"/>
      <c r="N168" s="44"/>
      <c r="O168" s="44"/>
      <c r="P168" s="44"/>
      <c r="Q168" s="44"/>
      <c r="R168" s="44"/>
      <c r="S168" s="44"/>
      <c r="X168" s="6"/>
      <c r="Y168" s="77"/>
      <c r="Z168" s="44"/>
      <c r="AA168" s="44"/>
      <c r="AB168" s="44"/>
      <c r="AC168" s="44"/>
      <c r="AD168" s="44"/>
      <c r="AE168" s="44"/>
      <c r="AG168" s="44"/>
      <c r="AH168" s="44"/>
      <c r="AI168" s="44"/>
      <c r="AJ168" s="44"/>
      <c r="AK168" s="44"/>
      <c r="AL168" s="44"/>
    </row>
    <row r="169" spans="5:38" x14ac:dyDescent="0.25">
      <c r="E169" s="6"/>
      <c r="G169" s="44"/>
      <c r="H169" s="44"/>
      <c r="I169" s="44"/>
      <c r="J169" s="44"/>
      <c r="K169" s="44"/>
      <c r="L169" s="44"/>
      <c r="N169" s="44"/>
      <c r="O169" s="44"/>
      <c r="P169" s="44"/>
      <c r="Q169" s="44"/>
      <c r="R169" s="44"/>
      <c r="S169" s="44"/>
      <c r="X169" s="6"/>
      <c r="Y169" s="77"/>
      <c r="Z169" s="44"/>
      <c r="AA169" s="44"/>
      <c r="AB169" s="44"/>
      <c r="AC169" s="44"/>
      <c r="AD169" s="44"/>
      <c r="AE169" s="44"/>
      <c r="AG169" s="44"/>
      <c r="AH169" s="44"/>
      <c r="AI169" s="44"/>
      <c r="AJ169" s="44"/>
      <c r="AK169" s="44"/>
      <c r="AL169" s="44"/>
    </row>
    <row r="170" spans="5:38" x14ac:dyDescent="0.25">
      <c r="E170" s="6"/>
      <c r="G170" s="44"/>
      <c r="H170" s="44"/>
      <c r="I170" s="44"/>
      <c r="J170" s="44"/>
      <c r="K170" s="44"/>
      <c r="L170" s="44"/>
      <c r="N170" s="44"/>
      <c r="O170" s="44"/>
      <c r="P170" s="44"/>
      <c r="Q170" s="44"/>
      <c r="R170" s="44"/>
      <c r="S170" s="44"/>
      <c r="X170" s="6"/>
      <c r="Y170" s="77"/>
      <c r="Z170" s="44"/>
      <c r="AA170" s="44"/>
      <c r="AB170" s="44"/>
      <c r="AC170" s="44"/>
      <c r="AD170" s="44"/>
      <c r="AE170" s="44"/>
      <c r="AG170" s="44"/>
      <c r="AH170" s="44"/>
      <c r="AI170" s="44"/>
      <c r="AJ170" s="44"/>
      <c r="AK170" s="44"/>
      <c r="AL170" s="44"/>
    </row>
    <row r="171" spans="5:38" x14ac:dyDescent="0.25">
      <c r="E171" s="6"/>
      <c r="G171" s="44"/>
      <c r="H171" s="44"/>
      <c r="I171" s="44"/>
      <c r="J171" s="44"/>
      <c r="K171" s="44"/>
      <c r="L171" s="44"/>
      <c r="N171" s="44"/>
      <c r="O171" s="44"/>
      <c r="P171" s="44"/>
      <c r="Q171" s="44"/>
      <c r="R171" s="44"/>
      <c r="S171" s="44"/>
      <c r="X171" s="6"/>
      <c r="Y171" s="77"/>
      <c r="Z171" s="44"/>
      <c r="AA171" s="44"/>
      <c r="AB171" s="44"/>
      <c r="AC171" s="44"/>
      <c r="AD171" s="44"/>
      <c r="AE171" s="44"/>
      <c r="AG171" s="44"/>
      <c r="AH171" s="44"/>
      <c r="AI171" s="44"/>
      <c r="AJ171" s="44"/>
      <c r="AK171" s="44"/>
      <c r="AL171" s="44"/>
    </row>
    <row r="172" spans="5:38" x14ac:dyDescent="0.25">
      <c r="E172" s="6"/>
      <c r="G172" s="44"/>
      <c r="H172" s="44"/>
      <c r="I172" s="44"/>
      <c r="J172" s="44"/>
      <c r="K172" s="44"/>
      <c r="L172" s="44"/>
      <c r="N172" s="44"/>
      <c r="O172" s="44"/>
      <c r="P172" s="44"/>
      <c r="Q172" s="44"/>
      <c r="R172" s="44"/>
      <c r="S172" s="44"/>
      <c r="X172" s="6"/>
      <c r="Y172" s="77"/>
      <c r="Z172" s="44"/>
      <c r="AA172" s="44"/>
      <c r="AB172" s="44"/>
      <c r="AC172" s="44"/>
      <c r="AD172" s="44"/>
      <c r="AE172" s="44"/>
      <c r="AG172" s="44"/>
      <c r="AH172" s="44"/>
      <c r="AI172" s="44"/>
      <c r="AJ172" s="44"/>
      <c r="AK172" s="44"/>
      <c r="AL172" s="44"/>
    </row>
    <row r="173" spans="5:38" x14ac:dyDescent="0.25">
      <c r="E173" s="6"/>
      <c r="G173" s="44"/>
      <c r="H173" s="44"/>
      <c r="I173" s="44"/>
      <c r="J173" s="44"/>
      <c r="K173" s="44"/>
      <c r="L173" s="44"/>
      <c r="N173" s="44"/>
      <c r="O173" s="44"/>
      <c r="P173" s="44"/>
      <c r="Q173" s="44"/>
      <c r="R173" s="44"/>
      <c r="S173" s="44"/>
      <c r="X173" s="6"/>
      <c r="Y173" s="77"/>
      <c r="Z173" s="44"/>
      <c r="AA173" s="44"/>
      <c r="AB173" s="44"/>
      <c r="AC173" s="44"/>
      <c r="AD173" s="44"/>
      <c r="AE173" s="44"/>
      <c r="AG173" s="44"/>
      <c r="AH173" s="44"/>
      <c r="AI173" s="44"/>
      <c r="AJ173" s="44"/>
      <c r="AK173" s="44"/>
      <c r="AL173" s="44"/>
    </row>
    <row r="174" spans="5:38" x14ac:dyDescent="0.25">
      <c r="E174" s="6"/>
      <c r="G174" s="44"/>
      <c r="H174" s="44"/>
      <c r="I174" s="44"/>
      <c r="J174" s="44"/>
      <c r="K174" s="44"/>
      <c r="L174" s="44"/>
      <c r="N174" s="44"/>
      <c r="O174" s="44"/>
      <c r="P174" s="44"/>
      <c r="Q174" s="44"/>
      <c r="R174" s="44"/>
      <c r="S174" s="44"/>
      <c r="X174" s="6"/>
      <c r="Y174" s="77"/>
      <c r="Z174" s="44"/>
      <c r="AA174" s="44"/>
      <c r="AB174" s="44"/>
      <c r="AC174" s="44"/>
      <c r="AD174" s="44"/>
      <c r="AE174" s="44"/>
      <c r="AG174" s="44"/>
      <c r="AH174" s="44"/>
      <c r="AI174" s="44"/>
      <c r="AJ174" s="44"/>
      <c r="AK174" s="44"/>
      <c r="AL174" s="44"/>
    </row>
    <row r="175" spans="5:38" x14ac:dyDescent="0.25">
      <c r="E175" s="6"/>
      <c r="G175" s="44"/>
      <c r="H175" s="44"/>
      <c r="I175" s="44"/>
      <c r="J175" s="44"/>
      <c r="K175" s="44"/>
      <c r="L175" s="44"/>
      <c r="N175" s="44"/>
      <c r="O175" s="44"/>
      <c r="P175" s="44"/>
      <c r="Q175" s="44"/>
      <c r="R175" s="44"/>
      <c r="S175" s="44"/>
      <c r="X175" s="6"/>
      <c r="Y175" s="77"/>
      <c r="Z175" s="44"/>
      <c r="AA175" s="44"/>
      <c r="AB175" s="44"/>
      <c r="AC175" s="44"/>
      <c r="AD175" s="44"/>
      <c r="AE175" s="44"/>
      <c r="AG175" s="44"/>
      <c r="AH175" s="44"/>
      <c r="AI175" s="44"/>
      <c r="AJ175" s="44"/>
      <c r="AK175" s="44"/>
      <c r="AL175" s="44"/>
    </row>
    <row r="176" spans="5:38" x14ac:dyDescent="0.25">
      <c r="E176" s="6"/>
      <c r="G176" s="44"/>
      <c r="H176" s="44"/>
      <c r="I176" s="44"/>
      <c r="J176" s="44"/>
      <c r="K176" s="44"/>
      <c r="L176" s="44"/>
      <c r="N176" s="44"/>
      <c r="O176" s="44"/>
      <c r="P176" s="44"/>
      <c r="Q176" s="44"/>
      <c r="R176" s="44"/>
      <c r="S176" s="44"/>
      <c r="X176" s="6"/>
      <c r="Y176" s="77"/>
      <c r="Z176" s="44"/>
      <c r="AA176" s="44"/>
      <c r="AB176" s="44"/>
      <c r="AC176" s="44"/>
      <c r="AD176" s="44"/>
      <c r="AE176" s="44"/>
      <c r="AG176" s="44"/>
      <c r="AH176" s="44"/>
      <c r="AI176" s="44"/>
      <c r="AJ176" s="44"/>
      <c r="AK176" s="44"/>
      <c r="AL176" s="44"/>
    </row>
    <row r="177" spans="5:38" x14ac:dyDescent="0.25">
      <c r="E177" s="6"/>
      <c r="G177" s="44"/>
      <c r="H177" s="44"/>
      <c r="I177" s="44"/>
      <c r="J177" s="44"/>
      <c r="K177" s="44"/>
      <c r="L177" s="44"/>
      <c r="N177" s="44"/>
      <c r="O177" s="44"/>
      <c r="P177" s="44"/>
      <c r="Q177" s="44"/>
      <c r="R177" s="44"/>
      <c r="S177" s="44"/>
      <c r="X177" s="6"/>
      <c r="Y177" s="77"/>
      <c r="Z177" s="44"/>
      <c r="AA177" s="44"/>
      <c r="AB177" s="44"/>
      <c r="AC177" s="44"/>
      <c r="AD177" s="44"/>
      <c r="AE177" s="44"/>
      <c r="AG177" s="44"/>
      <c r="AH177" s="44"/>
      <c r="AI177" s="44"/>
      <c r="AJ177" s="44"/>
      <c r="AK177" s="44"/>
      <c r="AL177" s="44"/>
    </row>
    <row r="178" spans="5:38" x14ac:dyDescent="0.25">
      <c r="E178" s="6"/>
      <c r="G178" s="44"/>
      <c r="H178" s="44"/>
      <c r="I178" s="44"/>
      <c r="J178" s="44"/>
      <c r="K178" s="44"/>
      <c r="L178" s="44"/>
      <c r="N178" s="44"/>
      <c r="O178" s="44"/>
      <c r="P178" s="44"/>
      <c r="Q178" s="44"/>
      <c r="R178" s="44"/>
      <c r="S178" s="44"/>
      <c r="X178" s="6"/>
      <c r="Y178" s="77"/>
      <c r="Z178" s="44"/>
      <c r="AA178" s="44"/>
      <c r="AB178" s="44"/>
      <c r="AC178" s="44"/>
      <c r="AD178" s="44"/>
      <c r="AE178" s="44"/>
      <c r="AG178" s="44"/>
      <c r="AH178" s="44"/>
      <c r="AI178" s="44"/>
      <c r="AJ178" s="44"/>
      <c r="AK178" s="44"/>
      <c r="AL178" s="44"/>
    </row>
    <row r="179" spans="5:38" x14ac:dyDescent="0.25">
      <c r="E179" s="6"/>
      <c r="G179" s="44"/>
      <c r="H179" s="44"/>
      <c r="I179" s="44"/>
      <c r="J179" s="44"/>
      <c r="K179" s="44"/>
      <c r="L179" s="44"/>
      <c r="N179" s="44"/>
      <c r="O179" s="44"/>
      <c r="P179" s="44"/>
      <c r="Q179" s="44"/>
      <c r="R179" s="44"/>
      <c r="S179" s="44"/>
      <c r="X179" s="6"/>
      <c r="Y179" s="77"/>
      <c r="Z179" s="44"/>
      <c r="AA179" s="44"/>
      <c r="AB179" s="44"/>
      <c r="AC179" s="44"/>
      <c r="AD179" s="44"/>
      <c r="AE179" s="44"/>
      <c r="AG179" s="44"/>
      <c r="AH179" s="44"/>
      <c r="AI179" s="44"/>
      <c r="AJ179" s="44"/>
      <c r="AK179" s="44"/>
      <c r="AL179" s="44"/>
    </row>
    <row r="180" spans="5:38" x14ac:dyDescent="0.25">
      <c r="E180" s="6"/>
      <c r="G180" s="44"/>
      <c r="H180" s="44"/>
      <c r="I180" s="44"/>
      <c r="J180" s="44"/>
      <c r="K180" s="44"/>
      <c r="L180" s="44"/>
      <c r="N180" s="44"/>
      <c r="O180" s="44"/>
      <c r="P180" s="44"/>
      <c r="Q180" s="44"/>
      <c r="R180" s="44"/>
      <c r="S180" s="44"/>
      <c r="X180" s="6"/>
      <c r="Y180" s="77"/>
      <c r="Z180" s="44"/>
      <c r="AA180" s="44"/>
      <c r="AB180" s="44"/>
      <c r="AC180" s="44"/>
      <c r="AD180" s="44"/>
      <c r="AE180" s="44"/>
      <c r="AG180" s="44"/>
      <c r="AH180" s="44"/>
      <c r="AI180" s="44"/>
      <c r="AJ180" s="44"/>
      <c r="AK180" s="44"/>
      <c r="AL180" s="44"/>
    </row>
    <row r="181" spans="5:38" x14ac:dyDescent="0.25">
      <c r="E181" s="6"/>
      <c r="G181" s="44"/>
      <c r="H181" s="44"/>
      <c r="I181" s="44"/>
      <c r="J181" s="44"/>
      <c r="K181" s="44"/>
      <c r="L181" s="44"/>
      <c r="N181" s="44"/>
      <c r="O181" s="44"/>
      <c r="P181" s="44"/>
      <c r="Q181" s="44"/>
      <c r="R181" s="44"/>
      <c r="S181" s="44"/>
      <c r="X181" s="6"/>
      <c r="Y181" s="77"/>
      <c r="Z181" s="44"/>
      <c r="AA181" s="44"/>
      <c r="AB181" s="44"/>
      <c r="AC181" s="44"/>
      <c r="AD181" s="44"/>
      <c r="AE181" s="44"/>
      <c r="AG181" s="44"/>
      <c r="AH181" s="44"/>
      <c r="AI181" s="44"/>
      <c r="AJ181" s="44"/>
      <c r="AK181" s="44"/>
      <c r="AL181" s="44"/>
    </row>
    <row r="182" spans="5:38" x14ac:dyDescent="0.25">
      <c r="E182" s="6"/>
      <c r="G182" s="44"/>
      <c r="H182" s="44"/>
      <c r="I182" s="44"/>
      <c r="J182" s="44"/>
      <c r="K182" s="44"/>
      <c r="L182" s="44"/>
      <c r="N182" s="44"/>
      <c r="O182" s="44"/>
      <c r="P182" s="44"/>
      <c r="Q182" s="44"/>
      <c r="R182" s="44"/>
      <c r="S182" s="44"/>
      <c r="X182" s="6"/>
      <c r="Y182" s="77"/>
      <c r="Z182" s="44"/>
      <c r="AA182" s="44"/>
      <c r="AB182" s="44"/>
      <c r="AC182" s="44"/>
      <c r="AD182" s="44"/>
      <c r="AE182" s="44"/>
      <c r="AG182" s="44"/>
      <c r="AH182" s="44"/>
      <c r="AI182" s="44"/>
      <c r="AJ182" s="44"/>
      <c r="AK182" s="44"/>
      <c r="AL182" s="44"/>
    </row>
    <row r="183" spans="5:38" x14ac:dyDescent="0.25">
      <c r="E183" s="6"/>
      <c r="G183" s="44"/>
      <c r="H183" s="44"/>
      <c r="I183" s="44"/>
      <c r="J183" s="44"/>
      <c r="K183" s="44"/>
      <c r="L183" s="44"/>
      <c r="N183" s="44"/>
      <c r="O183" s="44"/>
      <c r="P183" s="44"/>
      <c r="Q183" s="44"/>
      <c r="R183" s="44"/>
      <c r="S183" s="44"/>
      <c r="X183" s="6"/>
      <c r="Y183" s="77"/>
      <c r="Z183" s="44"/>
      <c r="AA183" s="44"/>
      <c r="AB183" s="44"/>
      <c r="AC183" s="44"/>
      <c r="AD183" s="44"/>
      <c r="AE183" s="44"/>
      <c r="AG183" s="44"/>
      <c r="AH183" s="44"/>
      <c r="AI183" s="44"/>
      <c r="AJ183" s="44"/>
      <c r="AK183" s="44"/>
      <c r="AL183" s="44"/>
    </row>
    <row r="184" spans="5:38" x14ac:dyDescent="0.25">
      <c r="E184" s="6"/>
      <c r="G184" s="44"/>
      <c r="H184" s="44"/>
      <c r="I184" s="44"/>
      <c r="J184" s="44"/>
      <c r="K184" s="44"/>
      <c r="L184" s="44"/>
      <c r="N184" s="44"/>
      <c r="O184" s="44"/>
      <c r="P184" s="44"/>
      <c r="Q184" s="44"/>
      <c r="R184" s="44"/>
      <c r="S184" s="44"/>
      <c r="X184" s="6"/>
      <c r="Y184" s="77"/>
      <c r="Z184" s="44"/>
      <c r="AA184" s="44"/>
      <c r="AB184" s="44"/>
      <c r="AC184" s="44"/>
      <c r="AD184" s="44"/>
      <c r="AE184" s="44"/>
      <c r="AG184" s="44"/>
      <c r="AH184" s="44"/>
      <c r="AI184" s="44"/>
      <c r="AJ184" s="44"/>
      <c r="AK184" s="44"/>
      <c r="AL184" s="44"/>
    </row>
    <row r="185" spans="5:38" x14ac:dyDescent="0.25">
      <c r="E185" s="6"/>
      <c r="G185" s="44"/>
      <c r="H185" s="44"/>
      <c r="I185" s="44"/>
      <c r="J185" s="44"/>
      <c r="K185" s="44"/>
      <c r="L185" s="44"/>
      <c r="N185" s="44"/>
      <c r="O185" s="44"/>
      <c r="P185" s="44"/>
      <c r="Q185" s="44"/>
      <c r="R185" s="44"/>
      <c r="S185" s="44"/>
      <c r="X185" s="6"/>
      <c r="Y185" s="77"/>
      <c r="Z185" s="44"/>
      <c r="AA185" s="44"/>
      <c r="AB185" s="44"/>
      <c r="AC185" s="44"/>
      <c r="AD185" s="44"/>
      <c r="AE185" s="44"/>
      <c r="AG185" s="44"/>
      <c r="AH185" s="44"/>
      <c r="AI185" s="44"/>
      <c r="AJ185" s="44"/>
      <c r="AK185" s="44"/>
      <c r="AL185" s="44"/>
    </row>
    <row r="186" spans="5:38" x14ac:dyDescent="0.25">
      <c r="E186" s="6"/>
      <c r="G186" s="44"/>
      <c r="H186" s="44"/>
      <c r="I186" s="44"/>
      <c r="J186" s="44"/>
      <c r="K186" s="44"/>
      <c r="L186" s="44"/>
      <c r="N186" s="44"/>
      <c r="O186" s="44"/>
      <c r="P186" s="44"/>
      <c r="Q186" s="44"/>
      <c r="R186" s="44"/>
      <c r="S186" s="44"/>
      <c r="X186" s="6"/>
      <c r="Y186" s="77"/>
      <c r="Z186" s="44"/>
      <c r="AA186" s="44"/>
      <c r="AB186" s="44"/>
      <c r="AC186" s="44"/>
      <c r="AD186" s="44"/>
      <c r="AE186" s="44"/>
      <c r="AG186" s="44"/>
      <c r="AH186" s="44"/>
      <c r="AI186" s="44"/>
      <c r="AJ186" s="44"/>
      <c r="AK186" s="44"/>
      <c r="AL186" s="44"/>
    </row>
    <row r="187" spans="5:38" x14ac:dyDescent="0.25">
      <c r="E187" s="6"/>
      <c r="G187" s="44"/>
      <c r="H187" s="44"/>
      <c r="I187" s="44"/>
      <c r="J187" s="44"/>
      <c r="K187" s="44"/>
      <c r="L187" s="44"/>
      <c r="N187" s="44"/>
      <c r="O187" s="44"/>
      <c r="P187" s="44"/>
      <c r="Q187" s="44"/>
      <c r="R187" s="44"/>
      <c r="S187" s="44"/>
      <c r="X187" s="6"/>
      <c r="Y187" s="77"/>
      <c r="Z187" s="44"/>
      <c r="AA187" s="44"/>
      <c r="AB187" s="44"/>
      <c r="AC187" s="44"/>
      <c r="AD187" s="44"/>
      <c r="AE187" s="44"/>
      <c r="AG187" s="44"/>
      <c r="AH187" s="44"/>
      <c r="AI187" s="44"/>
      <c r="AJ187" s="44"/>
      <c r="AK187" s="44"/>
      <c r="AL187" s="44"/>
    </row>
    <row r="188" spans="5:38" x14ac:dyDescent="0.25">
      <c r="E188" s="6"/>
      <c r="G188" s="44"/>
      <c r="H188" s="44"/>
      <c r="I188" s="44"/>
      <c r="J188" s="44"/>
      <c r="K188" s="44"/>
      <c r="L188" s="44"/>
      <c r="N188" s="44"/>
      <c r="O188" s="44"/>
      <c r="P188" s="44"/>
      <c r="Q188" s="44"/>
      <c r="R188" s="44"/>
      <c r="S188" s="44"/>
      <c r="X188" s="6"/>
      <c r="Y188" s="77"/>
      <c r="Z188" s="44"/>
      <c r="AA188" s="44"/>
      <c r="AB188" s="44"/>
      <c r="AC188" s="44"/>
      <c r="AD188" s="44"/>
      <c r="AE188" s="44"/>
      <c r="AG188" s="44"/>
      <c r="AH188" s="44"/>
      <c r="AI188" s="44"/>
      <c r="AJ188" s="44"/>
      <c r="AK188" s="44"/>
      <c r="AL188" s="44"/>
    </row>
    <row r="189" spans="5:38" x14ac:dyDescent="0.25">
      <c r="E189" s="6"/>
      <c r="G189" s="44"/>
      <c r="H189" s="44"/>
      <c r="I189" s="44"/>
      <c r="J189" s="44"/>
      <c r="K189" s="44"/>
      <c r="L189" s="44"/>
      <c r="N189" s="44"/>
      <c r="O189" s="44"/>
      <c r="P189" s="44"/>
      <c r="Q189" s="44"/>
      <c r="R189" s="44"/>
      <c r="S189" s="44"/>
      <c r="X189" s="6"/>
      <c r="Y189" s="77"/>
      <c r="Z189" s="44"/>
      <c r="AA189" s="44"/>
      <c r="AB189" s="44"/>
      <c r="AC189" s="44"/>
      <c r="AD189" s="44"/>
      <c r="AE189" s="44"/>
      <c r="AG189" s="44"/>
      <c r="AH189" s="44"/>
      <c r="AI189" s="44"/>
      <c r="AJ189" s="44"/>
      <c r="AK189" s="44"/>
      <c r="AL189" s="44"/>
    </row>
    <row r="190" spans="5:38" x14ac:dyDescent="0.25">
      <c r="E190" s="6"/>
      <c r="G190" s="44"/>
      <c r="H190" s="44"/>
      <c r="I190" s="44"/>
      <c r="J190" s="44"/>
      <c r="K190" s="44"/>
      <c r="L190" s="44"/>
      <c r="N190" s="44"/>
      <c r="O190" s="44"/>
      <c r="P190" s="44"/>
      <c r="Q190" s="44"/>
      <c r="R190" s="44"/>
      <c r="S190" s="44"/>
      <c r="X190" s="6"/>
      <c r="Y190" s="77"/>
      <c r="Z190" s="44"/>
      <c r="AA190" s="44"/>
      <c r="AB190" s="44"/>
      <c r="AC190" s="44"/>
      <c r="AD190" s="44"/>
      <c r="AE190" s="44"/>
      <c r="AG190" s="44"/>
      <c r="AH190" s="44"/>
      <c r="AI190" s="44"/>
      <c r="AJ190" s="44"/>
      <c r="AK190" s="44"/>
      <c r="AL190" s="44"/>
    </row>
    <row r="191" spans="5:38" x14ac:dyDescent="0.25">
      <c r="E191" s="6"/>
      <c r="G191" s="44"/>
      <c r="H191" s="44"/>
      <c r="I191" s="44"/>
      <c r="J191" s="44"/>
      <c r="K191" s="44"/>
      <c r="L191" s="44"/>
      <c r="N191" s="44"/>
      <c r="O191" s="44"/>
      <c r="P191" s="44"/>
      <c r="Q191" s="44"/>
      <c r="R191" s="44"/>
      <c r="S191" s="44"/>
      <c r="X191" s="6"/>
      <c r="Y191" s="77"/>
      <c r="Z191" s="44"/>
      <c r="AA191" s="44"/>
      <c r="AB191" s="44"/>
      <c r="AC191" s="44"/>
      <c r="AD191" s="44"/>
      <c r="AE191" s="44"/>
      <c r="AG191" s="44"/>
      <c r="AH191" s="44"/>
      <c r="AI191" s="44"/>
      <c r="AJ191" s="44"/>
      <c r="AK191" s="44"/>
      <c r="AL191" s="44"/>
    </row>
    <row r="192" spans="5:38" x14ac:dyDescent="0.25">
      <c r="E192" s="6"/>
      <c r="G192" s="44"/>
      <c r="H192" s="44"/>
      <c r="I192" s="44"/>
      <c r="J192" s="44"/>
      <c r="K192" s="44"/>
      <c r="L192" s="44"/>
      <c r="N192" s="44"/>
      <c r="O192" s="44"/>
      <c r="P192" s="44"/>
      <c r="Q192" s="44"/>
      <c r="R192" s="44"/>
      <c r="S192" s="44"/>
      <c r="X192" s="6"/>
      <c r="Y192" s="77"/>
      <c r="Z192" s="44"/>
      <c r="AA192" s="44"/>
      <c r="AB192" s="44"/>
      <c r="AC192" s="44"/>
      <c r="AD192" s="44"/>
      <c r="AE192" s="44"/>
      <c r="AG192" s="44"/>
      <c r="AH192" s="44"/>
      <c r="AI192" s="44"/>
      <c r="AJ192" s="44"/>
      <c r="AK192" s="44"/>
      <c r="AL192" s="44"/>
    </row>
    <row r="193" spans="5:38" x14ac:dyDescent="0.25">
      <c r="E193" s="6"/>
      <c r="G193" s="44"/>
      <c r="H193" s="44"/>
      <c r="I193" s="44"/>
      <c r="J193" s="44"/>
      <c r="K193" s="44"/>
      <c r="L193" s="44"/>
      <c r="N193" s="44"/>
      <c r="O193" s="44"/>
      <c r="P193" s="44"/>
      <c r="Q193" s="44"/>
      <c r="R193" s="44"/>
      <c r="S193" s="44"/>
      <c r="X193" s="6"/>
      <c r="Y193" s="77"/>
      <c r="Z193" s="44"/>
      <c r="AA193" s="44"/>
      <c r="AB193" s="44"/>
      <c r="AC193" s="44"/>
      <c r="AD193" s="44"/>
      <c r="AE193" s="44"/>
      <c r="AG193" s="44"/>
      <c r="AH193" s="44"/>
      <c r="AI193" s="44"/>
      <c r="AJ193" s="44"/>
      <c r="AK193" s="44"/>
      <c r="AL193" s="44"/>
    </row>
    <row r="194" spans="5:38" x14ac:dyDescent="0.25">
      <c r="E194" s="6"/>
      <c r="G194" s="44"/>
      <c r="H194" s="44"/>
      <c r="I194" s="44"/>
      <c r="J194" s="44"/>
      <c r="K194" s="44"/>
      <c r="L194" s="44"/>
      <c r="N194" s="44"/>
      <c r="O194" s="44"/>
      <c r="P194" s="44"/>
      <c r="Q194" s="44"/>
      <c r="R194" s="44"/>
      <c r="S194" s="44"/>
      <c r="X194" s="6"/>
      <c r="Y194" s="77"/>
      <c r="Z194" s="44"/>
      <c r="AA194" s="44"/>
      <c r="AB194" s="44"/>
      <c r="AC194" s="44"/>
      <c r="AD194" s="44"/>
      <c r="AE194" s="44"/>
      <c r="AG194" s="44"/>
      <c r="AH194" s="44"/>
      <c r="AI194" s="44"/>
      <c r="AJ194" s="44"/>
      <c r="AK194" s="44"/>
      <c r="AL194" s="44"/>
    </row>
    <row r="195" spans="5:38" x14ac:dyDescent="0.25">
      <c r="E195" s="6"/>
      <c r="G195" s="44"/>
      <c r="H195" s="44"/>
      <c r="I195" s="44"/>
      <c r="J195" s="44"/>
      <c r="K195" s="44"/>
      <c r="L195" s="44"/>
      <c r="N195" s="44"/>
      <c r="O195" s="44"/>
      <c r="P195" s="44"/>
      <c r="Q195" s="44"/>
      <c r="R195" s="44"/>
      <c r="S195" s="44"/>
      <c r="X195" s="6"/>
      <c r="Y195" s="77"/>
      <c r="Z195" s="44"/>
      <c r="AA195" s="44"/>
      <c r="AB195" s="44"/>
      <c r="AC195" s="44"/>
      <c r="AD195" s="44"/>
      <c r="AE195" s="44"/>
      <c r="AG195" s="44"/>
      <c r="AH195" s="44"/>
      <c r="AI195" s="44"/>
      <c r="AJ195" s="44"/>
      <c r="AK195" s="44"/>
      <c r="AL195" s="44"/>
    </row>
    <row r="196" spans="5:38" x14ac:dyDescent="0.25">
      <c r="E196" s="6"/>
      <c r="G196" s="44"/>
      <c r="H196" s="44"/>
      <c r="I196" s="44"/>
      <c r="J196" s="44"/>
      <c r="K196" s="44"/>
      <c r="L196" s="44"/>
      <c r="N196" s="44"/>
      <c r="O196" s="44"/>
      <c r="P196" s="44"/>
      <c r="Q196" s="44"/>
      <c r="R196" s="44"/>
      <c r="S196" s="44"/>
      <c r="X196" s="6"/>
      <c r="Y196" s="77"/>
      <c r="Z196" s="44"/>
      <c r="AA196" s="44"/>
      <c r="AB196" s="44"/>
      <c r="AC196" s="44"/>
      <c r="AD196" s="44"/>
      <c r="AE196" s="44"/>
      <c r="AG196" s="44"/>
      <c r="AH196" s="44"/>
      <c r="AI196" s="44"/>
      <c r="AJ196" s="44"/>
      <c r="AK196" s="44"/>
      <c r="AL196" s="44"/>
    </row>
    <row r="197" spans="5:38" x14ac:dyDescent="0.25">
      <c r="E197" s="6"/>
      <c r="G197" s="44"/>
      <c r="H197" s="44"/>
      <c r="I197" s="44"/>
      <c r="J197" s="44"/>
      <c r="K197" s="44"/>
      <c r="L197" s="44"/>
      <c r="N197" s="44"/>
      <c r="O197" s="44"/>
      <c r="P197" s="44"/>
      <c r="Q197" s="44"/>
      <c r="R197" s="44"/>
      <c r="S197" s="44"/>
      <c r="X197" s="6"/>
      <c r="Y197" s="77"/>
      <c r="Z197" s="44"/>
      <c r="AA197" s="44"/>
      <c r="AB197" s="44"/>
      <c r="AC197" s="44"/>
      <c r="AD197" s="44"/>
      <c r="AE197" s="44"/>
      <c r="AG197" s="44"/>
      <c r="AH197" s="44"/>
      <c r="AI197" s="44"/>
      <c r="AJ197" s="44"/>
      <c r="AK197" s="44"/>
      <c r="AL197" s="44"/>
    </row>
    <row r="198" spans="5:38" x14ac:dyDescent="0.25">
      <c r="E198" s="6"/>
      <c r="G198" s="44"/>
      <c r="H198" s="44"/>
      <c r="I198" s="44"/>
      <c r="J198" s="44"/>
      <c r="K198" s="44"/>
      <c r="L198" s="44"/>
      <c r="N198" s="44"/>
      <c r="O198" s="44"/>
      <c r="P198" s="44"/>
      <c r="Q198" s="44"/>
      <c r="R198" s="44"/>
      <c r="S198" s="44"/>
      <c r="X198" s="6"/>
      <c r="Y198" s="77"/>
      <c r="Z198" s="44"/>
      <c r="AA198" s="44"/>
      <c r="AB198" s="44"/>
      <c r="AC198" s="44"/>
      <c r="AD198" s="44"/>
      <c r="AE198" s="44"/>
      <c r="AG198" s="44"/>
      <c r="AH198" s="44"/>
      <c r="AI198" s="44"/>
      <c r="AJ198" s="44"/>
      <c r="AK198" s="44"/>
      <c r="AL198" s="44"/>
    </row>
    <row r="199" spans="5:38" x14ac:dyDescent="0.25">
      <c r="E199" s="6"/>
      <c r="G199" s="44"/>
      <c r="H199" s="44"/>
      <c r="I199" s="44"/>
      <c r="J199" s="44"/>
      <c r="K199" s="44"/>
      <c r="L199" s="44"/>
      <c r="N199" s="44"/>
      <c r="O199" s="44"/>
      <c r="P199" s="44"/>
      <c r="Q199" s="44"/>
      <c r="R199" s="44"/>
      <c r="S199" s="44"/>
      <c r="X199" s="6"/>
      <c r="Y199" s="77"/>
      <c r="Z199" s="44"/>
      <c r="AA199" s="44"/>
      <c r="AB199" s="44"/>
      <c r="AC199" s="44"/>
      <c r="AD199" s="44"/>
      <c r="AE199" s="44"/>
      <c r="AG199" s="44"/>
      <c r="AH199" s="44"/>
      <c r="AI199" s="44"/>
      <c r="AJ199" s="44"/>
      <c r="AK199" s="44"/>
      <c r="AL199" s="44"/>
    </row>
    <row r="200" spans="5:38" x14ac:dyDescent="0.25">
      <c r="E200" s="6"/>
      <c r="G200" s="44"/>
      <c r="H200" s="44"/>
      <c r="I200" s="44"/>
      <c r="J200" s="44"/>
      <c r="K200" s="44"/>
      <c r="L200" s="44"/>
      <c r="N200" s="44"/>
      <c r="O200" s="44"/>
      <c r="P200" s="44"/>
      <c r="Q200" s="44"/>
      <c r="R200" s="44"/>
      <c r="S200" s="44"/>
      <c r="X200" s="6"/>
      <c r="Y200" s="77"/>
      <c r="Z200" s="44"/>
      <c r="AA200" s="44"/>
      <c r="AB200" s="44"/>
      <c r="AC200" s="44"/>
      <c r="AD200" s="44"/>
      <c r="AE200" s="44"/>
      <c r="AG200" s="44"/>
      <c r="AH200" s="44"/>
      <c r="AI200" s="44"/>
      <c r="AJ200" s="44"/>
      <c r="AK200" s="44"/>
      <c r="AL200" s="44"/>
    </row>
    <row r="201" spans="5:38" x14ac:dyDescent="0.25">
      <c r="E201" s="6"/>
      <c r="G201" s="44"/>
      <c r="H201" s="44"/>
      <c r="I201" s="44"/>
      <c r="J201" s="44"/>
      <c r="K201" s="44"/>
      <c r="L201" s="44"/>
      <c r="N201" s="44"/>
      <c r="O201" s="44"/>
      <c r="P201" s="44"/>
      <c r="Q201" s="44"/>
      <c r="R201" s="44"/>
      <c r="S201" s="44"/>
      <c r="X201" s="6"/>
      <c r="Y201" s="77"/>
      <c r="Z201" s="44"/>
      <c r="AA201" s="44"/>
      <c r="AB201" s="44"/>
      <c r="AC201" s="44"/>
      <c r="AD201" s="44"/>
      <c r="AE201" s="44"/>
      <c r="AG201" s="44"/>
      <c r="AH201" s="44"/>
      <c r="AI201" s="44"/>
      <c r="AJ201" s="44"/>
      <c r="AK201" s="44"/>
      <c r="AL201" s="44"/>
    </row>
    <row r="202" spans="5:38" x14ac:dyDescent="0.25">
      <c r="E202" s="6"/>
      <c r="G202" s="44"/>
      <c r="H202" s="44"/>
      <c r="I202" s="44"/>
      <c r="J202" s="44"/>
      <c r="K202" s="44"/>
      <c r="L202" s="44"/>
      <c r="N202" s="44"/>
      <c r="O202" s="44"/>
      <c r="P202" s="44"/>
      <c r="Q202" s="44"/>
      <c r="R202" s="44"/>
      <c r="S202" s="44"/>
      <c r="X202" s="6"/>
      <c r="Y202" s="77"/>
      <c r="Z202" s="44"/>
      <c r="AA202" s="44"/>
      <c r="AB202" s="44"/>
      <c r="AC202" s="44"/>
      <c r="AD202" s="44"/>
      <c r="AE202" s="44"/>
      <c r="AG202" s="44"/>
      <c r="AH202" s="44"/>
      <c r="AI202" s="44"/>
      <c r="AJ202" s="44"/>
      <c r="AK202" s="44"/>
      <c r="AL202" s="44"/>
    </row>
    <row r="203" spans="5:38" x14ac:dyDescent="0.25">
      <c r="E203" s="6"/>
      <c r="G203" s="44"/>
      <c r="H203" s="44"/>
      <c r="I203" s="44"/>
      <c r="J203" s="44"/>
      <c r="K203" s="44"/>
      <c r="L203" s="44"/>
      <c r="N203" s="44"/>
      <c r="O203" s="44"/>
      <c r="P203" s="44"/>
      <c r="Q203" s="44"/>
      <c r="R203" s="44"/>
      <c r="S203" s="44"/>
      <c r="X203" s="6"/>
      <c r="Y203" s="77"/>
      <c r="Z203" s="44"/>
      <c r="AA203" s="44"/>
      <c r="AB203" s="44"/>
      <c r="AC203" s="44"/>
      <c r="AD203" s="44"/>
      <c r="AE203" s="44"/>
      <c r="AG203" s="44"/>
      <c r="AH203" s="44"/>
      <c r="AI203" s="44"/>
      <c r="AJ203" s="44"/>
      <c r="AK203" s="44"/>
      <c r="AL203" s="44"/>
    </row>
    <row r="204" spans="5:38" x14ac:dyDescent="0.25">
      <c r="E204" s="6"/>
      <c r="G204" s="44"/>
      <c r="H204" s="44"/>
      <c r="I204" s="44"/>
      <c r="J204" s="44"/>
      <c r="K204" s="44"/>
      <c r="L204" s="44"/>
      <c r="N204" s="44"/>
      <c r="O204" s="44"/>
      <c r="P204" s="44"/>
      <c r="Q204" s="44"/>
      <c r="R204" s="44"/>
      <c r="S204" s="44"/>
      <c r="X204" s="6"/>
      <c r="Y204" s="77"/>
      <c r="Z204" s="44"/>
      <c r="AA204" s="44"/>
      <c r="AB204" s="44"/>
      <c r="AC204" s="44"/>
      <c r="AD204" s="44"/>
      <c r="AE204" s="44"/>
      <c r="AG204" s="44"/>
      <c r="AH204" s="44"/>
      <c r="AI204" s="44"/>
      <c r="AJ204" s="44"/>
      <c r="AK204" s="44"/>
      <c r="AL204" s="44"/>
    </row>
    <row r="205" spans="5:38" x14ac:dyDescent="0.25">
      <c r="E205" s="6"/>
      <c r="G205" s="44"/>
      <c r="H205" s="44"/>
      <c r="I205" s="44"/>
      <c r="J205" s="44"/>
      <c r="K205" s="44"/>
      <c r="L205" s="44"/>
      <c r="N205" s="44"/>
      <c r="O205" s="44"/>
      <c r="P205" s="44"/>
      <c r="Q205" s="44"/>
      <c r="R205" s="44"/>
      <c r="S205" s="44"/>
      <c r="X205" s="6"/>
      <c r="Y205" s="77"/>
      <c r="Z205" s="44"/>
      <c r="AA205" s="44"/>
      <c r="AB205" s="44"/>
      <c r="AC205" s="44"/>
      <c r="AD205" s="44"/>
      <c r="AE205" s="44"/>
      <c r="AG205" s="44"/>
      <c r="AH205" s="44"/>
      <c r="AI205" s="44"/>
      <c r="AJ205" s="44"/>
      <c r="AK205" s="44"/>
      <c r="AL205" s="44"/>
    </row>
    <row r="399" spans="1:20" x14ac:dyDescent="0.25">
      <c r="A399" s="39" t="s">
        <v>233</v>
      </c>
      <c r="T399" s="39" t="s">
        <v>233</v>
      </c>
    </row>
    <row r="1243" spans="1:20" x14ac:dyDescent="0.25">
      <c r="A1243" s="39" t="s">
        <v>219</v>
      </c>
      <c r="T1243" s="39" t="s">
        <v>220</v>
      </c>
    </row>
  </sheetData>
  <mergeCells count="4">
    <mergeCell ref="Y1:AD1"/>
    <mergeCell ref="AG1:AL1"/>
    <mergeCell ref="F1:K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209"/>
  <sheetViews>
    <sheetView workbookViewId="0">
      <selection activeCell="X7" sqref="X7"/>
    </sheetView>
  </sheetViews>
  <sheetFormatPr defaultRowHeight="15" x14ac:dyDescent="0.25"/>
  <cols>
    <col min="1" max="1" width="13.7109375" style="40" customWidth="1"/>
    <col min="2" max="2" width="10" customWidth="1"/>
    <col min="3" max="3" width="1.7109375" style="19" customWidth="1"/>
    <col min="11" max="11" width="2.140625" style="19" customWidth="1"/>
    <col min="12" max="17" width="10.7109375" style="6" customWidth="1"/>
    <col min="18" max="18" width="13.7109375" style="40" customWidth="1"/>
    <col min="19" max="19" width="10" customWidth="1"/>
    <col min="20" max="20" width="1.7109375" style="19" customWidth="1"/>
    <col min="28" max="28" width="2.140625" style="19" customWidth="1"/>
    <col min="29" max="34" width="10.7109375" style="6" customWidth="1"/>
    <col min="35" max="35" width="1.7109375" style="19" customWidth="1"/>
  </cols>
  <sheetData>
    <row r="1" spans="1:35" x14ac:dyDescent="0.25">
      <c r="D1" s="104" t="s">
        <v>235</v>
      </c>
      <c r="E1" s="104"/>
      <c r="F1" s="104"/>
      <c r="G1" s="104"/>
      <c r="H1" s="104"/>
      <c r="I1" s="104"/>
      <c r="J1" s="104"/>
      <c r="K1" s="42"/>
      <c r="L1" s="104" t="s">
        <v>234</v>
      </c>
      <c r="M1" s="104"/>
      <c r="N1" s="104"/>
      <c r="O1" s="104"/>
      <c r="P1" s="104"/>
      <c r="Q1" s="104"/>
      <c r="U1" s="104" t="s">
        <v>236</v>
      </c>
      <c r="V1" s="104"/>
      <c r="W1" s="104"/>
      <c r="X1" s="104"/>
      <c r="Y1" s="104"/>
      <c r="Z1" s="104"/>
      <c r="AA1" s="85"/>
      <c r="AB1" s="42"/>
      <c r="AC1" s="104" t="s">
        <v>237</v>
      </c>
      <c r="AD1" s="104"/>
      <c r="AE1" s="104"/>
      <c r="AF1" s="104"/>
      <c r="AG1" s="104"/>
      <c r="AH1" s="104"/>
    </row>
    <row r="2" spans="1:35" x14ac:dyDescent="0.25">
      <c r="A2" s="39" t="s">
        <v>106</v>
      </c>
      <c r="B2" t="s">
        <v>226</v>
      </c>
      <c r="D2" s="70">
        <v>17</v>
      </c>
      <c r="E2" s="70">
        <v>15</v>
      </c>
      <c r="F2" s="70">
        <v>13</v>
      </c>
      <c r="G2" s="70">
        <v>11</v>
      </c>
      <c r="H2" s="70">
        <v>9</v>
      </c>
      <c r="I2" s="70">
        <v>7</v>
      </c>
      <c r="J2" s="70">
        <v>5</v>
      </c>
      <c r="L2" s="70">
        <v>25</v>
      </c>
      <c r="M2" s="70">
        <v>22</v>
      </c>
      <c r="N2" s="70">
        <v>19</v>
      </c>
      <c r="O2" s="70">
        <v>16</v>
      </c>
      <c r="P2" s="70">
        <v>13</v>
      </c>
      <c r="Q2" s="70" t="s">
        <v>229</v>
      </c>
      <c r="R2" s="39" t="s">
        <v>107</v>
      </c>
      <c r="U2" s="70">
        <v>17</v>
      </c>
      <c r="V2" s="70">
        <v>15</v>
      </c>
      <c r="W2" s="70">
        <v>13</v>
      </c>
      <c r="X2" s="70">
        <v>11</v>
      </c>
      <c r="Y2" s="70">
        <v>9</v>
      </c>
      <c r="Z2" s="70">
        <v>7</v>
      </c>
      <c r="AA2" s="70">
        <v>5</v>
      </c>
      <c r="AC2" s="70" t="s">
        <v>217</v>
      </c>
      <c r="AD2" s="70" t="s">
        <v>218</v>
      </c>
      <c r="AE2" s="70" t="s">
        <v>211</v>
      </c>
      <c r="AF2" s="70" t="s">
        <v>212</v>
      </c>
      <c r="AG2" s="70" t="s">
        <v>213</v>
      </c>
      <c r="AH2" s="70" t="s">
        <v>214</v>
      </c>
    </row>
    <row r="3" spans="1:35" x14ac:dyDescent="0.25">
      <c r="D3" s="44">
        <f>'P1dB CL'!C8</f>
        <v>0</v>
      </c>
      <c r="E3" s="44">
        <f>'P1dB CL'!C64</f>
        <v>0</v>
      </c>
      <c r="F3" s="44">
        <f>'P1dB CL'!C120</f>
        <v>0</v>
      </c>
      <c r="G3" s="44">
        <f>'P1dB CL'!C176</f>
        <v>0</v>
      </c>
      <c r="H3" s="44">
        <f>'P1dB CL'!C232</f>
        <v>0</v>
      </c>
      <c r="I3" s="44">
        <f>'P1dB CL'!C288</f>
        <v>0</v>
      </c>
      <c r="J3" s="44">
        <f>'P1dB CL'!C344</f>
        <v>0</v>
      </c>
      <c r="L3" s="44">
        <f>'P1dB CL'!C399</f>
        <v>0</v>
      </c>
      <c r="M3" s="44">
        <f>'P1dB CL'!C454</f>
        <v>0</v>
      </c>
      <c r="N3" s="44">
        <f>'P1dB CL'!C509</f>
        <v>0</v>
      </c>
      <c r="O3" s="44">
        <f>'P1dB CL'!C564</f>
        <v>0</v>
      </c>
      <c r="P3" s="44">
        <f>'P1dB CL'!C619</f>
        <v>0</v>
      </c>
      <c r="Q3" s="44">
        <f>'P1dB CL'!C670</f>
        <v>0</v>
      </c>
      <c r="U3" s="44">
        <f>'P1dB CL'!V8</f>
        <v>0</v>
      </c>
      <c r="V3" s="44">
        <f>'P1dB CL'!V64</f>
        <v>0</v>
      </c>
      <c r="W3" s="44">
        <f>'P1dB CL'!V120</f>
        <v>0</v>
      </c>
      <c r="X3" s="44">
        <f>'P1dB CL'!V176</f>
        <v>0</v>
      </c>
      <c r="Y3" s="44">
        <f>'P1dB CL'!V232</f>
        <v>0</v>
      </c>
      <c r="Z3" s="44">
        <f>'P1dB CL'!V288</f>
        <v>0</v>
      </c>
      <c r="AA3" s="44">
        <f>'P1dB CL'!V345</f>
        <v>0</v>
      </c>
      <c r="AC3" s="44">
        <f>'P1dB CL'!V399</f>
        <v>0</v>
      </c>
      <c r="AD3" s="44">
        <f>'P1dB CL'!V454</f>
        <v>0</v>
      </c>
      <c r="AE3" s="44">
        <f>'P1dB CL'!V509</f>
        <v>0</v>
      </c>
      <c r="AF3" s="44">
        <f>'P1dB CL'!V564</f>
        <v>0</v>
      </c>
      <c r="AG3" s="44">
        <f>'P1dB CL'!V621</f>
        <v>0</v>
      </c>
      <c r="AH3" s="44">
        <f>'P1dB CL'!V674</f>
        <v>0</v>
      </c>
    </row>
    <row r="5" spans="1:35" x14ac:dyDescent="0.25">
      <c r="B5" t="s">
        <v>225</v>
      </c>
      <c r="C5" s="20"/>
      <c r="D5" s="44">
        <f>MAX('P1dB CL'!F5:F55)</f>
        <v>0</v>
      </c>
      <c r="E5" s="44">
        <f>MAX('P1dB CL'!G5:G55)</f>
        <v>0</v>
      </c>
      <c r="F5" s="44">
        <f>MAX('P1dB CL'!H5:H55)</f>
        <v>0</v>
      </c>
      <c r="G5" s="44">
        <f>MAX('P1dB CL'!I5:I55)</f>
        <v>0</v>
      </c>
      <c r="H5" s="44">
        <f>MAX('P1dB CL'!J5:J55)</f>
        <v>0</v>
      </c>
      <c r="I5" s="44">
        <f>MAX('P1dB CL'!K5:K55)</f>
        <v>0</v>
      </c>
      <c r="J5" s="44">
        <f>MAX('P1dB CL'!L5:L55)</f>
        <v>0</v>
      </c>
      <c r="K5" s="78"/>
      <c r="L5" s="44">
        <f>MAX('P1dB CL'!N5:N55)</f>
        <v>0</v>
      </c>
      <c r="M5" s="44">
        <f>MAX('P1dB CL'!O5:O55)</f>
        <v>0</v>
      </c>
      <c r="N5" s="44">
        <f>MAX('P1dB CL'!P5:P55)</f>
        <v>0</v>
      </c>
      <c r="O5" s="44">
        <f>MAX('P1dB CL'!Q5:Q55)</f>
        <v>0</v>
      </c>
      <c r="P5" s="44">
        <f>MAX('P1dB CL'!R5:R55)</f>
        <v>0</v>
      </c>
      <c r="Q5" s="44">
        <f>MAX('P1dB CL'!S5:S55)</f>
        <v>0</v>
      </c>
      <c r="S5" t="s">
        <v>225</v>
      </c>
      <c r="T5" s="20"/>
      <c r="U5" s="44">
        <f>MAX('P1dB CL'!Y5:Y55)</f>
        <v>0</v>
      </c>
      <c r="V5" s="44">
        <f>MAX('P1dB CL'!Z5:Z55)</f>
        <v>0</v>
      </c>
      <c r="W5" s="44">
        <f>MAX('P1dB CL'!AA5:AA55)</f>
        <v>0</v>
      </c>
      <c r="X5" s="44">
        <f>MAX('P1dB CL'!AB5:AB55)</f>
        <v>0</v>
      </c>
      <c r="Y5" s="44">
        <f>MAX('P1dB CL'!AC5:AC55)</f>
        <v>0</v>
      </c>
      <c r="Z5" s="44">
        <f>MAX('P1dB CL'!AD5:AD55)</f>
        <v>0</v>
      </c>
      <c r="AA5" s="44">
        <f>MAX('P1dB CL'!AE5:AE55)</f>
        <v>0</v>
      </c>
      <c r="AB5" s="20"/>
      <c r="AC5" s="44">
        <v>-7.5583109999999998</v>
      </c>
      <c r="AD5" s="44">
        <v>-7.6491132000000004</v>
      </c>
      <c r="AE5" s="44">
        <v>-7.9301237999999996</v>
      </c>
      <c r="AF5" s="44">
        <v>-8.5125426999999991</v>
      </c>
      <c r="AG5" s="44">
        <v>-9.7261609999999994</v>
      </c>
      <c r="AH5" s="44">
        <v>0</v>
      </c>
      <c r="AI5" s="20"/>
    </row>
    <row r="6" spans="1:35" x14ac:dyDescent="0.25">
      <c r="B6" t="s">
        <v>227</v>
      </c>
      <c r="C6" s="20"/>
      <c r="D6" s="72" t="e">
        <f>D7+INDEX('P1dB CL'!F5:'P1dB CL'!F55,MATCH(TRUE,INDEX(D9:D59&gt;1,0),))+1</f>
        <v>#N/A</v>
      </c>
      <c r="E6" s="72" t="e">
        <f>E7+INDEX('P1dB CL'!G5:'P1dB CL'!G55,MATCH(TRUE,INDEX(E9:E59&gt;1,0),))+1</f>
        <v>#N/A</v>
      </c>
      <c r="F6" s="72" t="e">
        <f>F7+INDEX('P1dB CL'!H5:'P1dB CL'!H55,MATCH(TRUE,INDEX(F9:F59&gt;1,0),))+1</f>
        <v>#N/A</v>
      </c>
      <c r="G6" s="72" t="e">
        <f>G7+INDEX('P1dB CL'!I5:'P1dB CL'!I55,MATCH(TRUE,INDEX(G9:G59&gt;1,0),))+1</f>
        <v>#N/A</v>
      </c>
      <c r="H6" s="72" t="e">
        <f>H7+INDEX('P1dB CL'!J5:'P1dB CL'!J55,MATCH(TRUE,INDEX(H9:H59&gt;1,0),))+1</f>
        <v>#N/A</v>
      </c>
      <c r="I6" s="72" t="e">
        <f>I7+INDEX('P1dB CL'!K5:'P1dB CL'!K55,MATCH(TRUE,INDEX(I9:I59&gt;1,0),))+1</f>
        <v>#N/A</v>
      </c>
      <c r="J6" s="72" t="e">
        <f>J7+INDEX('P1dB CL'!L5:'P1dB CL'!L55,MATCH(TRUE,INDEX(J9:J59&gt;1,0),))+1</f>
        <v>#N/A</v>
      </c>
      <c r="K6" s="73"/>
      <c r="L6" s="72" t="e">
        <f>L7+INDEX('P1dB CL'!N5:'P1dB CL'!N55,MATCH(TRUE,INDEX(L9:L59&gt;1,0),))+1</f>
        <v>#N/A</v>
      </c>
      <c r="M6" s="72" t="e">
        <f>M7+INDEX('P1dB CL'!O5:'P1dB CL'!O55,MATCH(TRUE,INDEX(M9:M59&gt;1,0),))+1</f>
        <v>#N/A</v>
      </c>
      <c r="N6" s="72" t="e">
        <f>N7+INDEX('P1dB CL'!P5:'P1dB CL'!P55,MATCH(TRUE,INDEX(N9:N59&gt;1,0),))+1</f>
        <v>#N/A</v>
      </c>
      <c r="O6" s="72" t="e">
        <f>O7+INDEX('P1dB CL'!Q5:'P1dB CL'!Q55,MATCH(TRUE,INDEX(O9:O59&gt;1,0),))+1</f>
        <v>#N/A</v>
      </c>
      <c r="P6" s="72" t="e">
        <f>P7+INDEX('P1dB CL'!R5:'P1dB CL'!R55,MATCH(TRUE,INDEX(P9:P59&gt;1,0),))+1</f>
        <v>#N/A</v>
      </c>
      <c r="Q6" s="72" t="e">
        <f>Q7+INDEX('P1dB CL'!S5:'P1dB CL'!S55,MATCH(TRUE,INDEX(Q9:Q59&gt;1,0),))+1</f>
        <v>#N/A</v>
      </c>
      <c r="R6" s="74"/>
      <c r="S6" s="75"/>
      <c r="T6" s="73"/>
      <c r="U6" s="72" t="e">
        <f>U7+INDEX('P1dB CL'!Y5:'P1dB CL'!Y55,MATCH(TRUE,INDEX(U9:U59&gt;1,0),))+1</f>
        <v>#N/A</v>
      </c>
      <c r="V6" s="72" t="e">
        <f>V7+INDEX('P1dB CL'!Z5:'P1dB CL'!Z55,MATCH(TRUE,INDEX(V9:V59&gt;1,0),))+1</f>
        <v>#N/A</v>
      </c>
      <c r="W6" s="72" t="e">
        <f>W7+INDEX('P1dB CL'!AA5:'P1dB CL'!AA55,MATCH(TRUE,INDEX(W9:W59&gt;1,0),))+1</f>
        <v>#N/A</v>
      </c>
      <c r="X6" s="72" t="e">
        <f>X7+INDEX('P1dB CL'!AB5:'P1dB CL'!AB55,MATCH(TRUE,INDEX(X9:X59&gt;1,0),))+1</f>
        <v>#N/A</v>
      </c>
      <c r="Y6" s="72" t="e">
        <f>Y7+INDEX('P1dB CL'!AC5:'P1dB CL'!AC55,MATCH(TRUE,INDEX(Y9:Y59&gt;1,0),))+1</f>
        <v>#N/A</v>
      </c>
      <c r="Z6" s="72" t="e">
        <f>Z7+INDEX('P1dB CL'!AD5:'P1dB CL'!AD55,MATCH(TRUE,INDEX(Z9:Z59&gt;1,0),))+1</f>
        <v>#N/A</v>
      </c>
      <c r="AA6" s="72" t="e">
        <f>AA7+INDEX('P1dB CL'!AE5:'P1dB CL'!AE55,MATCH(TRUE,INDEX(AA9:AA59&gt;1,0),))+1</f>
        <v>#N/A</v>
      </c>
      <c r="AB6" s="73"/>
      <c r="AC6" s="72" t="e">
        <f>AC7+INDEX('P1dB CL'!AG5:'P1dB CL'!AG55,MATCH(TRUE,INDEX(AC9:AC59&gt;1,0),))+1</f>
        <v>#N/A</v>
      </c>
      <c r="AD6" s="72" t="e">
        <f>AD7+INDEX('P1dB CL'!AH5:'P1dB CL'!AH55,MATCH(TRUE,INDEX(AD9:AD59&gt;1,0),))+1</f>
        <v>#N/A</v>
      </c>
      <c r="AE6" s="72" t="e">
        <f>AE7+INDEX('P1dB CL'!AI5:'P1dB CL'!AI55,MATCH(TRUE,INDEX(AE9:AE59&gt;1,0),))+1</f>
        <v>#N/A</v>
      </c>
      <c r="AF6" s="72" t="e">
        <f>AF7+INDEX('P1dB CL'!AJ5:'P1dB CL'!AJ55,MATCH(TRUE,INDEX(AF9:AF59&gt;1,0),))+1</f>
        <v>#N/A</v>
      </c>
      <c r="AG6" s="72" t="e">
        <f>AG7+INDEX('P1dB CL'!AK5:'P1dB CL'!AK55,MATCH(TRUE,INDEX(AG9:AG59&gt;1,0),))+1</f>
        <v>#N/A</v>
      </c>
      <c r="AH6" s="72" t="e">
        <f>AH7+INDEX('P1dB CL'!AL5:'P1dB CL'!AL55,MATCH(TRUE,INDEX(AH9:AH59&gt;1,0),))+1</f>
        <v>#N/A</v>
      </c>
    </row>
    <row r="7" spans="1:35" x14ac:dyDescent="0.25">
      <c r="B7" t="s">
        <v>228</v>
      </c>
      <c r="D7" s="72" t="e">
        <f>INDEX(B9:B59,MATCH(TRUE,INDEX(D9:D59&gt;1,0),))</f>
        <v>#N/A</v>
      </c>
      <c r="E7" s="72" t="e">
        <f>INDEX(B9:B59,MATCH(TRUE,INDEX(E9:E59&gt;1,0),))</f>
        <v>#N/A</v>
      </c>
      <c r="F7" s="72" t="e">
        <f>INDEX(B9:B59,MATCH(TRUE,INDEX(F9:F59&gt;1,0),))</f>
        <v>#N/A</v>
      </c>
      <c r="G7" s="72" t="e">
        <f>INDEX(B9:B59,MATCH(TRUE,INDEX(G9:G59&gt;1,0),))</f>
        <v>#N/A</v>
      </c>
      <c r="H7" s="72" t="e">
        <f>INDEX(B9:B59,MATCH(TRUE,INDEX(H9:H59&gt;1,0),))</f>
        <v>#N/A</v>
      </c>
      <c r="I7" s="72" t="e">
        <f>INDEX(B9:B59,MATCH(TRUE,INDEX(I9:I59&gt;1,0),))</f>
        <v>#N/A</v>
      </c>
      <c r="J7" s="72" t="e">
        <f>INDEX(C9:C59,MATCH(TRUE,INDEX(J9:J59&gt;1,0),))</f>
        <v>#N/A</v>
      </c>
      <c r="K7" s="73"/>
      <c r="L7" s="72" t="e">
        <f>INDEX(B9:B59,MATCH(TRUE,INDEX(L9:L59&gt;1,0),))</f>
        <v>#N/A</v>
      </c>
      <c r="M7" s="72" t="e">
        <f>INDEX(B9:B59,MATCH(TRUE,INDEX(M9:M59&gt;1,0),))</f>
        <v>#N/A</v>
      </c>
      <c r="N7" s="72" t="e">
        <f>INDEX(B9:B59,MATCH(TRUE,INDEX(N9:N59&gt;1,0),))</f>
        <v>#N/A</v>
      </c>
      <c r="O7" s="72" t="e">
        <f>INDEX(B9:B59,MATCH(TRUE,INDEX(O9:O59&gt;1,0),))</f>
        <v>#N/A</v>
      </c>
      <c r="P7" s="72" t="e">
        <f>INDEX(B9:B59,MATCH(TRUE,INDEX(P9:P59&gt;1,0),))</f>
        <v>#N/A</v>
      </c>
      <c r="Q7" s="72" t="e">
        <f>INDEX(B9:B209,MATCH(TRUE,INDEX(Q9:Q209&gt;1,0),))</f>
        <v>#N/A</v>
      </c>
      <c r="R7" s="74"/>
      <c r="S7" s="75"/>
      <c r="T7" s="73"/>
      <c r="U7" s="72" t="e">
        <f>INDEX(S9:S59,MATCH(TRUE,INDEX(U9:U59&gt;1,0),))</f>
        <v>#N/A</v>
      </c>
      <c r="V7" s="72" t="e">
        <f>INDEX(S9:S59,MATCH(TRUE,INDEX(V9:V59&gt;1,0),))</f>
        <v>#N/A</v>
      </c>
      <c r="W7" s="72" t="e">
        <f>INDEX(S9:S59,MATCH(TRUE,INDEX(W9:W59&gt;1,0),))</f>
        <v>#N/A</v>
      </c>
      <c r="X7" s="72" t="e">
        <f>INDEX(S9:S59,MATCH(TRUE,INDEX(X9:X59&gt;1,0),))</f>
        <v>#N/A</v>
      </c>
      <c r="Y7" s="72" t="e">
        <f>INDEX(S9:S59,MATCH(TRUE,INDEX(Y9:Y59&gt;1,0),))</f>
        <v>#N/A</v>
      </c>
      <c r="Z7" s="72" t="e">
        <f>INDEX(S9:S59,MATCH(TRUE,INDEX(Z9:Z59&gt;1,0),))</f>
        <v>#N/A</v>
      </c>
      <c r="AA7" s="72" t="e">
        <f>INDEX(S9:S59,MATCH(TRUE,INDEX(AA9:AA59&gt;1,0),))</f>
        <v>#N/A</v>
      </c>
      <c r="AB7" s="73"/>
      <c r="AC7" s="72" t="e">
        <f>INDEX(S9:S59,MATCH(TRUE,INDEX(AC9:AC59&gt;1,0),))</f>
        <v>#N/A</v>
      </c>
      <c r="AD7" s="72" t="e">
        <f>INDEX(S9:S59,MATCH(TRUE,INDEX(AD9:AD59&gt;1,0),))</f>
        <v>#N/A</v>
      </c>
      <c r="AE7" s="72" t="e">
        <f>INDEX(S9:S59,MATCH(TRUE,INDEX(AE9:AE59&gt;1,0),))</f>
        <v>#N/A</v>
      </c>
      <c r="AF7" s="72" t="e">
        <f>INDEX(S9:S59,MATCH(TRUE,INDEX(AF9:AF59&gt;1,0),))</f>
        <v>#N/A</v>
      </c>
      <c r="AG7" s="72" t="e">
        <f>INDEX(S9:S59,MATCH(TRUE,INDEX(AG9:AG59&gt;1,0),))</f>
        <v>#N/A</v>
      </c>
      <c r="AH7" s="72" t="e">
        <f>INDEX(S9:S59,MATCH(TRUE,INDEX(AH9:AH59&gt;1,0),))</f>
        <v>#N/A</v>
      </c>
    </row>
    <row r="8" spans="1:35" x14ac:dyDescent="0.25">
      <c r="B8" t="s">
        <v>216</v>
      </c>
      <c r="C8" s="20"/>
      <c r="D8" s="72"/>
      <c r="E8" s="44"/>
      <c r="F8" s="44"/>
      <c r="G8" s="44"/>
      <c r="H8" s="44"/>
      <c r="I8" s="44"/>
      <c r="J8" s="44"/>
      <c r="K8" s="20"/>
      <c r="L8" s="44"/>
      <c r="M8" s="44"/>
      <c r="N8" s="44"/>
      <c r="O8" s="44"/>
      <c r="P8" s="44"/>
      <c r="Q8" s="44"/>
      <c r="S8" t="s">
        <v>216</v>
      </c>
      <c r="T8" s="20"/>
      <c r="U8" s="72"/>
      <c r="V8" s="44"/>
      <c r="W8" s="44"/>
      <c r="X8" s="44"/>
      <c r="Y8" s="44"/>
      <c r="Z8" s="44"/>
      <c r="AA8" s="44"/>
      <c r="AB8" s="20"/>
      <c r="AC8" s="44"/>
      <c r="AD8" s="44"/>
      <c r="AE8" s="44"/>
      <c r="AF8" s="44"/>
      <c r="AG8" s="44"/>
      <c r="AH8" s="44"/>
      <c r="AI8" s="20"/>
    </row>
    <row r="9" spans="1:35" x14ac:dyDescent="0.25">
      <c r="B9" s="6">
        <f>'P1dB CL'!E5</f>
        <v>0</v>
      </c>
      <c r="C9" s="20"/>
      <c r="D9" s="77">
        <f>ABS('P1dB CL'!C9-D$5)</f>
        <v>0</v>
      </c>
      <c r="E9" s="44">
        <f>ABS('P1dB CL'!C65-E$5)</f>
        <v>0</v>
      </c>
      <c r="F9" s="44">
        <f>ABS('P1dB CL'!C121-F$5)</f>
        <v>0</v>
      </c>
      <c r="G9" s="44">
        <f>ABS('P1dB CL'!C177-G$5)</f>
        <v>0</v>
      </c>
      <c r="H9" s="44">
        <f>ABS('P1dB CL'!C233-H$5)</f>
        <v>0</v>
      </c>
      <c r="I9" s="44">
        <f>ABS('P1dB CL'!C289-I$5)</f>
        <v>0</v>
      </c>
      <c r="J9" s="44">
        <f>ABS('P1dB CL'!C345-J$5)</f>
        <v>0</v>
      </c>
      <c r="K9" s="20"/>
      <c r="L9" s="44">
        <f>ABS('P1dB CL'!C400-L$5)</f>
        <v>0</v>
      </c>
      <c r="M9" s="44">
        <f>ABS('P1dB CL'!C455-M$5)</f>
        <v>0</v>
      </c>
      <c r="N9" s="44">
        <f>ABS('P1dB CL'!C510-N$5)</f>
        <v>0</v>
      </c>
      <c r="O9" s="44">
        <f>ABS('P1dB CL'!C565-O$5)</f>
        <v>0</v>
      </c>
      <c r="P9" s="44">
        <f>ABS('P1dB CL'!C620-P$5)</f>
        <v>0</v>
      </c>
      <c r="Q9" s="44">
        <f>ABS('P1dB CL'!C671-Q$5)</f>
        <v>0</v>
      </c>
      <c r="S9" s="6">
        <f>'P1dB CL'!E5</f>
        <v>0</v>
      </c>
      <c r="T9" s="20"/>
      <c r="U9" s="85">
        <f>ABS('P1dB CL'!V9-U$5)</f>
        <v>0</v>
      </c>
      <c r="V9" s="44">
        <f>ABS('P1dB CL'!V65-V$5)</f>
        <v>0</v>
      </c>
      <c r="W9" s="44">
        <f>ABS('P1dB CL'!V121-W$5)</f>
        <v>0</v>
      </c>
      <c r="X9" s="44">
        <f>ABS('P1dB CL'!V177-X$5)</f>
        <v>0</v>
      </c>
      <c r="Y9" s="44">
        <f>ABS('P1dB CL'!V233-Y$5)</f>
        <v>0</v>
      </c>
      <c r="Z9" s="44">
        <f>ABS('P1dB CL'!V289-Z$5)</f>
        <v>0</v>
      </c>
      <c r="AA9" s="44">
        <f>ABS('P1dB CL'!V345-AA$5)</f>
        <v>0</v>
      </c>
      <c r="AB9" s="20"/>
      <c r="AC9" s="44">
        <f>ABS('P1dB CL'!V400-0)</f>
        <v>0</v>
      </c>
      <c r="AD9" s="44">
        <f>ABS('P1dB CL'!V455-0)</f>
        <v>0</v>
      </c>
      <c r="AE9" s="44">
        <f>ABS('P1dB CL'!V510-0)</f>
        <v>0</v>
      </c>
      <c r="AF9" s="44">
        <f>ABS('P1dB CL'!V565-0)</f>
        <v>0</v>
      </c>
      <c r="AG9" s="44">
        <f>ABS('P1dB CL'!V620-0)</f>
        <v>0</v>
      </c>
      <c r="AH9" s="44">
        <f>ABS('P1dB CL'!V675-0)</f>
        <v>0</v>
      </c>
      <c r="AI9" s="20"/>
    </row>
    <row r="10" spans="1:35" x14ac:dyDescent="0.25">
      <c r="B10" s="77">
        <f>'P1dB CL'!E6</f>
        <v>0</v>
      </c>
      <c r="C10" s="20"/>
      <c r="D10" s="85">
        <f>ABS('P1dB CL'!C10-D$5)</f>
        <v>0</v>
      </c>
      <c r="E10" s="44">
        <f>ABS('P1dB CL'!C66-E$5)</f>
        <v>0</v>
      </c>
      <c r="F10" s="44">
        <f>ABS('P1dB CL'!C122-F$5)</f>
        <v>0</v>
      </c>
      <c r="G10" s="44">
        <f>ABS('P1dB CL'!C178-G$5)</f>
        <v>0</v>
      </c>
      <c r="H10" s="44">
        <f>ABS('P1dB CL'!C234-H$5)</f>
        <v>0</v>
      </c>
      <c r="I10" s="44">
        <f>ABS('P1dB CL'!C290-I$5)</f>
        <v>0</v>
      </c>
      <c r="J10" s="44">
        <f>ABS('P1dB CL'!C346-J$5)</f>
        <v>0</v>
      </c>
      <c r="K10" s="20"/>
      <c r="L10" s="44">
        <f>ABS('P1dB CL'!C401-L$5)</f>
        <v>0</v>
      </c>
      <c r="M10" s="44">
        <f>ABS('P1dB CL'!C456-M$5)</f>
        <v>0</v>
      </c>
      <c r="N10" s="44">
        <f>ABS('P1dB CL'!C511-N$5)</f>
        <v>0</v>
      </c>
      <c r="O10" s="44">
        <f>ABS('P1dB CL'!C566-O$5)</f>
        <v>0</v>
      </c>
      <c r="P10" s="44">
        <f>ABS('P1dB CL'!C621-P$5)</f>
        <v>0</v>
      </c>
      <c r="Q10" s="44">
        <f>ABS('P1dB CL'!C672-Q$5)</f>
        <v>0</v>
      </c>
      <c r="S10" s="77">
        <f>'P1dB CL'!E6</f>
        <v>0</v>
      </c>
      <c r="T10" s="20"/>
      <c r="U10" s="85">
        <f>ABS('P1dB CL'!V10-U$5)</f>
        <v>0</v>
      </c>
      <c r="V10" s="44">
        <f>ABS('P1dB CL'!V66-V$5)</f>
        <v>0</v>
      </c>
      <c r="W10" s="44">
        <f>ABS('P1dB CL'!V122-W$5)</f>
        <v>0</v>
      </c>
      <c r="X10" s="44">
        <f>ABS('P1dB CL'!V178-X$5)</f>
        <v>0</v>
      </c>
      <c r="Y10" s="44">
        <f>ABS('P1dB CL'!V234-Y$5)</f>
        <v>0</v>
      </c>
      <c r="Z10" s="44">
        <f>ABS('P1dB CL'!V290-Z$5)</f>
        <v>0</v>
      </c>
      <c r="AA10" s="44">
        <f>ABS('P1dB CL'!V346-AA$5)</f>
        <v>0</v>
      </c>
      <c r="AB10" s="20"/>
      <c r="AC10" s="44">
        <f>ABS('P1dB CL'!V401-0)</f>
        <v>0</v>
      </c>
      <c r="AD10" s="44">
        <f>ABS('P1dB CL'!V456-0)</f>
        <v>0</v>
      </c>
      <c r="AE10" s="44">
        <f>ABS('P1dB CL'!V511-0)</f>
        <v>0</v>
      </c>
      <c r="AF10" s="44">
        <f>ABS('P1dB CL'!V566-0)</f>
        <v>0</v>
      </c>
      <c r="AG10" s="44">
        <f>ABS('P1dB CL'!V621-0)</f>
        <v>0</v>
      </c>
      <c r="AH10" s="44">
        <f>ABS('P1dB CL'!V676-0)</f>
        <v>0</v>
      </c>
      <c r="AI10" s="20"/>
    </row>
    <row r="11" spans="1:35" x14ac:dyDescent="0.25">
      <c r="B11" s="77">
        <f>'P1dB CL'!E7</f>
        <v>0</v>
      </c>
      <c r="C11" s="20"/>
      <c r="D11" s="85">
        <f>ABS('P1dB CL'!C11-D$5)</f>
        <v>0</v>
      </c>
      <c r="E11" s="44">
        <f>ABS('P1dB CL'!C67-E$5)</f>
        <v>0</v>
      </c>
      <c r="F11" s="44">
        <f>ABS('P1dB CL'!C123-F$5)</f>
        <v>0</v>
      </c>
      <c r="G11" s="44">
        <f>ABS('P1dB CL'!C179-G$5)</f>
        <v>0</v>
      </c>
      <c r="H11" s="44">
        <f>ABS('P1dB CL'!C235-H$5)</f>
        <v>0</v>
      </c>
      <c r="I11" s="44">
        <f>ABS('P1dB CL'!C291-I$5)</f>
        <v>0</v>
      </c>
      <c r="J11" s="44">
        <f>ABS('P1dB CL'!C347-J$5)</f>
        <v>0</v>
      </c>
      <c r="K11" s="20"/>
      <c r="L11" s="44">
        <f>ABS('P1dB CL'!C402-L$5)</f>
        <v>0</v>
      </c>
      <c r="M11" s="44">
        <f>ABS('P1dB CL'!C457-M$5)</f>
        <v>0</v>
      </c>
      <c r="N11" s="44">
        <f>ABS('P1dB CL'!C512-N$5)</f>
        <v>0</v>
      </c>
      <c r="O11" s="44">
        <f>ABS('P1dB CL'!C567-O$5)</f>
        <v>0</v>
      </c>
      <c r="P11" s="44">
        <f>ABS('P1dB CL'!C622-P$5)</f>
        <v>0</v>
      </c>
      <c r="Q11" s="44">
        <f>ABS('P1dB CL'!C673-Q$5)</f>
        <v>0</v>
      </c>
      <c r="S11" s="77">
        <f>'P1dB CL'!E7</f>
        <v>0</v>
      </c>
      <c r="T11" s="20"/>
      <c r="U11" s="85">
        <f>ABS('P1dB CL'!V11-U$5)</f>
        <v>0</v>
      </c>
      <c r="V11" s="44">
        <f>ABS('P1dB CL'!V67-V$5)</f>
        <v>0</v>
      </c>
      <c r="W11" s="44">
        <f>ABS('P1dB CL'!V123-W$5)</f>
        <v>0</v>
      </c>
      <c r="X11" s="44">
        <f>ABS('P1dB CL'!V179-X$5)</f>
        <v>0</v>
      </c>
      <c r="Y11" s="44">
        <f>ABS('P1dB CL'!V235-Y$5)</f>
        <v>0</v>
      </c>
      <c r="Z11" s="44">
        <f>ABS('P1dB CL'!V291-Z$5)</f>
        <v>0</v>
      </c>
      <c r="AA11" s="44">
        <f>ABS('P1dB CL'!V347-AA$5)</f>
        <v>0</v>
      </c>
      <c r="AB11" s="20"/>
      <c r="AC11" s="44">
        <f>ABS('P1dB CL'!V402-0)</f>
        <v>0</v>
      </c>
      <c r="AD11" s="44">
        <f>ABS('P1dB CL'!V457-0)</f>
        <v>0</v>
      </c>
      <c r="AE11" s="44">
        <f>ABS('P1dB CL'!V512-0)</f>
        <v>0</v>
      </c>
      <c r="AF11" s="44">
        <f>ABS('P1dB CL'!V567-0)</f>
        <v>0</v>
      </c>
      <c r="AG11" s="44">
        <f>ABS('P1dB CL'!V622-0)</f>
        <v>0</v>
      </c>
      <c r="AH11" s="44">
        <f>ABS('P1dB CL'!V677-0)</f>
        <v>0</v>
      </c>
      <c r="AI11" s="20"/>
    </row>
    <row r="12" spans="1:35" x14ac:dyDescent="0.25">
      <c r="B12" s="77">
        <f>'P1dB CL'!E8</f>
        <v>0</v>
      </c>
      <c r="C12" s="20"/>
      <c r="D12" s="85">
        <f>ABS('P1dB CL'!C12-D$5)</f>
        <v>0</v>
      </c>
      <c r="E12" s="44">
        <f>ABS('P1dB CL'!C68-E$5)</f>
        <v>0</v>
      </c>
      <c r="F12" s="44">
        <f>ABS('P1dB CL'!C124-F$5)</f>
        <v>0</v>
      </c>
      <c r="G12" s="44">
        <f>ABS('P1dB CL'!C180-G$5)</f>
        <v>0</v>
      </c>
      <c r="H12" s="44">
        <f>ABS('P1dB CL'!C236-H$5)</f>
        <v>0</v>
      </c>
      <c r="I12" s="44">
        <f>ABS('P1dB CL'!C292-I$5)</f>
        <v>0</v>
      </c>
      <c r="J12" s="44">
        <f>ABS('P1dB CL'!C348-J$5)</f>
        <v>0</v>
      </c>
      <c r="K12" s="20"/>
      <c r="L12" s="44">
        <f>ABS('P1dB CL'!C403-L$5)</f>
        <v>0</v>
      </c>
      <c r="M12" s="44">
        <f>ABS('P1dB CL'!C458-M$5)</f>
        <v>0</v>
      </c>
      <c r="N12" s="44">
        <f>ABS('P1dB CL'!C513-N$5)</f>
        <v>0</v>
      </c>
      <c r="O12" s="44">
        <f>ABS('P1dB CL'!C568-O$5)</f>
        <v>0</v>
      </c>
      <c r="P12" s="44">
        <f>ABS('P1dB CL'!C623-P$5)</f>
        <v>0</v>
      </c>
      <c r="Q12" s="44">
        <f>ABS('P1dB CL'!C674-Q$5)</f>
        <v>0</v>
      </c>
      <c r="S12" s="77">
        <f>'P1dB CL'!E8</f>
        <v>0</v>
      </c>
      <c r="T12" s="20"/>
      <c r="U12" s="85">
        <f>ABS('P1dB CL'!V12-U$5)</f>
        <v>0</v>
      </c>
      <c r="V12" s="44">
        <f>ABS('P1dB CL'!V68-V$5)</f>
        <v>0</v>
      </c>
      <c r="W12" s="44">
        <f>ABS('P1dB CL'!V124-W$5)</f>
        <v>0</v>
      </c>
      <c r="X12" s="44">
        <f>ABS('P1dB CL'!V180-X$5)</f>
        <v>0</v>
      </c>
      <c r="Y12" s="44">
        <f>ABS('P1dB CL'!V236-Y$5)</f>
        <v>0</v>
      </c>
      <c r="Z12" s="44">
        <f>ABS('P1dB CL'!V292-Z$5)</f>
        <v>0</v>
      </c>
      <c r="AA12" s="44">
        <f>ABS('P1dB CL'!V348-AA$5)</f>
        <v>0</v>
      </c>
      <c r="AB12" s="20"/>
      <c r="AC12" s="44">
        <f>ABS('P1dB CL'!V403-0)</f>
        <v>0</v>
      </c>
      <c r="AD12" s="44">
        <f>ABS('P1dB CL'!V458-0)</f>
        <v>0</v>
      </c>
      <c r="AE12" s="44">
        <f>ABS('P1dB CL'!V513-0)</f>
        <v>0</v>
      </c>
      <c r="AF12" s="44">
        <f>ABS('P1dB CL'!V568-0)</f>
        <v>0</v>
      </c>
      <c r="AG12" s="44">
        <f>ABS('P1dB CL'!V623-0)</f>
        <v>0</v>
      </c>
      <c r="AH12" s="44">
        <f>ABS('P1dB CL'!V678-0)</f>
        <v>0</v>
      </c>
      <c r="AI12" s="20"/>
    </row>
    <row r="13" spans="1:35" x14ac:dyDescent="0.25">
      <c r="B13" s="77">
        <f>'P1dB CL'!E9</f>
        <v>0</v>
      </c>
      <c r="C13" s="20"/>
      <c r="D13" s="85">
        <f>ABS('P1dB CL'!C13-D$5)</f>
        <v>0</v>
      </c>
      <c r="E13" s="44">
        <f>ABS('P1dB CL'!C69-E$5)</f>
        <v>0</v>
      </c>
      <c r="F13" s="44">
        <f>ABS('P1dB CL'!C125-F$5)</f>
        <v>0</v>
      </c>
      <c r="G13" s="44">
        <f>ABS('P1dB CL'!C181-G$5)</f>
        <v>0</v>
      </c>
      <c r="H13" s="44">
        <f>ABS('P1dB CL'!C237-H$5)</f>
        <v>0</v>
      </c>
      <c r="I13" s="44">
        <f>ABS('P1dB CL'!C293-I$5)</f>
        <v>0</v>
      </c>
      <c r="J13" s="44">
        <f>ABS('P1dB CL'!C349-J$5)</f>
        <v>0</v>
      </c>
      <c r="K13" s="20"/>
      <c r="L13" s="44">
        <f>ABS('P1dB CL'!C404-L$5)</f>
        <v>0</v>
      </c>
      <c r="M13" s="44">
        <f>ABS('P1dB CL'!C459-M$5)</f>
        <v>0</v>
      </c>
      <c r="N13" s="44">
        <f>ABS('P1dB CL'!C514-N$5)</f>
        <v>0</v>
      </c>
      <c r="O13" s="44">
        <f>ABS('P1dB CL'!C569-O$5)</f>
        <v>0</v>
      </c>
      <c r="P13" s="44">
        <f>ABS('P1dB CL'!C624-P$5)</f>
        <v>0</v>
      </c>
      <c r="Q13" s="44">
        <f>ABS('P1dB CL'!C675-Q$5)</f>
        <v>0</v>
      </c>
      <c r="S13" s="77">
        <f>'P1dB CL'!E9</f>
        <v>0</v>
      </c>
      <c r="T13" s="20"/>
      <c r="U13" s="85">
        <f>ABS('P1dB CL'!V13-U$5)</f>
        <v>0</v>
      </c>
      <c r="V13" s="44">
        <f>ABS('P1dB CL'!V69-V$5)</f>
        <v>0</v>
      </c>
      <c r="W13" s="44">
        <f>ABS('P1dB CL'!V125-W$5)</f>
        <v>0</v>
      </c>
      <c r="X13" s="44">
        <f>ABS('P1dB CL'!V181-X$5)</f>
        <v>0</v>
      </c>
      <c r="Y13" s="44">
        <f>ABS('P1dB CL'!V237-Y$5)</f>
        <v>0</v>
      </c>
      <c r="Z13" s="44">
        <f>ABS('P1dB CL'!V293-Z$5)</f>
        <v>0</v>
      </c>
      <c r="AA13" s="44">
        <f>ABS('P1dB CL'!V349-AA$5)</f>
        <v>0</v>
      </c>
      <c r="AB13" s="20"/>
      <c r="AC13" s="44">
        <f>ABS('P1dB CL'!V404-0)</f>
        <v>0</v>
      </c>
      <c r="AD13" s="44">
        <f>ABS('P1dB CL'!V459-0)</f>
        <v>0</v>
      </c>
      <c r="AE13" s="44">
        <f>ABS('P1dB CL'!V514-0)</f>
        <v>0</v>
      </c>
      <c r="AF13" s="44">
        <f>ABS('P1dB CL'!V569-0)</f>
        <v>0</v>
      </c>
      <c r="AG13" s="44">
        <f>ABS('P1dB CL'!V624-0)</f>
        <v>0</v>
      </c>
      <c r="AH13" s="44">
        <f>ABS('P1dB CL'!V679-0)</f>
        <v>0</v>
      </c>
      <c r="AI13" s="20"/>
    </row>
    <row r="14" spans="1:35" x14ac:dyDescent="0.25">
      <c r="B14" s="77">
        <f>'P1dB CL'!E10</f>
        <v>0</v>
      </c>
      <c r="C14" s="20"/>
      <c r="D14" s="85">
        <f>ABS('P1dB CL'!C14-D$5)</f>
        <v>0</v>
      </c>
      <c r="E14" s="44">
        <f>ABS('P1dB CL'!C70-E$5)</f>
        <v>0</v>
      </c>
      <c r="F14" s="44">
        <f>ABS('P1dB CL'!C126-F$5)</f>
        <v>0</v>
      </c>
      <c r="G14" s="44">
        <f>ABS('P1dB CL'!C182-G$5)</f>
        <v>0</v>
      </c>
      <c r="H14" s="44">
        <f>ABS('P1dB CL'!C238-H$5)</f>
        <v>0</v>
      </c>
      <c r="I14" s="44">
        <f>ABS('P1dB CL'!C294-I$5)</f>
        <v>0</v>
      </c>
      <c r="J14" s="44">
        <f>ABS('P1dB CL'!C350-J$5)</f>
        <v>0</v>
      </c>
      <c r="K14" s="20"/>
      <c r="L14" s="44">
        <f>ABS('P1dB CL'!C405-L$5)</f>
        <v>0</v>
      </c>
      <c r="M14" s="44">
        <f>ABS('P1dB CL'!C460-M$5)</f>
        <v>0</v>
      </c>
      <c r="N14" s="44">
        <f>ABS('P1dB CL'!C515-N$5)</f>
        <v>0</v>
      </c>
      <c r="O14" s="44">
        <f>ABS('P1dB CL'!C570-O$5)</f>
        <v>0</v>
      </c>
      <c r="P14" s="44">
        <f>ABS('P1dB CL'!C625-P$5)</f>
        <v>0</v>
      </c>
      <c r="Q14" s="44">
        <f>ABS('P1dB CL'!C676-Q$5)</f>
        <v>0</v>
      </c>
      <c r="S14" s="77">
        <f>'P1dB CL'!E10</f>
        <v>0</v>
      </c>
      <c r="T14" s="20"/>
      <c r="U14" s="85">
        <f>ABS('P1dB CL'!V14-U$5)</f>
        <v>0</v>
      </c>
      <c r="V14" s="44">
        <f>ABS('P1dB CL'!V70-V$5)</f>
        <v>0</v>
      </c>
      <c r="W14" s="44">
        <f>ABS('P1dB CL'!V126-W$5)</f>
        <v>0</v>
      </c>
      <c r="X14" s="44">
        <f>ABS('P1dB CL'!V182-X$5)</f>
        <v>0</v>
      </c>
      <c r="Y14" s="44">
        <f>ABS('P1dB CL'!V238-Y$5)</f>
        <v>0</v>
      </c>
      <c r="Z14" s="44">
        <f>ABS('P1dB CL'!V294-Z$5)</f>
        <v>0</v>
      </c>
      <c r="AA14" s="44">
        <f>ABS('P1dB CL'!V350-AA$5)</f>
        <v>0</v>
      </c>
      <c r="AB14" s="20"/>
      <c r="AC14" s="44">
        <f>ABS('P1dB CL'!V405-0)</f>
        <v>0</v>
      </c>
      <c r="AD14" s="44">
        <f>ABS('P1dB CL'!V460-0)</f>
        <v>0</v>
      </c>
      <c r="AE14" s="44">
        <f>ABS('P1dB CL'!V515-0)</f>
        <v>0</v>
      </c>
      <c r="AF14" s="44">
        <f>ABS('P1dB CL'!V570-0)</f>
        <v>0</v>
      </c>
      <c r="AG14" s="44">
        <f>ABS('P1dB CL'!V625-0)</f>
        <v>0</v>
      </c>
      <c r="AH14" s="44">
        <f>ABS('P1dB CL'!V680-0)</f>
        <v>0</v>
      </c>
      <c r="AI14" s="20"/>
    </row>
    <row r="15" spans="1:35" x14ac:dyDescent="0.25">
      <c r="B15" s="77">
        <f>'P1dB CL'!E11</f>
        <v>0</v>
      </c>
      <c r="C15" s="20"/>
      <c r="D15" s="85">
        <f>ABS('P1dB CL'!C15-D$5)</f>
        <v>0</v>
      </c>
      <c r="E15" s="44">
        <f>ABS('P1dB CL'!C71-E$5)</f>
        <v>0</v>
      </c>
      <c r="F15" s="44">
        <f>ABS('P1dB CL'!C127-F$5)</f>
        <v>0</v>
      </c>
      <c r="G15" s="44">
        <f>ABS('P1dB CL'!C183-G$5)</f>
        <v>0</v>
      </c>
      <c r="H15" s="44">
        <f>ABS('P1dB CL'!C239-H$5)</f>
        <v>0</v>
      </c>
      <c r="I15" s="44">
        <f>ABS('P1dB CL'!C295-I$5)</f>
        <v>0</v>
      </c>
      <c r="J15" s="44">
        <f>ABS('P1dB CL'!C351-J$5)</f>
        <v>0</v>
      </c>
      <c r="K15" s="20"/>
      <c r="L15" s="44">
        <f>ABS('P1dB CL'!C406-L$5)</f>
        <v>0</v>
      </c>
      <c r="M15" s="44">
        <f>ABS('P1dB CL'!C461-M$5)</f>
        <v>0</v>
      </c>
      <c r="N15" s="44">
        <f>ABS('P1dB CL'!C516-N$5)</f>
        <v>0</v>
      </c>
      <c r="O15" s="44">
        <f>ABS('P1dB CL'!C571-O$5)</f>
        <v>0</v>
      </c>
      <c r="P15" s="44">
        <f>ABS('P1dB CL'!C626-P$5)</f>
        <v>0</v>
      </c>
      <c r="Q15" s="44">
        <f>ABS('P1dB CL'!C677-Q$5)</f>
        <v>0</v>
      </c>
      <c r="S15" s="77">
        <f>'P1dB CL'!E11</f>
        <v>0</v>
      </c>
      <c r="T15" s="20"/>
      <c r="U15" s="85">
        <f>ABS('P1dB CL'!V15-U$5)</f>
        <v>0</v>
      </c>
      <c r="V15" s="44">
        <f>ABS('P1dB CL'!V71-V$5)</f>
        <v>0</v>
      </c>
      <c r="W15" s="44">
        <f>ABS('P1dB CL'!V127-W$5)</f>
        <v>0</v>
      </c>
      <c r="X15" s="44">
        <f>ABS('P1dB CL'!V183-X$5)</f>
        <v>0</v>
      </c>
      <c r="Y15" s="44">
        <f>ABS('P1dB CL'!V239-Y$5)</f>
        <v>0</v>
      </c>
      <c r="Z15" s="44">
        <f>ABS('P1dB CL'!V295-Z$5)</f>
        <v>0</v>
      </c>
      <c r="AA15" s="44">
        <f>ABS('P1dB CL'!V351-AA$5)</f>
        <v>0</v>
      </c>
      <c r="AB15" s="20"/>
      <c r="AC15" s="44">
        <f>ABS('P1dB CL'!V406-0)</f>
        <v>0</v>
      </c>
      <c r="AD15" s="44">
        <f>ABS('P1dB CL'!V461-0)</f>
        <v>0</v>
      </c>
      <c r="AE15" s="44">
        <f>ABS('P1dB CL'!V516-0)</f>
        <v>0</v>
      </c>
      <c r="AF15" s="44">
        <f>ABS('P1dB CL'!V571-0)</f>
        <v>0</v>
      </c>
      <c r="AG15" s="44">
        <f>ABS('P1dB CL'!V626-0)</f>
        <v>0</v>
      </c>
      <c r="AH15" s="44">
        <f>ABS('P1dB CL'!V681-0)</f>
        <v>0</v>
      </c>
      <c r="AI15" s="20"/>
    </row>
    <row r="16" spans="1:35" x14ac:dyDescent="0.25">
      <c r="B16" s="77">
        <f>'P1dB CL'!E12</f>
        <v>0</v>
      </c>
      <c r="C16" s="20"/>
      <c r="D16" s="85">
        <f>ABS('P1dB CL'!C16-D$5)</f>
        <v>0</v>
      </c>
      <c r="E16" s="44">
        <f>ABS('P1dB CL'!C72-E$5)</f>
        <v>0</v>
      </c>
      <c r="F16" s="44">
        <f>ABS('P1dB CL'!C128-F$5)</f>
        <v>0</v>
      </c>
      <c r="G16" s="44">
        <f>ABS('P1dB CL'!C184-G$5)</f>
        <v>0</v>
      </c>
      <c r="H16" s="44">
        <f>ABS('P1dB CL'!C240-H$5)</f>
        <v>0</v>
      </c>
      <c r="I16" s="44">
        <f>ABS('P1dB CL'!C296-I$5)</f>
        <v>0</v>
      </c>
      <c r="J16" s="44">
        <f>ABS('P1dB CL'!C352-J$5)</f>
        <v>0</v>
      </c>
      <c r="K16" s="20"/>
      <c r="L16" s="44">
        <f>ABS('P1dB CL'!C407-L$5)</f>
        <v>0</v>
      </c>
      <c r="M16" s="44">
        <f>ABS('P1dB CL'!C462-M$5)</f>
        <v>0</v>
      </c>
      <c r="N16" s="44">
        <f>ABS('P1dB CL'!C517-N$5)</f>
        <v>0</v>
      </c>
      <c r="O16" s="44">
        <f>ABS('P1dB CL'!C572-O$5)</f>
        <v>0</v>
      </c>
      <c r="P16" s="44">
        <f>ABS('P1dB CL'!C627-P$5)</f>
        <v>0</v>
      </c>
      <c r="Q16" s="44">
        <f>ABS('P1dB CL'!C678-Q$5)</f>
        <v>0</v>
      </c>
      <c r="S16" s="77">
        <f>'P1dB CL'!E12</f>
        <v>0</v>
      </c>
      <c r="T16" s="20"/>
      <c r="U16" s="85">
        <f>ABS('P1dB CL'!V16-U$5)</f>
        <v>0</v>
      </c>
      <c r="V16" s="44">
        <f>ABS('P1dB CL'!V72-V$5)</f>
        <v>0</v>
      </c>
      <c r="W16" s="44">
        <f>ABS('P1dB CL'!V128-W$5)</f>
        <v>0</v>
      </c>
      <c r="X16" s="44">
        <f>ABS('P1dB CL'!V184-X$5)</f>
        <v>0</v>
      </c>
      <c r="Y16" s="44">
        <f>ABS('P1dB CL'!V240-Y$5)</f>
        <v>0</v>
      </c>
      <c r="Z16" s="44">
        <f>ABS('P1dB CL'!V296-Z$5)</f>
        <v>0</v>
      </c>
      <c r="AA16" s="44">
        <f>ABS('P1dB CL'!V352-AA$5)</f>
        <v>0</v>
      </c>
      <c r="AB16" s="20"/>
      <c r="AC16" s="44">
        <f>ABS('P1dB CL'!V407-0)</f>
        <v>0</v>
      </c>
      <c r="AD16" s="44">
        <f>ABS('P1dB CL'!V462-0)</f>
        <v>0</v>
      </c>
      <c r="AE16" s="44">
        <f>ABS('P1dB CL'!V517-0)</f>
        <v>0</v>
      </c>
      <c r="AF16" s="44">
        <f>ABS('P1dB CL'!V572-0)</f>
        <v>0</v>
      </c>
      <c r="AG16" s="44">
        <f>ABS('P1dB CL'!V627-0)</f>
        <v>0</v>
      </c>
      <c r="AH16" s="44">
        <f>ABS('P1dB CL'!V682-0)</f>
        <v>0</v>
      </c>
      <c r="AI16" s="20"/>
    </row>
    <row r="17" spans="2:35" x14ac:dyDescent="0.25">
      <c r="B17" s="77">
        <f>'P1dB CL'!E13</f>
        <v>0</v>
      </c>
      <c r="C17" s="20"/>
      <c r="D17" s="85">
        <f>ABS('P1dB CL'!C17-D$5)</f>
        <v>0</v>
      </c>
      <c r="E17" s="44">
        <f>ABS('P1dB CL'!C73-E$5)</f>
        <v>0</v>
      </c>
      <c r="F17" s="44">
        <f>ABS('P1dB CL'!C129-F$5)</f>
        <v>0</v>
      </c>
      <c r="G17" s="44">
        <f>ABS('P1dB CL'!C185-G$5)</f>
        <v>0</v>
      </c>
      <c r="H17" s="44">
        <f>ABS('P1dB CL'!C241-H$5)</f>
        <v>0</v>
      </c>
      <c r="I17" s="44">
        <f>ABS('P1dB CL'!C297-I$5)</f>
        <v>0</v>
      </c>
      <c r="J17" s="44">
        <f>ABS('P1dB CL'!C353-J$5)</f>
        <v>0</v>
      </c>
      <c r="K17" s="20"/>
      <c r="L17" s="44">
        <f>ABS('P1dB CL'!C408-L$5)</f>
        <v>0</v>
      </c>
      <c r="M17" s="44">
        <f>ABS('P1dB CL'!C463-M$5)</f>
        <v>0</v>
      </c>
      <c r="N17" s="44">
        <f>ABS('P1dB CL'!C518-N$5)</f>
        <v>0</v>
      </c>
      <c r="O17" s="44">
        <f>ABS('P1dB CL'!C573-O$5)</f>
        <v>0</v>
      </c>
      <c r="P17" s="44">
        <f>ABS('P1dB CL'!C628-P$5)</f>
        <v>0</v>
      </c>
      <c r="Q17" s="44">
        <f>ABS('P1dB CL'!C679-Q$5)</f>
        <v>0</v>
      </c>
      <c r="S17" s="77">
        <f>'P1dB CL'!E13</f>
        <v>0</v>
      </c>
      <c r="T17" s="20"/>
      <c r="U17" s="85">
        <f>ABS('P1dB CL'!V17-U$5)</f>
        <v>0</v>
      </c>
      <c r="V17" s="44">
        <f>ABS('P1dB CL'!V73-V$5)</f>
        <v>0</v>
      </c>
      <c r="W17" s="44">
        <f>ABS('P1dB CL'!V129-W$5)</f>
        <v>0</v>
      </c>
      <c r="X17" s="44">
        <f>ABS('P1dB CL'!V185-X$5)</f>
        <v>0</v>
      </c>
      <c r="Y17" s="44">
        <f>ABS('P1dB CL'!V241-Y$5)</f>
        <v>0</v>
      </c>
      <c r="Z17" s="44">
        <f>ABS('P1dB CL'!V297-Z$5)</f>
        <v>0</v>
      </c>
      <c r="AA17" s="44">
        <f>ABS('P1dB CL'!V353-AA$5)</f>
        <v>0</v>
      </c>
      <c r="AB17" s="20"/>
      <c r="AC17" s="44">
        <f>ABS('P1dB CL'!V408-0)</f>
        <v>0</v>
      </c>
      <c r="AD17" s="44">
        <f>ABS('P1dB CL'!V463-0)</f>
        <v>0</v>
      </c>
      <c r="AE17" s="44">
        <f>ABS('P1dB CL'!V518-0)</f>
        <v>0</v>
      </c>
      <c r="AF17" s="44">
        <f>ABS('P1dB CL'!V573-0)</f>
        <v>0</v>
      </c>
      <c r="AG17" s="44">
        <f>ABS('P1dB CL'!V628-0)</f>
        <v>0</v>
      </c>
      <c r="AH17" s="44">
        <f>ABS('P1dB CL'!V683-0)</f>
        <v>0</v>
      </c>
      <c r="AI17" s="20"/>
    </row>
    <row r="18" spans="2:35" x14ac:dyDescent="0.25">
      <c r="B18" s="77">
        <f>'P1dB CL'!E14</f>
        <v>0</v>
      </c>
      <c r="C18" s="20"/>
      <c r="D18" s="85">
        <f>ABS('P1dB CL'!C18-D$5)</f>
        <v>0</v>
      </c>
      <c r="E18" s="44">
        <f>ABS('P1dB CL'!C74-E$5)</f>
        <v>0</v>
      </c>
      <c r="F18" s="44">
        <f>ABS('P1dB CL'!C130-F$5)</f>
        <v>0</v>
      </c>
      <c r="G18" s="44">
        <f>ABS('P1dB CL'!C186-G$5)</f>
        <v>0</v>
      </c>
      <c r="H18" s="44">
        <f>ABS('P1dB CL'!C242-H$5)</f>
        <v>0</v>
      </c>
      <c r="I18" s="44">
        <f>ABS('P1dB CL'!C298-I$5)</f>
        <v>0</v>
      </c>
      <c r="J18" s="44">
        <f>ABS('P1dB CL'!C354-J$5)</f>
        <v>0</v>
      </c>
      <c r="K18" s="20"/>
      <c r="L18" s="44">
        <f>ABS('P1dB CL'!C409-L$5)</f>
        <v>0</v>
      </c>
      <c r="M18" s="44">
        <f>ABS('P1dB CL'!C464-M$5)</f>
        <v>0</v>
      </c>
      <c r="N18" s="44">
        <f>ABS('P1dB CL'!C519-N$5)</f>
        <v>0</v>
      </c>
      <c r="O18" s="44">
        <f>ABS('P1dB CL'!C574-O$5)</f>
        <v>0</v>
      </c>
      <c r="P18" s="44">
        <f>ABS('P1dB CL'!C629-P$5)</f>
        <v>0</v>
      </c>
      <c r="Q18" s="44">
        <f>ABS('P1dB CL'!C680-Q$5)</f>
        <v>0</v>
      </c>
      <c r="S18" s="77">
        <f>'P1dB CL'!E14</f>
        <v>0</v>
      </c>
      <c r="T18" s="20"/>
      <c r="U18" s="85">
        <f>ABS('P1dB CL'!V18-U$5)</f>
        <v>0</v>
      </c>
      <c r="V18" s="44">
        <f>ABS('P1dB CL'!V74-V$5)</f>
        <v>0</v>
      </c>
      <c r="W18" s="44">
        <f>ABS('P1dB CL'!V130-W$5)</f>
        <v>0</v>
      </c>
      <c r="X18" s="44">
        <f>ABS('P1dB CL'!V186-X$5)</f>
        <v>0</v>
      </c>
      <c r="Y18" s="44">
        <f>ABS('P1dB CL'!V242-Y$5)</f>
        <v>0</v>
      </c>
      <c r="Z18" s="44">
        <f>ABS('P1dB CL'!V298-Z$5)</f>
        <v>0</v>
      </c>
      <c r="AA18" s="44">
        <f>ABS('P1dB CL'!V354-AA$5)</f>
        <v>0</v>
      </c>
      <c r="AB18" s="20"/>
      <c r="AC18" s="44">
        <f>ABS('P1dB CL'!V409-0)</f>
        <v>0</v>
      </c>
      <c r="AD18" s="44">
        <f>ABS('P1dB CL'!V464-0)</f>
        <v>0</v>
      </c>
      <c r="AE18" s="44">
        <f>ABS('P1dB CL'!V519-0)</f>
        <v>0</v>
      </c>
      <c r="AF18" s="44">
        <f>ABS('P1dB CL'!V574-0)</f>
        <v>0</v>
      </c>
      <c r="AG18" s="44">
        <f>ABS('P1dB CL'!V629-0)</f>
        <v>0</v>
      </c>
      <c r="AH18" s="44">
        <f>ABS('P1dB CL'!V684-0)</f>
        <v>0</v>
      </c>
      <c r="AI18" s="20"/>
    </row>
    <row r="19" spans="2:35" x14ac:dyDescent="0.25">
      <c r="B19" s="77">
        <f>'P1dB CL'!E15</f>
        <v>0</v>
      </c>
      <c r="C19" s="20"/>
      <c r="D19" s="85">
        <f>ABS('P1dB CL'!C19-D$5)</f>
        <v>0</v>
      </c>
      <c r="E19" s="44">
        <f>ABS('P1dB CL'!C75-E$5)</f>
        <v>0</v>
      </c>
      <c r="F19" s="44">
        <f>ABS('P1dB CL'!C131-F$5)</f>
        <v>0</v>
      </c>
      <c r="G19" s="44">
        <f>ABS('P1dB CL'!C187-G$5)</f>
        <v>0</v>
      </c>
      <c r="H19" s="44">
        <f>ABS('P1dB CL'!C243-H$5)</f>
        <v>0</v>
      </c>
      <c r="I19" s="44">
        <f>ABS('P1dB CL'!C299-I$5)</f>
        <v>0</v>
      </c>
      <c r="J19" s="44">
        <f>ABS('P1dB CL'!C355-J$5)</f>
        <v>0</v>
      </c>
      <c r="K19" s="20"/>
      <c r="L19" s="44">
        <f>ABS('P1dB CL'!C410-L$5)</f>
        <v>0</v>
      </c>
      <c r="M19" s="44">
        <f>ABS('P1dB CL'!C465-M$5)</f>
        <v>0</v>
      </c>
      <c r="N19" s="44">
        <f>ABS('P1dB CL'!C520-N$5)</f>
        <v>0</v>
      </c>
      <c r="O19" s="44">
        <f>ABS('P1dB CL'!C575-O$5)</f>
        <v>0</v>
      </c>
      <c r="P19" s="44">
        <f>ABS('P1dB CL'!C630-P$5)</f>
        <v>0</v>
      </c>
      <c r="Q19" s="44">
        <f>ABS('P1dB CL'!C681-Q$5)</f>
        <v>0</v>
      </c>
      <c r="S19" s="77">
        <f>'P1dB CL'!E15</f>
        <v>0</v>
      </c>
      <c r="T19" s="20"/>
      <c r="U19" s="85">
        <f>ABS('P1dB CL'!V19-U$5)</f>
        <v>0</v>
      </c>
      <c r="V19" s="44">
        <f>ABS('P1dB CL'!V75-V$5)</f>
        <v>0</v>
      </c>
      <c r="W19" s="44">
        <f>ABS('P1dB CL'!V131-W$5)</f>
        <v>0</v>
      </c>
      <c r="X19" s="44">
        <f>ABS('P1dB CL'!V187-X$5)</f>
        <v>0</v>
      </c>
      <c r="Y19" s="44">
        <f>ABS('P1dB CL'!V243-Y$5)</f>
        <v>0</v>
      </c>
      <c r="Z19" s="44">
        <f>ABS('P1dB CL'!V299-Z$5)</f>
        <v>0</v>
      </c>
      <c r="AA19" s="44">
        <f>ABS('P1dB CL'!V355-AA$5)</f>
        <v>0</v>
      </c>
      <c r="AB19" s="20"/>
      <c r="AC19" s="44">
        <f>ABS('P1dB CL'!V410-0)</f>
        <v>0</v>
      </c>
      <c r="AD19" s="44">
        <f>ABS('P1dB CL'!V465-0)</f>
        <v>0</v>
      </c>
      <c r="AE19" s="44">
        <f>ABS('P1dB CL'!V520-0)</f>
        <v>0</v>
      </c>
      <c r="AF19" s="44">
        <f>ABS('P1dB CL'!V575-0)</f>
        <v>0</v>
      </c>
      <c r="AG19" s="44">
        <f>ABS('P1dB CL'!V630-0)</f>
        <v>0</v>
      </c>
      <c r="AH19" s="44">
        <f>ABS('P1dB CL'!V685-0)</f>
        <v>0</v>
      </c>
      <c r="AI19" s="20"/>
    </row>
    <row r="20" spans="2:35" x14ac:dyDescent="0.25">
      <c r="B20" s="77">
        <f>'P1dB CL'!E16</f>
        <v>0</v>
      </c>
      <c r="C20" s="20"/>
      <c r="D20" s="85">
        <f>ABS('P1dB CL'!C20-D$5)</f>
        <v>0</v>
      </c>
      <c r="E20" s="44">
        <f>ABS('P1dB CL'!C76-E$5)</f>
        <v>0</v>
      </c>
      <c r="F20" s="44">
        <f>ABS('P1dB CL'!C132-F$5)</f>
        <v>0</v>
      </c>
      <c r="G20" s="44">
        <f>ABS('P1dB CL'!C188-G$5)</f>
        <v>0</v>
      </c>
      <c r="H20" s="44">
        <f>ABS('P1dB CL'!C244-H$5)</f>
        <v>0</v>
      </c>
      <c r="I20" s="44">
        <f>ABS('P1dB CL'!C300-I$5)</f>
        <v>0</v>
      </c>
      <c r="J20" s="44">
        <f>ABS('P1dB CL'!C356-J$5)</f>
        <v>0</v>
      </c>
      <c r="K20" s="20"/>
      <c r="L20" s="44">
        <f>ABS('P1dB CL'!C411-L$5)</f>
        <v>0</v>
      </c>
      <c r="M20" s="44">
        <f>ABS('P1dB CL'!C466-M$5)</f>
        <v>0</v>
      </c>
      <c r="N20" s="44">
        <f>ABS('P1dB CL'!C521-N$5)</f>
        <v>0</v>
      </c>
      <c r="O20" s="44">
        <f>ABS('P1dB CL'!C576-O$5)</f>
        <v>0</v>
      </c>
      <c r="P20" s="44">
        <f>ABS('P1dB CL'!C631-P$5)</f>
        <v>0</v>
      </c>
      <c r="Q20" s="44">
        <f>ABS('P1dB CL'!C682-Q$5)</f>
        <v>0</v>
      </c>
      <c r="S20" s="77">
        <f>'P1dB CL'!E16</f>
        <v>0</v>
      </c>
      <c r="T20" s="20"/>
      <c r="U20" s="85">
        <f>ABS('P1dB CL'!V20-U$5)</f>
        <v>0</v>
      </c>
      <c r="V20" s="44">
        <f>ABS('P1dB CL'!V76-V$5)</f>
        <v>0</v>
      </c>
      <c r="W20" s="44">
        <f>ABS('P1dB CL'!V132-W$5)</f>
        <v>0</v>
      </c>
      <c r="X20" s="44">
        <f>ABS('P1dB CL'!V188-X$5)</f>
        <v>0</v>
      </c>
      <c r="Y20" s="44">
        <f>ABS('P1dB CL'!V244-Y$5)</f>
        <v>0</v>
      </c>
      <c r="Z20" s="44">
        <f>ABS('P1dB CL'!V300-Z$5)</f>
        <v>0</v>
      </c>
      <c r="AA20" s="44">
        <f>ABS('P1dB CL'!V356-AA$5)</f>
        <v>0</v>
      </c>
      <c r="AB20" s="20"/>
      <c r="AC20" s="44">
        <f>ABS('P1dB CL'!V411-0)</f>
        <v>0</v>
      </c>
      <c r="AD20" s="44">
        <f>ABS('P1dB CL'!V466-0)</f>
        <v>0</v>
      </c>
      <c r="AE20" s="44">
        <f>ABS('P1dB CL'!V521-0)</f>
        <v>0</v>
      </c>
      <c r="AF20" s="44">
        <f>ABS('P1dB CL'!V576-0)</f>
        <v>0</v>
      </c>
      <c r="AG20" s="44">
        <f>ABS('P1dB CL'!V631-0)</f>
        <v>0</v>
      </c>
      <c r="AH20" s="44">
        <f>ABS('P1dB CL'!V686-0)</f>
        <v>0</v>
      </c>
      <c r="AI20" s="20"/>
    </row>
    <row r="21" spans="2:35" x14ac:dyDescent="0.25">
      <c r="B21" s="77">
        <f>'P1dB CL'!E17</f>
        <v>0</v>
      </c>
      <c r="C21" s="20"/>
      <c r="D21" s="85">
        <f>ABS('P1dB CL'!C21-D$5)</f>
        <v>0</v>
      </c>
      <c r="E21" s="44">
        <f>ABS('P1dB CL'!C77-E$5)</f>
        <v>0</v>
      </c>
      <c r="F21" s="44">
        <f>ABS('P1dB CL'!C133-F$5)</f>
        <v>0</v>
      </c>
      <c r="G21" s="44">
        <f>ABS('P1dB CL'!C189-G$5)</f>
        <v>0</v>
      </c>
      <c r="H21" s="44">
        <f>ABS('P1dB CL'!C245-H$5)</f>
        <v>0</v>
      </c>
      <c r="I21" s="44">
        <f>ABS('P1dB CL'!C301-I$5)</f>
        <v>0</v>
      </c>
      <c r="J21" s="44">
        <f>ABS('P1dB CL'!C357-J$5)</f>
        <v>0</v>
      </c>
      <c r="K21" s="20"/>
      <c r="L21" s="44">
        <f>ABS('P1dB CL'!C412-L$5)</f>
        <v>0</v>
      </c>
      <c r="M21" s="44">
        <f>ABS('P1dB CL'!C467-M$5)</f>
        <v>0</v>
      </c>
      <c r="N21" s="44">
        <f>ABS('P1dB CL'!C522-N$5)</f>
        <v>0</v>
      </c>
      <c r="O21" s="44">
        <f>ABS('P1dB CL'!C577-O$5)</f>
        <v>0</v>
      </c>
      <c r="P21" s="44">
        <f>ABS('P1dB CL'!C632-P$5)</f>
        <v>0</v>
      </c>
      <c r="Q21" s="44">
        <f>ABS('P1dB CL'!C683-Q$5)</f>
        <v>0</v>
      </c>
      <c r="S21" s="77">
        <f>'P1dB CL'!E17</f>
        <v>0</v>
      </c>
      <c r="T21" s="20"/>
      <c r="U21" s="85">
        <f>ABS('P1dB CL'!V21-U$5)</f>
        <v>0</v>
      </c>
      <c r="V21" s="44">
        <f>ABS('P1dB CL'!V77-V$5)</f>
        <v>0</v>
      </c>
      <c r="W21" s="44">
        <f>ABS('P1dB CL'!V133-W$5)</f>
        <v>0</v>
      </c>
      <c r="X21" s="44">
        <f>ABS('P1dB CL'!V189-X$5)</f>
        <v>0</v>
      </c>
      <c r="Y21" s="44">
        <f>ABS('P1dB CL'!V245-Y$5)</f>
        <v>0</v>
      </c>
      <c r="Z21" s="44">
        <f>ABS('P1dB CL'!V301-Z$5)</f>
        <v>0</v>
      </c>
      <c r="AA21" s="44">
        <f>ABS('P1dB CL'!V357-AA$5)</f>
        <v>0</v>
      </c>
      <c r="AB21" s="20"/>
      <c r="AC21" s="44">
        <f>ABS('P1dB CL'!V412-0)</f>
        <v>0</v>
      </c>
      <c r="AD21" s="44">
        <f>ABS('P1dB CL'!V467-0)</f>
        <v>0</v>
      </c>
      <c r="AE21" s="44">
        <f>ABS('P1dB CL'!V522-0)</f>
        <v>0</v>
      </c>
      <c r="AF21" s="44">
        <f>ABS('P1dB CL'!V577-0)</f>
        <v>0</v>
      </c>
      <c r="AG21" s="44">
        <f>ABS('P1dB CL'!V632-0)</f>
        <v>0</v>
      </c>
      <c r="AH21" s="44">
        <f>ABS('P1dB CL'!V687-0)</f>
        <v>0</v>
      </c>
      <c r="AI21" s="20"/>
    </row>
    <row r="22" spans="2:35" x14ac:dyDescent="0.25">
      <c r="B22" s="77">
        <f>'P1dB CL'!E18</f>
        <v>0</v>
      </c>
      <c r="C22" s="20"/>
      <c r="D22" s="85">
        <f>ABS('P1dB CL'!C22-D$5)</f>
        <v>0</v>
      </c>
      <c r="E22" s="44">
        <f>ABS('P1dB CL'!C78-E$5)</f>
        <v>0</v>
      </c>
      <c r="F22" s="44">
        <f>ABS('P1dB CL'!C134-F$5)</f>
        <v>0</v>
      </c>
      <c r="G22" s="44">
        <f>ABS('P1dB CL'!C190-G$5)</f>
        <v>0</v>
      </c>
      <c r="H22" s="44">
        <f>ABS('P1dB CL'!C246-H$5)</f>
        <v>0</v>
      </c>
      <c r="I22" s="44">
        <f>ABS('P1dB CL'!C302-I$5)</f>
        <v>0</v>
      </c>
      <c r="J22" s="44">
        <f>ABS('P1dB CL'!C358-J$5)</f>
        <v>0</v>
      </c>
      <c r="K22" s="20"/>
      <c r="L22" s="44">
        <f>ABS('P1dB CL'!C413-L$5)</f>
        <v>0</v>
      </c>
      <c r="M22" s="44">
        <f>ABS('P1dB CL'!C468-M$5)</f>
        <v>0</v>
      </c>
      <c r="N22" s="44">
        <f>ABS('P1dB CL'!C523-N$5)</f>
        <v>0</v>
      </c>
      <c r="O22" s="44">
        <f>ABS('P1dB CL'!C578-O$5)</f>
        <v>0</v>
      </c>
      <c r="P22" s="44">
        <f>ABS('P1dB CL'!C633-P$5)</f>
        <v>0</v>
      </c>
      <c r="Q22" s="44">
        <f>ABS('P1dB CL'!C684-Q$5)</f>
        <v>0</v>
      </c>
      <c r="S22" s="77">
        <f>'P1dB CL'!E18</f>
        <v>0</v>
      </c>
      <c r="T22" s="20"/>
      <c r="U22" s="85">
        <f>ABS('P1dB CL'!V22-U$5)</f>
        <v>0</v>
      </c>
      <c r="V22" s="44">
        <f>ABS('P1dB CL'!V78-V$5)</f>
        <v>0</v>
      </c>
      <c r="W22" s="44">
        <f>ABS('P1dB CL'!V134-W$5)</f>
        <v>0</v>
      </c>
      <c r="X22" s="44">
        <f>ABS('P1dB CL'!V190-X$5)</f>
        <v>0</v>
      </c>
      <c r="Y22" s="44">
        <f>ABS('P1dB CL'!V246-Y$5)</f>
        <v>0</v>
      </c>
      <c r="Z22" s="44">
        <f>ABS('P1dB CL'!V302-Z$5)</f>
        <v>0</v>
      </c>
      <c r="AA22" s="44">
        <f>ABS('P1dB CL'!V358-AA$5)</f>
        <v>0</v>
      </c>
      <c r="AB22" s="20"/>
      <c r="AC22" s="44">
        <f>ABS('P1dB CL'!V413-0)</f>
        <v>0</v>
      </c>
      <c r="AD22" s="44">
        <f>ABS('P1dB CL'!V468-0)</f>
        <v>0</v>
      </c>
      <c r="AE22" s="44">
        <f>ABS('P1dB CL'!V523-0)</f>
        <v>0</v>
      </c>
      <c r="AF22" s="44">
        <f>ABS('P1dB CL'!V578-0)</f>
        <v>0</v>
      </c>
      <c r="AG22" s="44">
        <f>ABS('P1dB CL'!V633-0)</f>
        <v>0</v>
      </c>
      <c r="AH22" s="44">
        <f>ABS('P1dB CL'!V688-0)</f>
        <v>0</v>
      </c>
      <c r="AI22" s="20"/>
    </row>
    <row r="23" spans="2:35" x14ac:dyDescent="0.25">
      <c r="B23" s="77">
        <f>'P1dB CL'!E19</f>
        <v>0</v>
      </c>
      <c r="C23" s="20"/>
      <c r="D23" s="85">
        <f>ABS('P1dB CL'!C23-D$5)</f>
        <v>0</v>
      </c>
      <c r="E23" s="44">
        <f>ABS('P1dB CL'!C79-E$5)</f>
        <v>0</v>
      </c>
      <c r="F23" s="44">
        <f>ABS('P1dB CL'!C135-F$5)</f>
        <v>0</v>
      </c>
      <c r="G23" s="44">
        <f>ABS('P1dB CL'!C191-G$5)</f>
        <v>0</v>
      </c>
      <c r="H23" s="44">
        <f>ABS('P1dB CL'!C247-H$5)</f>
        <v>0</v>
      </c>
      <c r="I23" s="44">
        <f>ABS('P1dB CL'!C303-I$5)</f>
        <v>0</v>
      </c>
      <c r="J23" s="44">
        <f>ABS('P1dB CL'!C359-J$5)</f>
        <v>0</v>
      </c>
      <c r="K23" s="20"/>
      <c r="L23" s="44">
        <f>ABS('P1dB CL'!C414-L$5)</f>
        <v>0</v>
      </c>
      <c r="M23" s="44">
        <f>ABS('P1dB CL'!C469-M$5)</f>
        <v>0</v>
      </c>
      <c r="N23" s="44">
        <f>ABS('P1dB CL'!C524-N$5)</f>
        <v>0</v>
      </c>
      <c r="O23" s="44">
        <f>ABS('P1dB CL'!C579-O$5)</f>
        <v>0</v>
      </c>
      <c r="P23" s="44">
        <f>ABS('P1dB CL'!C634-P$5)</f>
        <v>0</v>
      </c>
      <c r="Q23" s="44">
        <f>ABS('P1dB CL'!C685-Q$5)</f>
        <v>0</v>
      </c>
      <c r="S23" s="77">
        <f>'P1dB CL'!E19</f>
        <v>0</v>
      </c>
      <c r="T23" s="20"/>
      <c r="U23" s="85">
        <f>ABS('P1dB CL'!V23-U$5)</f>
        <v>0</v>
      </c>
      <c r="V23" s="44">
        <f>ABS('P1dB CL'!V79-V$5)</f>
        <v>0</v>
      </c>
      <c r="W23" s="44">
        <f>ABS('P1dB CL'!V135-W$5)</f>
        <v>0</v>
      </c>
      <c r="X23" s="44">
        <f>ABS('P1dB CL'!V191-X$5)</f>
        <v>0</v>
      </c>
      <c r="Y23" s="44">
        <f>ABS('P1dB CL'!V247-Y$5)</f>
        <v>0</v>
      </c>
      <c r="Z23" s="44">
        <f>ABS('P1dB CL'!V303-Z$5)</f>
        <v>0</v>
      </c>
      <c r="AA23" s="44">
        <f>ABS('P1dB CL'!V359-AA$5)</f>
        <v>0</v>
      </c>
      <c r="AB23" s="20"/>
      <c r="AC23" s="44">
        <f>ABS('P1dB CL'!V414-0)</f>
        <v>0</v>
      </c>
      <c r="AD23" s="44">
        <f>ABS('P1dB CL'!V469-0)</f>
        <v>0</v>
      </c>
      <c r="AE23" s="44">
        <f>ABS('P1dB CL'!V524-0)</f>
        <v>0</v>
      </c>
      <c r="AF23" s="44">
        <f>ABS('P1dB CL'!V579-0)</f>
        <v>0</v>
      </c>
      <c r="AG23" s="44">
        <f>ABS('P1dB CL'!V634-0)</f>
        <v>0</v>
      </c>
      <c r="AH23" s="44">
        <f>ABS('P1dB CL'!V689-0)</f>
        <v>0</v>
      </c>
      <c r="AI23" s="20"/>
    </row>
    <row r="24" spans="2:35" x14ac:dyDescent="0.25">
      <c r="B24" s="77">
        <f>'P1dB CL'!E20</f>
        <v>0</v>
      </c>
      <c r="C24" s="20"/>
      <c r="D24" s="85">
        <f>ABS('P1dB CL'!C24-D$5)</f>
        <v>0</v>
      </c>
      <c r="E24" s="44">
        <f>ABS('P1dB CL'!C80-E$5)</f>
        <v>0</v>
      </c>
      <c r="F24" s="44">
        <f>ABS('P1dB CL'!C136-F$5)</f>
        <v>0</v>
      </c>
      <c r="G24" s="44">
        <f>ABS('P1dB CL'!C192-G$5)</f>
        <v>0</v>
      </c>
      <c r="H24" s="44">
        <f>ABS('P1dB CL'!C248-H$5)</f>
        <v>0</v>
      </c>
      <c r="I24" s="44">
        <f>ABS('P1dB CL'!C304-I$5)</f>
        <v>0</v>
      </c>
      <c r="J24" s="44">
        <f>ABS('P1dB CL'!C360-J$5)</f>
        <v>0</v>
      </c>
      <c r="K24" s="20"/>
      <c r="L24" s="44">
        <f>ABS('P1dB CL'!C415-L$5)</f>
        <v>0</v>
      </c>
      <c r="M24" s="44">
        <f>ABS('P1dB CL'!C470-M$5)</f>
        <v>0</v>
      </c>
      <c r="N24" s="44">
        <f>ABS('P1dB CL'!C525-N$5)</f>
        <v>0</v>
      </c>
      <c r="O24" s="44">
        <f>ABS('P1dB CL'!C580-O$5)</f>
        <v>0</v>
      </c>
      <c r="P24" s="44">
        <f>ABS('P1dB CL'!C635-P$5)</f>
        <v>0</v>
      </c>
      <c r="Q24" s="44">
        <f>ABS('P1dB CL'!C686-Q$5)</f>
        <v>0</v>
      </c>
      <c r="S24" s="77">
        <f>'P1dB CL'!E20</f>
        <v>0</v>
      </c>
      <c r="T24" s="20"/>
      <c r="U24" s="85">
        <f>ABS('P1dB CL'!V24-U$5)</f>
        <v>0</v>
      </c>
      <c r="V24" s="44">
        <f>ABS('P1dB CL'!V80-V$5)</f>
        <v>0</v>
      </c>
      <c r="W24" s="44">
        <f>ABS('P1dB CL'!V136-W$5)</f>
        <v>0</v>
      </c>
      <c r="X24" s="44">
        <f>ABS('P1dB CL'!V192-X$5)</f>
        <v>0</v>
      </c>
      <c r="Y24" s="44">
        <f>ABS('P1dB CL'!V248-Y$5)</f>
        <v>0</v>
      </c>
      <c r="Z24" s="44">
        <f>ABS('P1dB CL'!V304-Z$5)</f>
        <v>0</v>
      </c>
      <c r="AA24" s="44">
        <f>ABS('P1dB CL'!V360-AA$5)</f>
        <v>0</v>
      </c>
      <c r="AB24" s="20"/>
      <c r="AC24" s="44">
        <f>ABS('P1dB CL'!V415-0)</f>
        <v>0</v>
      </c>
      <c r="AD24" s="44">
        <f>ABS('P1dB CL'!V470-0)</f>
        <v>0</v>
      </c>
      <c r="AE24" s="44">
        <f>ABS('P1dB CL'!V525-0)</f>
        <v>0</v>
      </c>
      <c r="AF24" s="44">
        <f>ABS('P1dB CL'!V580-0)</f>
        <v>0</v>
      </c>
      <c r="AG24" s="44">
        <f>ABS('P1dB CL'!V635-0)</f>
        <v>0</v>
      </c>
      <c r="AH24" s="44">
        <f>ABS('P1dB CL'!V690-0)</f>
        <v>0</v>
      </c>
      <c r="AI24" s="20"/>
    </row>
    <row r="25" spans="2:35" x14ac:dyDescent="0.25">
      <c r="B25" s="77">
        <f>'P1dB CL'!E21</f>
        <v>0</v>
      </c>
      <c r="C25" s="20"/>
      <c r="D25" s="85">
        <f>ABS('P1dB CL'!C25-D$5)</f>
        <v>0</v>
      </c>
      <c r="E25" s="44">
        <f>ABS('P1dB CL'!C81-E$5)</f>
        <v>0</v>
      </c>
      <c r="F25" s="44">
        <f>ABS('P1dB CL'!C137-F$5)</f>
        <v>0</v>
      </c>
      <c r="G25" s="44">
        <f>ABS('P1dB CL'!C193-G$5)</f>
        <v>0</v>
      </c>
      <c r="H25" s="44">
        <f>ABS('P1dB CL'!C249-H$5)</f>
        <v>0</v>
      </c>
      <c r="I25" s="44">
        <f>ABS('P1dB CL'!C305-I$5)</f>
        <v>0</v>
      </c>
      <c r="J25" s="44">
        <f>ABS('P1dB CL'!C361-J$5)</f>
        <v>0</v>
      </c>
      <c r="K25" s="20"/>
      <c r="L25" s="44">
        <f>ABS('P1dB CL'!C416-L$5)</f>
        <v>0</v>
      </c>
      <c r="M25" s="44">
        <f>ABS('P1dB CL'!C471-M$5)</f>
        <v>0</v>
      </c>
      <c r="N25" s="44">
        <f>ABS('P1dB CL'!C526-N$5)</f>
        <v>0</v>
      </c>
      <c r="O25" s="44">
        <f>ABS('P1dB CL'!C581-O$5)</f>
        <v>0</v>
      </c>
      <c r="P25" s="44">
        <f>ABS('P1dB CL'!C636-P$5)</f>
        <v>0</v>
      </c>
      <c r="Q25" s="44">
        <f>ABS('P1dB CL'!C687-Q$5)</f>
        <v>0</v>
      </c>
      <c r="S25" s="77">
        <f>'P1dB CL'!E21</f>
        <v>0</v>
      </c>
      <c r="T25" s="20"/>
      <c r="U25" s="85">
        <f>ABS('P1dB CL'!V25-U$5)</f>
        <v>0</v>
      </c>
      <c r="V25" s="44">
        <f>ABS('P1dB CL'!V81-V$5)</f>
        <v>0</v>
      </c>
      <c r="W25" s="44">
        <f>ABS('P1dB CL'!V137-W$5)</f>
        <v>0</v>
      </c>
      <c r="X25" s="44">
        <f>ABS('P1dB CL'!V193-X$5)</f>
        <v>0</v>
      </c>
      <c r="Y25" s="44">
        <f>ABS('P1dB CL'!V249-Y$5)</f>
        <v>0</v>
      </c>
      <c r="Z25" s="44">
        <f>ABS('P1dB CL'!V305-Z$5)</f>
        <v>0</v>
      </c>
      <c r="AA25" s="44">
        <f>ABS('P1dB CL'!V361-AA$5)</f>
        <v>0</v>
      </c>
      <c r="AB25" s="20"/>
      <c r="AC25" s="44">
        <f>ABS('P1dB CL'!V416-0)</f>
        <v>0</v>
      </c>
      <c r="AD25" s="44">
        <f>ABS('P1dB CL'!V471-0)</f>
        <v>0</v>
      </c>
      <c r="AE25" s="44">
        <f>ABS('P1dB CL'!V526-0)</f>
        <v>0</v>
      </c>
      <c r="AF25" s="44">
        <f>ABS('P1dB CL'!V581-0)</f>
        <v>0</v>
      </c>
      <c r="AG25" s="44">
        <f>ABS('P1dB CL'!V636-0)</f>
        <v>0</v>
      </c>
      <c r="AH25" s="44">
        <f>ABS('P1dB CL'!V691-0)</f>
        <v>0</v>
      </c>
      <c r="AI25" s="20"/>
    </row>
    <row r="26" spans="2:35" x14ac:dyDescent="0.25">
      <c r="B26" s="77">
        <f>'P1dB CL'!E22</f>
        <v>0</v>
      </c>
      <c r="C26" s="20"/>
      <c r="D26" s="85">
        <f>ABS('P1dB CL'!C26-D$5)</f>
        <v>0</v>
      </c>
      <c r="E26" s="44">
        <f>ABS('P1dB CL'!C82-E$5)</f>
        <v>0</v>
      </c>
      <c r="F26" s="44">
        <f>ABS('P1dB CL'!C138-F$5)</f>
        <v>0</v>
      </c>
      <c r="G26" s="44">
        <f>ABS('P1dB CL'!C194-G$5)</f>
        <v>0</v>
      </c>
      <c r="H26" s="44">
        <f>ABS('P1dB CL'!C250-H$5)</f>
        <v>0</v>
      </c>
      <c r="I26" s="44">
        <f>ABS('P1dB CL'!C306-I$5)</f>
        <v>0</v>
      </c>
      <c r="J26" s="44">
        <f>ABS('P1dB CL'!C362-J$5)</f>
        <v>0</v>
      </c>
      <c r="K26" s="20"/>
      <c r="L26" s="44">
        <f>ABS('P1dB CL'!C417-L$5)</f>
        <v>0</v>
      </c>
      <c r="M26" s="44">
        <f>ABS('P1dB CL'!C472-M$5)</f>
        <v>0</v>
      </c>
      <c r="N26" s="44">
        <f>ABS('P1dB CL'!C527-N$5)</f>
        <v>0</v>
      </c>
      <c r="O26" s="44">
        <f>ABS('P1dB CL'!C582-O$5)</f>
        <v>0</v>
      </c>
      <c r="P26" s="44">
        <f>ABS('P1dB CL'!C637-P$5)</f>
        <v>0</v>
      </c>
      <c r="Q26" s="44">
        <f>ABS('P1dB CL'!C688-Q$5)</f>
        <v>0</v>
      </c>
      <c r="S26" s="77">
        <f>'P1dB CL'!E22</f>
        <v>0</v>
      </c>
      <c r="T26" s="20"/>
      <c r="U26" s="85">
        <f>ABS('P1dB CL'!V26-U$5)</f>
        <v>0</v>
      </c>
      <c r="V26" s="44">
        <f>ABS('P1dB CL'!V82-V$5)</f>
        <v>0</v>
      </c>
      <c r="W26" s="44">
        <f>ABS('P1dB CL'!V138-W$5)</f>
        <v>0</v>
      </c>
      <c r="X26" s="44">
        <f>ABS('P1dB CL'!V194-X$5)</f>
        <v>0</v>
      </c>
      <c r="Y26" s="44">
        <f>ABS('P1dB CL'!V250-Y$5)</f>
        <v>0</v>
      </c>
      <c r="Z26" s="44">
        <f>ABS('P1dB CL'!V306-Z$5)</f>
        <v>0</v>
      </c>
      <c r="AA26" s="44">
        <f>ABS('P1dB CL'!V362-AA$5)</f>
        <v>0</v>
      </c>
      <c r="AB26" s="20"/>
      <c r="AC26" s="44">
        <f>ABS('P1dB CL'!V417-0)</f>
        <v>0</v>
      </c>
      <c r="AD26" s="44">
        <f>ABS('P1dB CL'!V472-0)</f>
        <v>0</v>
      </c>
      <c r="AE26" s="44">
        <f>ABS('P1dB CL'!V527-0)</f>
        <v>0</v>
      </c>
      <c r="AF26" s="44">
        <f>ABS('P1dB CL'!V582-0)</f>
        <v>0</v>
      </c>
      <c r="AG26" s="44">
        <f>ABS('P1dB CL'!V637-0)</f>
        <v>0</v>
      </c>
      <c r="AH26" s="44">
        <f>ABS('P1dB CL'!V692-0)</f>
        <v>0</v>
      </c>
      <c r="AI26" s="20"/>
    </row>
    <row r="27" spans="2:35" x14ac:dyDescent="0.25">
      <c r="B27" s="77">
        <f>'P1dB CL'!E23</f>
        <v>0</v>
      </c>
      <c r="C27" s="20"/>
      <c r="D27" s="85">
        <f>ABS('P1dB CL'!C27-D$5)</f>
        <v>0</v>
      </c>
      <c r="E27" s="44">
        <f>ABS('P1dB CL'!C83-E$5)</f>
        <v>0</v>
      </c>
      <c r="F27" s="44">
        <f>ABS('P1dB CL'!C139-F$5)</f>
        <v>0</v>
      </c>
      <c r="G27" s="44">
        <f>ABS('P1dB CL'!C195-G$5)</f>
        <v>0</v>
      </c>
      <c r="H27" s="44">
        <f>ABS('P1dB CL'!C251-H$5)</f>
        <v>0</v>
      </c>
      <c r="I27" s="44">
        <f>ABS('P1dB CL'!C307-I$5)</f>
        <v>0</v>
      </c>
      <c r="J27" s="44">
        <f>ABS('P1dB CL'!C363-J$5)</f>
        <v>0</v>
      </c>
      <c r="K27" s="20"/>
      <c r="L27" s="44">
        <f>ABS('P1dB CL'!C418-L$5)</f>
        <v>0</v>
      </c>
      <c r="M27" s="44">
        <f>ABS('P1dB CL'!C473-M$5)</f>
        <v>0</v>
      </c>
      <c r="N27" s="44">
        <f>ABS('P1dB CL'!C528-N$5)</f>
        <v>0</v>
      </c>
      <c r="O27" s="44">
        <f>ABS('P1dB CL'!C583-O$5)</f>
        <v>0</v>
      </c>
      <c r="P27" s="44">
        <f>ABS('P1dB CL'!C638-P$5)</f>
        <v>0</v>
      </c>
      <c r="Q27" s="44">
        <f>ABS('P1dB CL'!C689-Q$5)</f>
        <v>0</v>
      </c>
      <c r="S27" s="77">
        <f>'P1dB CL'!E23</f>
        <v>0</v>
      </c>
      <c r="T27" s="20"/>
      <c r="U27" s="85">
        <f>ABS('P1dB CL'!V27-U$5)</f>
        <v>0</v>
      </c>
      <c r="V27" s="44">
        <f>ABS('P1dB CL'!V83-V$5)</f>
        <v>0</v>
      </c>
      <c r="W27" s="44">
        <f>ABS('P1dB CL'!V139-W$5)</f>
        <v>0</v>
      </c>
      <c r="X27" s="44">
        <f>ABS('P1dB CL'!V195-X$5)</f>
        <v>0</v>
      </c>
      <c r="Y27" s="44">
        <f>ABS('P1dB CL'!V251-Y$5)</f>
        <v>0</v>
      </c>
      <c r="Z27" s="44">
        <f>ABS('P1dB CL'!V307-Z$5)</f>
        <v>0</v>
      </c>
      <c r="AA27" s="44">
        <f>ABS('P1dB CL'!V363-AA$5)</f>
        <v>0</v>
      </c>
      <c r="AB27" s="20"/>
      <c r="AC27" s="44">
        <f>ABS('P1dB CL'!V418-0)</f>
        <v>0</v>
      </c>
      <c r="AD27" s="44">
        <f>ABS('P1dB CL'!V473-0)</f>
        <v>0</v>
      </c>
      <c r="AE27" s="44">
        <f>ABS('P1dB CL'!V528-0)</f>
        <v>0</v>
      </c>
      <c r="AF27" s="44">
        <f>ABS('P1dB CL'!V583-0)</f>
        <v>0</v>
      </c>
      <c r="AG27" s="44">
        <f>ABS('P1dB CL'!V638-0)</f>
        <v>0</v>
      </c>
      <c r="AH27" s="44">
        <f>ABS('P1dB CL'!V693-0)</f>
        <v>0</v>
      </c>
      <c r="AI27" s="20"/>
    </row>
    <row r="28" spans="2:35" x14ac:dyDescent="0.25">
      <c r="B28" s="77">
        <f>'P1dB CL'!E24</f>
        <v>0</v>
      </c>
      <c r="C28" s="20"/>
      <c r="D28" s="85">
        <f>ABS('P1dB CL'!C28-D$5)</f>
        <v>0</v>
      </c>
      <c r="E28" s="44">
        <f>ABS('P1dB CL'!C84-E$5)</f>
        <v>0</v>
      </c>
      <c r="F28" s="44">
        <f>ABS('P1dB CL'!C140-F$5)</f>
        <v>0</v>
      </c>
      <c r="G28" s="44">
        <f>ABS('P1dB CL'!C196-G$5)</f>
        <v>0</v>
      </c>
      <c r="H28" s="44">
        <f>ABS('P1dB CL'!C252-H$5)</f>
        <v>0</v>
      </c>
      <c r="I28" s="44">
        <f>ABS('P1dB CL'!C308-I$5)</f>
        <v>0</v>
      </c>
      <c r="J28" s="44">
        <f>ABS('P1dB CL'!C364-J$5)</f>
        <v>0</v>
      </c>
      <c r="K28" s="20"/>
      <c r="L28" s="44">
        <f>ABS('P1dB CL'!C419-L$5)</f>
        <v>0</v>
      </c>
      <c r="M28" s="44">
        <f>ABS('P1dB CL'!C474-M$5)</f>
        <v>0</v>
      </c>
      <c r="N28" s="44">
        <f>ABS('P1dB CL'!C529-N$5)</f>
        <v>0</v>
      </c>
      <c r="O28" s="44">
        <f>ABS('P1dB CL'!C584-O$5)</f>
        <v>0</v>
      </c>
      <c r="P28" s="44">
        <f>ABS('P1dB CL'!C639-P$5)</f>
        <v>0</v>
      </c>
      <c r="Q28" s="44">
        <f>ABS('P1dB CL'!C690-Q$5)</f>
        <v>0</v>
      </c>
      <c r="S28" s="77">
        <f>'P1dB CL'!E24</f>
        <v>0</v>
      </c>
      <c r="T28" s="20"/>
      <c r="U28" s="85">
        <f>ABS('P1dB CL'!V28-U$5)</f>
        <v>0</v>
      </c>
      <c r="V28" s="44">
        <f>ABS('P1dB CL'!V84-V$5)</f>
        <v>0</v>
      </c>
      <c r="W28" s="44">
        <f>ABS('P1dB CL'!V140-W$5)</f>
        <v>0</v>
      </c>
      <c r="X28" s="44">
        <f>ABS('P1dB CL'!V196-X$5)</f>
        <v>0</v>
      </c>
      <c r="Y28" s="44">
        <f>ABS('P1dB CL'!V252-Y$5)</f>
        <v>0</v>
      </c>
      <c r="Z28" s="44">
        <f>ABS('P1dB CL'!V308-Z$5)</f>
        <v>0</v>
      </c>
      <c r="AA28" s="44">
        <f>ABS('P1dB CL'!V364-AA$5)</f>
        <v>0</v>
      </c>
      <c r="AB28" s="20"/>
      <c r="AC28" s="44">
        <f>ABS('P1dB CL'!V419-0)</f>
        <v>0</v>
      </c>
      <c r="AD28" s="44">
        <f>ABS('P1dB CL'!V474-0)</f>
        <v>0</v>
      </c>
      <c r="AE28" s="44">
        <f>ABS('P1dB CL'!V529-0)</f>
        <v>0</v>
      </c>
      <c r="AF28" s="44">
        <f>ABS('P1dB CL'!V584-0)</f>
        <v>0</v>
      </c>
      <c r="AG28" s="44">
        <f>ABS('P1dB CL'!V639-0)</f>
        <v>0</v>
      </c>
      <c r="AH28" s="44">
        <f>ABS('P1dB CL'!V694-0)</f>
        <v>0</v>
      </c>
      <c r="AI28" s="20"/>
    </row>
    <row r="29" spans="2:35" x14ac:dyDescent="0.25">
      <c r="B29" s="77">
        <f>'P1dB CL'!E25</f>
        <v>0</v>
      </c>
      <c r="C29" s="20"/>
      <c r="D29" s="85">
        <f>ABS('P1dB CL'!C29-D$5)</f>
        <v>0</v>
      </c>
      <c r="E29" s="44">
        <f>ABS('P1dB CL'!C85-E$5)</f>
        <v>0</v>
      </c>
      <c r="F29" s="44">
        <f>ABS('P1dB CL'!C141-F$5)</f>
        <v>0</v>
      </c>
      <c r="G29" s="44">
        <f>ABS('P1dB CL'!C197-G$5)</f>
        <v>0</v>
      </c>
      <c r="H29" s="44">
        <f>ABS('P1dB CL'!C253-H$5)</f>
        <v>0</v>
      </c>
      <c r="I29" s="44">
        <f>ABS('P1dB CL'!C309-I$5)</f>
        <v>0</v>
      </c>
      <c r="J29" s="44">
        <f>ABS('P1dB CL'!C365-J$5)</f>
        <v>0</v>
      </c>
      <c r="K29" s="20"/>
      <c r="L29" s="44">
        <f>ABS('P1dB CL'!C420-L$5)</f>
        <v>0</v>
      </c>
      <c r="M29" s="44">
        <f>ABS('P1dB CL'!C475-M$5)</f>
        <v>0</v>
      </c>
      <c r="N29" s="44">
        <f>ABS('P1dB CL'!C530-N$5)</f>
        <v>0</v>
      </c>
      <c r="O29" s="44">
        <f>ABS('P1dB CL'!C585-O$5)</f>
        <v>0</v>
      </c>
      <c r="P29" s="44">
        <f>ABS('P1dB CL'!C640-P$5)</f>
        <v>0</v>
      </c>
      <c r="Q29" s="44">
        <f>ABS('P1dB CL'!C691-Q$5)</f>
        <v>0</v>
      </c>
      <c r="S29" s="77">
        <f>'P1dB CL'!E25</f>
        <v>0</v>
      </c>
      <c r="T29" s="20"/>
      <c r="U29" s="85">
        <f>ABS('P1dB CL'!V29-U$5)</f>
        <v>0</v>
      </c>
      <c r="V29" s="44">
        <f>ABS('P1dB CL'!V85-V$5)</f>
        <v>0</v>
      </c>
      <c r="W29" s="44">
        <f>ABS('P1dB CL'!V141-W$5)</f>
        <v>0</v>
      </c>
      <c r="X29" s="44">
        <f>ABS('P1dB CL'!V197-X$5)</f>
        <v>0</v>
      </c>
      <c r="Y29" s="44">
        <f>ABS('P1dB CL'!V253-Y$5)</f>
        <v>0</v>
      </c>
      <c r="Z29" s="44">
        <f>ABS('P1dB CL'!V309-Z$5)</f>
        <v>0</v>
      </c>
      <c r="AA29" s="44">
        <f>ABS('P1dB CL'!V365-AA$5)</f>
        <v>0</v>
      </c>
      <c r="AB29" s="20"/>
      <c r="AC29" s="44">
        <f>ABS('P1dB CL'!V420-0)</f>
        <v>0</v>
      </c>
      <c r="AD29" s="44">
        <f>ABS('P1dB CL'!V475-0)</f>
        <v>0</v>
      </c>
      <c r="AE29" s="44">
        <f>ABS('P1dB CL'!V530-0)</f>
        <v>0</v>
      </c>
      <c r="AF29" s="44">
        <f>ABS('P1dB CL'!V585-0)</f>
        <v>0</v>
      </c>
      <c r="AG29" s="44">
        <f>ABS('P1dB CL'!V640-0)</f>
        <v>0</v>
      </c>
      <c r="AH29" s="44">
        <f>ABS('P1dB CL'!V695-0)</f>
        <v>0</v>
      </c>
      <c r="AI29" s="20"/>
    </row>
    <row r="30" spans="2:35" x14ac:dyDescent="0.25">
      <c r="B30" s="77">
        <f>'P1dB CL'!E26</f>
        <v>0</v>
      </c>
      <c r="C30" s="20"/>
      <c r="D30" s="85">
        <f>ABS('P1dB CL'!C30-D$5)</f>
        <v>0</v>
      </c>
      <c r="E30" s="44">
        <f>ABS('P1dB CL'!C86-E$5)</f>
        <v>0</v>
      </c>
      <c r="F30" s="44">
        <f>ABS('P1dB CL'!C142-F$5)</f>
        <v>0</v>
      </c>
      <c r="G30" s="44">
        <f>ABS('P1dB CL'!C198-G$5)</f>
        <v>0</v>
      </c>
      <c r="H30" s="44">
        <f>ABS('P1dB CL'!C254-H$5)</f>
        <v>0</v>
      </c>
      <c r="I30" s="44">
        <f>ABS('P1dB CL'!C310-I$5)</f>
        <v>0</v>
      </c>
      <c r="J30" s="44">
        <f>ABS('P1dB CL'!C366-J$5)</f>
        <v>0</v>
      </c>
      <c r="K30" s="20"/>
      <c r="L30" s="44">
        <f>ABS('P1dB CL'!C421-L$5)</f>
        <v>0</v>
      </c>
      <c r="M30" s="44">
        <f>ABS('P1dB CL'!C476-M$5)</f>
        <v>0</v>
      </c>
      <c r="N30" s="44">
        <f>ABS('P1dB CL'!C531-N$5)</f>
        <v>0</v>
      </c>
      <c r="O30" s="44">
        <f>ABS('P1dB CL'!C586-O$5)</f>
        <v>0</v>
      </c>
      <c r="P30" s="44">
        <f>ABS('P1dB CL'!C641-P$5)</f>
        <v>0</v>
      </c>
      <c r="Q30" s="44">
        <f>ABS('P1dB CL'!C692-Q$5)</f>
        <v>0</v>
      </c>
      <c r="S30" s="77">
        <f>'P1dB CL'!E26</f>
        <v>0</v>
      </c>
      <c r="T30" s="20"/>
      <c r="U30" s="85">
        <f>ABS('P1dB CL'!V30-U$5)</f>
        <v>0</v>
      </c>
      <c r="V30" s="44">
        <f>ABS('P1dB CL'!V86-V$5)</f>
        <v>0</v>
      </c>
      <c r="W30" s="44">
        <f>ABS('P1dB CL'!V142-W$5)</f>
        <v>0</v>
      </c>
      <c r="X30" s="44">
        <f>ABS('P1dB CL'!V198-X$5)</f>
        <v>0</v>
      </c>
      <c r="Y30" s="44">
        <f>ABS('P1dB CL'!V254-Y$5)</f>
        <v>0</v>
      </c>
      <c r="Z30" s="44">
        <f>ABS('P1dB CL'!V310-Z$5)</f>
        <v>0</v>
      </c>
      <c r="AA30" s="44">
        <f>ABS('P1dB CL'!V366-AA$5)</f>
        <v>0</v>
      </c>
      <c r="AB30" s="20"/>
      <c r="AC30" s="44">
        <f>ABS('P1dB CL'!V421-0)</f>
        <v>0</v>
      </c>
      <c r="AD30" s="44">
        <f>ABS('P1dB CL'!V476-0)</f>
        <v>0</v>
      </c>
      <c r="AE30" s="44">
        <f>ABS('P1dB CL'!V531-0)</f>
        <v>0</v>
      </c>
      <c r="AF30" s="44">
        <f>ABS('P1dB CL'!V586-0)</f>
        <v>0</v>
      </c>
      <c r="AG30" s="44">
        <f>ABS('P1dB CL'!V641-0)</f>
        <v>0</v>
      </c>
      <c r="AH30" s="44">
        <f>ABS('P1dB CL'!V696-0)</f>
        <v>0</v>
      </c>
      <c r="AI30" s="20"/>
    </row>
    <row r="31" spans="2:35" x14ac:dyDescent="0.25">
      <c r="B31" s="77">
        <f>'P1dB CL'!E27</f>
        <v>0</v>
      </c>
      <c r="C31" s="20"/>
      <c r="D31" s="85">
        <f>ABS('P1dB CL'!C31-D$5)</f>
        <v>0</v>
      </c>
      <c r="E31" s="44">
        <f>ABS('P1dB CL'!C87-E$5)</f>
        <v>0</v>
      </c>
      <c r="F31" s="44">
        <f>ABS('P1dB CL'!C143-F$5)</f>
        <v>0</v>
      </c>
      <c r="G31" s="44">
        <f>ABS('P1dB CL'!C199-G$5)</f>
        <v>0</v>
      </c>
      <c r="H31" s="44">
        <f>ABS('P1dB CL'!C255-H$5)</f>
        <v>0</v>
      </c>
      <c r="I31" s="44">
        <f>ABS('P1dB CL'!C311-I$5)</f>
        <v>0</v>
      </c>
      <c r="J31" s="44">
        <f>ABS('P1dB CL'!C367-J$5)</f>
        <v>0</v>
      </c>
      <c r="K31" s="20"/>
      <c r="L31" s="44">
        <f>ABS('P1dB CL'!C422-L$5)</f>
        <v>0</v>
      </c>
      <c r="M31" s="44">
        <f>ABS('P1dB CL'!C477-M$5)</f>
        <v>0</v>
      </c>
      <c r="N31" s="44">
        <f>ABS('P1dB CL'!C532-N$5)</f>
        <v>0</v>
      </c>
      <c r="O31" s="44">
        <f>ABS('P1dB CL'!C587-O$5)</f>
        <v>0</v>
      </c>
      <c r="P31" s="44">
        <f>ABS('P1dB CL'!C642-P$5)</f>
        <v>0</v>
      </c>
      <c r="Q31" s="44">
        <f>ABS('P1dB CL'!C693-Q$5)</f>
        <v>0</v>
      </c>
      <c r="S31" s="77">
        <f>'P1dB CL'!E27</f>
        <v>0</v>
      </c>
      <c r="T31" s="20"/>
      <c r="U31" s="85">
        <f>ABS('P1dB CL'!V31-U$5)</f>
        <v>0</v>
      </c>
      <c r="V31" s="44">
        <f>ABS('P1dB CL'!V87-V$5)</f>
        <v>0</v>
      </c>
      <c r="W31" s="44">
        <f>ABS('P1dB CL'!V143-W$5)</f>
        <v>0</v>
      </c>
      <c r="X31" s="44">
        <f>ABS('P1dB CL'!V199-X$5)</f>
        <v>0</v>
      </c>
      <c r="Y31" s="44">
        <f>ABS('P1dB CL'!V255-Y$5)</f>
        <v>0</v>
      </c>
      <c r="Z31" s="44">
        <f>ABS('P1dB CL'!V311-Z$5)</f>
        <v>0</v>
      </c>
      <c r="AA31" s="44">
        <f>ABS('P1dB CL'!V367-AA$5)</f>
        <v>0</v>
      </c>
      <c r="AB31" s="20"/>
      <c r="AC31" s="44">
        <f>ABS('P1dB CL'!V422-0)</f>
        <v>0</v>
      </c>
      <c r="AD31" s="44">
        <f>ABS('P1dB CL'!V477-0)</f>
        <v>0</v>
      </c>
      <c r="AE31" s="44">
        <f>ABS('P1dB CL'!V532-0)</f>
        <v>0</v>
      </c>
      <c r="AF31" s="44">
        <f>ABS('P1dB CL'!V587-0)</f>
        <v>0</v>
      </c>
      <c r="AG31" s="44">
        <f>ABS('P1dB CL'!V642-0)</f>
        <v>0</v>
      </c>
      <c r="AH31" s="44">
        <f>ABS('P1dB CL'!V697-0)</f>
        <v>0</v>
      </c>
      <c r="AI31" s="20"/>
    </row>
    <row r="32" spans="2:35" x14ac:dyDescent="0.25">
      <c r="B32" s="77">
        <f>'P1dB CL'!E28</f>
        <v>0</v>
      </c>
      <c r="C32" s="20"/>
      <c r="D32" s="85">
        <f>ABS('P1dB CL'!C32-D$5)</f>
        <v>0</v>
      </c>
      <c r="E32" s="44">
        <f>ABS('P1dB CL'!C88-E$5)</f>
        <v>0</v>
      </c>
      <c r="F32" s="44">
        <f>ABS('P1dB CL'!C144-F$5)</f>
        <v>0</v>
      </c>
      <c r="G32" s="44">
        <f>ABS('P1dB CL'!C200-G$5)</f>
        <v>0</v>
      </c>
      <c r="H32" s="44">
        <f>ABS('P1dB CL'!C256-H$5)</f>
        <v>0</v>
      </c>
      <c r="I32" s="44">
        <f>ABS('P1dB CL'!C312-I$5)</f>
        <v>0</v>
      </c>
      <c r="J32" s="44">
        <f>ABS('P1dB CL'!C368-J$5)</f>
        <v>0</v>
      </c>
      <c r="K32" s="20"/>
      <c r="L32" s="44">
        <f>ABS('P1dB CL'!C423-L$5)</f>
        <v>0</v>
      </c>
      <c r="M32" s="44">
        <f>ABS('P1dB CL'!C478-M$5)</f>
        <v>0</v>
      </c>
      <c r="N32" s="44">
        <f>ABS('P1dB CL'!C533-N$5)</f>
        <v>0</v>
      </c>
      <c r="O32" s="44">
        <f>ABS('P1dB CL'!C588-O$5)</f>
        <v>0</v>
      </c>
      <c r="P32" s="44">
        <f>ABS('P1dB CL'!C643-P$5)</f>
        <v>0</v>
      </c>
      <c r="Q32" s="44">
        <f>ABS('P1dB CL'!C694-Q$5)</f>
        <v>0</v>
      </c>
      <c r="S32" s="77">
        <f>'P1dB CL'!E28</f>
        <v>0</v>
      </c>
      <c r="T32" s="20"/>
      <c r="U32" s="85">
        <f>ABS('P1dB CL'!V32-U$5)</f>
        <v>0</v>
      </c>
      <c r="V32" s="44">
        <f>ABS('P1dB CL'!V88-V$5)</f>
        <v>0</v>
      </c>
      <c r="W32" s="44">
        <f>ABS('P1dB CL'!V144-W$5)</f>
        <v>0</v>
      </c>
      <c r="X32" s="44">
        <f>ABS('P1dB CL'!V200-X$5)</f>
        <v>0</v>
      </c>
      <c r="Y32" s="44">
        <f>ABS('P1dB CL'!V256-Y$5)</f>
        <v>0</v>
      </c>
      <c r="Z32" s="44">
        <f>ABS('P1dB CL'!V312-Z$5)</f>
        <v>0</v>
      </c>
      <c r="AA32" s="44">
        <f>ABS('P1dB CL'!V368-AA$5)</f>
        <v>0</v>
      </c>
      <c r="AB32" s="20"/>
      <c r="AC32" s="44">
        <f>ABS('P1dB CL'!V423-0)</f>
        <v>0</v>
      </c>
      <c r="AD32" s="44">
        <f>ABS('P1dB CL'!V478-0)</f>
        <v>0</v>
      </c>
      <c r="AE32" s="44">
        <f>ABS('P1dB CL'!V533-0)</f>
        <v>0</v>
      </c>
      <c r="AF32" s="44">
        <f>ABS('P1dB CL'!V588-0)</f>
        <v>0</v>
      </c>
      <c r="AG32" s="44">
        <f>ABS('P1dB CL'!V643-0)</f>
        <v>0</v>
      </c>
      <c r="AH32" s="44">
        <f>ABS('P1dB CL'!V698-0)</f>
        <v>0</v>
      </c>
      <c r="AI32" s="20"/>
    </row>
    <row r="33" spans="2:35" x14ac:dyDescent="0.25">
      <c r="B33" s="77">
        <f>'P1dB CL'!E29</f>
        <v>0</v>
      </c>
      <c r="C33" s="20"/>
      <c r="D33" s="85">
        <f>ABS('P1dB CL'!C33-D$5)</f>
        <v>0</v>
      </c>
      <c r="E33" s="44">
        <f>ABS('P1dB CL'!C89-E$5)</f>
        <v>0</v>
      </c>
      <c r="F33" s="44">
        <f>ABS('P1dB CL'!C145-F$5)</f>
        <v>0</v>
      </c>
      <c r="G33" s="44">
        <f>ABS('P1dB CL'!C201-G$5)</f>
        <v>0</v>
      </c>
      <c r="H33" s="44">
        <f>ABS('P1dB CL'!C257-H$5)</f>
        <v>0</v>
      </c>
      <c r="I33" s="44">
        <f>ABS('P1dB CL'!C313-I$5)</f>
        <v>0</v>
      </c>
      <c r="J33" s="44">
        <f>ABS('P1dB CL'!C369-J$5)</f>
        <v>0</v>
      </c>
      <c r="K33" s="20"/>
      <c r="L33" s="44">
        <f>ABS('P1dB CL'!C424-L$5)</f>
        <v>0</v>
      </c>
      <c r="M33" s="44">
        <f>ABS('P1dB CL'!C479-M$5)</f>
        <v>0</v>
      </c>
      <c r="N33" s="44">
        <f>ABS('P1dB CL'!C534-N$5)</f>
        <v>0</v>
      </c>
      <c r="O33" s="44">
        <f>ABS('P1dB CL'!C589-O$5)</f>
        <v>0</v>
      </c>
      <c r="P33" s="44">
        <f>ABS('P1dB CL'!C644-P$5)</f>
        <v>0</v>
      </c>
      <c r="Q33" s="44">
        <f>ABS('P1dB CL'!C695-Q$5)</f>
        <v>0</v>
      </c>
      <c r="S33" s="77">
        <f>'P1dB CL'!E29</f>
        <v>0</v>
      </c>
      <c r="T33" s="20"/>
      <c r="U33" s="85">
        <f>ABS('P1dB CL'!V33-U$5)</f>
        <v>0</v>
      </c>
      <c r="V33" s="44">
        <f>ABS('P1dB CL'!V89-V$5)</f>
        <v>0</v>
      </c>
      <c r="W33" s="44">
        <f>ABS('P1dB CL'!V145-W$5)</f>
        <v>0</v>
      </c>
      <c r="X33" s="44">
        <f>ABS('P1dB CL'!V201-X$5)</f>
        <v>0</v>
      </c>
      <c r="Y33" s="44">
        <f>ABS('P1dB CL'!V257-Y$5)</f>
        <v>0</v>
      </c>
      <c r="Z33" s="44">
        <f>ABS('P1dB CL'!V313-Z$5)</f>
        <v>0</v>
      </c>
      <c r="AA33" s="44">
        <f>ABS('P1dB CL'!V369-AA$5)</f>
        <v>0</v>
      </c>
      <c r="AB33" s="20"/>
      <c r="AC33" s="44">
        <f>ABS('P1dB CL'!V424-0)</f>
        <v>0</v>
      </c>
      <c r="AD33" s="44">
        <f>ABS('P1dB CL'!V479-0)</f>
        <v>0</v>
      </c>
      <c r="AE33" s="44">
        <f>ABS('P1dB CL'!V534-0)</f>
        <v>0</v>
      </c>
      <c r="AF33" s="44">
        <f>ABS('P1dB CL'!V589-0)</f>
        <v>0</v>
      </c>
      <c r="AG33" s="44">
        <f>ABS('P1dB CL'!V644-0)</f>
        <v>0</v>
      </c>
      <c r="AH33" s="44">
        <f>ABS('P1dB CL'!V699-0)</f>
        <v>0</v>
      </c>
      <c r="AI33" s="20"/>
    </row>
    <row r="34" spans="2:35" x14ac:dyDescent="0.25">
      <c r="B34" s="77">
        <f>'P1dB CL'!E30</f>
        <v>0</v>
      </c>
      <c r="C34" s="20"/>
      <c r="D34" s="85">
        <f>ABS('P1dB CL'!C34-D$5)</f>
        <v>0</v>
      </c>
      <c r="E34" s="44">
        <f>ABS('P1dB CL'!C90-E$5)</f>
        <v>0</v>
      </c>
      <c r="F34" s="44">
        <f>ABS('P1dB CL'!C146-F$5)</f>
        <v>0</v>
      </c>
      <c r="G34" s="44">
        <f>ABS('P1dB CL'!C202-G$5)</f>
        <v>0</v>
      </c>
      <c r="H34" s="44">
        <f>ABS('P1dB CL'!C258-H$5)</f>
        <v>0</v>
      </c>
      <c r="I34" s="44">
        <f>ABS('P1dB CL'!C314-I$5)</f>
        <v>0</v>
      </c>
      <c r="J34" s="44">
        <f>ABS('P1dB CL'!C370-J$5)</f>
        <v>0</v>
      </c>
      <c r="K34" s="20"/>
      <c r="L34" s="44">
        <f>ABS('P1dB CL'!C425-L$5)</f>
        <v>0</v>
      </c>
      <c r="M34" s="44">
        <f>ABS('P1dB CL'!C480-M$5)</f>
        <v>0</v>
      </c>
      <c r="N34" s="44">
        <f>ABS('P1dB CL'!C535-N$5)</f>
        <v>0</v>
      </c>
      <c r="O34" s="44">
        <f>ABS('P1dB CL'!C590-O$5)</f>
        <v>0</v>
      </c>
      <c r="P34" s="44">
        <f>ABS('P1dB CL'!C645-P$5)</f>
        <v>0</v>
      </c>
      <c r="Q34" s="44">
        <f>ABS('P1dB CL'!C696-Q$5)</f>
        <v>0</v>
      </c>
      <c r="S34" s="77">
        <f>'P1dB CL'!E30</f>
        <v>0</v>
      </c>
      <c r="T34" s="20"/>
      <c r="U34" s="85">
        <f>ABS('P1dB CL'!V34-U$5)</f>
        <v>0</v>
      </c>
      <c r="V34" s="44">
        <f>ABS('P1dB CL'!V90-V$5)</f>
        <v>0</v>
      </c>
      <c r="W34" s="44">
        <f>ABS('P1dB CL'!V146-W$5)</f>
        <v>0</v>
      </c>
      <c r="X34" s="44">
        <f>ABS('P1dB CL'!V202-X$5)</f>
        <v>0</v>
      </c>
      <c r="Y34" s="44">
        <f>ABS('P1dB CL'!V258-Y$5)</f>
        <v>0</v>
      </c>
      <c r="Z34" s="44">
        <f>ABS('P1dB CL'!V314-Z$5)</f>
        <v>0</v>
      </c>
      <c r="AA34" s="44">
        <f>ABS('P1dB CL'!V370-AA$5)</f>
        <v>0</v>
      </c>
      <c r="AB34" s="20"/>
      <c r="AC34" s="44">
        <f>ABS('P1dB CL'!V425-0)</f>
        <v>0</v>
      </c>
      <c r="AD34" s="44">
        <f>ABS('P1dB CL'!V480-0)</f>
        <v>0</v>
      </c>
      <c r="AE34" s="44">
        <f>ABS('P1dB CL'!V535-0)</f>
        <v>0</v>
      </c>
      <c r="AF34" s="44">
        <f>ABS('P1dB CL'!V590-0)</f>
        <v>0</v>
      </c>
      <c r="AG34" s="44">
        <f>ABS('P1dB CL'!V645-0)</f>
        <v>0</v>
      </c>
      <c r="AH34" s="44">
        <f>ABS('P1dB CL'!V700-0)</f>
        <v>0</v>
      </c>
      <c r="AI34" s="20"/>
    </row>
    <row r="35" spans="2:35" x14ac:dyDescent="0.25">
      <c r="B35" s="77">
        <f>'P1dB CL'!E31</f>
        <v>0</v>
      </c>
      <c r="C35" s="20"/>
      <c r="D35" s="85">
        <f>ABS('P1dB CL'!C35-D$5)</f>
        <v>0</v>
      </c>
      <c r="E35" s="44">
        <f>ABS('P1dB CL'!C91-E$5)</f>
        <v>0</v>
      </c>
      <c r="F35" s="44">
        <f>ABS('P1dB CL'!C147-F$5)</f>
        <v>0</v>
      </c>
      <c r="G35" s="44">
        <f>ABS('P1dB CL'!C203-G$5)</f>
        <v>0</v>
      </c>
      <c r="H35" s="44">
        <f>ABS('P1dB CL'!C259-H$5)</f>
        <v>0</v>
      </c>
      <c r="I35" s="44">
        <f>ABS('P1dB CL'!C315-I$5)</f>
        <v>0</v>
      </c>
      <c r="J35" s="44">
        <f>ABS('P1dB CL'!C371-J$5)</f>
        <v>0</v>
      </c>
      <c r="K35" s="20"/>
      <c r="L35" s="44">
        <f>ABS('P1dB CL'!C426-L$5)</f>
        <v>0</v>
      </c>
      <c r="M35" s="44">
        <f>ABS('P1dB CL'!C481-M$5)</f>
        <v>0</v>
      </c>
      <c r="N35" s="44">
        <f>ABS('P1dB CL'!C536-N$5)</f>
        <v>0</v>
      </c>
      <c r="O35" s="44">
        <f>ABS('P1dB CL'!C591-O$5)</f>
        <v>0</v>
      </c>
      <c r="P35" s="44">
        <f>ABS('P1dB CL'!C646-P$5)</f>
        <v>0</v>
      </c>
      <c r="Q35" s="44">
        <f>ABS('P1dB CL'!C697-Q$5)</f>
        <v>0</v>
      </c>
      <c r="S35" s="77">
        <f>'P1dB CL'!E31</f>
        <v>0</v>
      </c>
      <c r="T35" s="20"/>
      <c r="U35" s="85">
        <f>ABS('P1dB CL'!V35-U$5)</f>
        <v>0</v>
      </c>
      <c r="V35" s="44">
        <f>ABS('P1dB CL'!V91-V$5)</f>
        <v>0</v>
      </c>
      <c r="W35" s="44">
        <f>ABS('P1dB CL'!V147-W$5)</f>
        <v>0</v>
      </c>
      <c r="X35" s="44">
        <f>ABS('P1dB CL'!V203-X$5)</f>
        <v>0</v>
      </c>
      <c r="Y35" s="44">
        <f>ABS('P1dB CL'!V259-Y$5)</f>
        <v>0</v>
      </c>
      <c r="Z35" s="44">
        <f>ABS('P1dB CL'!V315-Z$5)</f>
        <v>0</v>
      </c>
      <c r="AA35" s="44">
        <f>ABS('P1dB CL'!V371-AA$5)</f>
        <v>0</v>
      </c>
      <c r="AB35" s="20"/>
      <c r="AC35" s="44">
        <f>ABS('P1dB CL'!V426-0)</f>
        <v>0</v>
      </c>
      <c r="AD35" s="44">
        <f>ABS('P1dB CL'!V481-0)</f>
        <v>0</v>
      </c>
      <c r="AE35" s="44">
        <f>ABS('P1dB CL'!V536-0)</f>
        <v>0</v>
      </c>
      <c r="AF35" s="44">
        <f>ABS('P1dB CL'!V591-0)</f>
        <v>0</v>
      </c>
      <c r="AG35" s="44">
        <f>ABS('P1dB CL'!V646-0)</f>
        <v>0</v>
      </c>
      <c r="AH35" s="44">
        <f>ABS('P1dB CL'!V701-0)</f>
        <v>0</v>
      </c>
      <c r="AI35" s="20"/>
    </row>
    <row r="36" spans="2:35" x14ac:dyDescent="0.25">
      <c r="B36" s="77">
        <f>'P1dB CL'!E32</f>
        <v>0</v>
      </c>
      <c r="C36" s="20"/>
      <c r="D36" s="85">
        <f>ABS('P1dB CL'!C36-D$5)</f>
        <v>0</v>
      </c>
      <c r="E36" s="44">
        <f>ABS('P1dB CL'!C92-E$5)</f>
        <v>0</v>
      </c>
      <c r="F36" s="44">
        <f>ABS('P1dB CL'!C148-F$5)</f>
        <v>0</v>
      </c>
      <c r="G36" s="44">
        <f>ABS('P1dB CL'!C204-G$5)</f>
        <v>0</v>
      </c>
      <c r="H36" s="44">
        <f>ABS('P1dB CL'!C260-H$5)</f>
        <v>0</v>
      </c>
      <c r="I36" s="44">
        <f>ABS('P1dB CL'!C316-I$5)</f>
        <v>0</v>
      </c>
      <c r="J36" s="44">
        <f>ABS('P1dB CL'!C372-J$5)</f>
        <v>0</v>
      </c>
      <c r="K36" s="20"/>
      <c r="L36" s="44">
        <f>ABS('P1dB CL'!C427-L$5)</f>
        <v>0</v>
      </c>
      <c r="M36" s="44">
        <f>ABS('P1dB CL'!C482-M$5)</f>
        <v>0</v>
      </c>
      <c r="N36" s="44">
        <f>ABS('P1dB CL'!C537-N$5)</f>
        <v>0</v>
      </c>
      <c r="O36" s="44">
        <f>ABS('P1dB CL'!C592-O$5)</f>
        <v>0</v>
      </c>
      <c r="P36" s="44">
        <f>ABS('P1dB CL'!C647-P$5)</f>
        <v>0</v>
      </c>
      <c r="Q36" s="44">
        <f>ABS('P1dB CL'!C698-Q$5)</f>
        <v>0</v>
      </c>
      <c r="S36" s="77">
        <f>'P1dB CL'!E32</f>
        <v>0</v>
      </c>
      <c r="T36" s="20"/>
      <c r="U36" s="85">
        <f>ABS('P1dB CL'!V36-U$5)</f>
        <v>0</v>
      </c>
      <c r="V36" s="44">
        <f>ABS('P1dB CL'!V92-V$5)</f>
        <v>0</v>
      </c>
      <c r="W36" s="44">
        <f>ABS('P1dB CL'!V148-W$5)</f>
        <v>0</v>
      </c>
      <c r="X36" s="44">
        <f>ABS('P1dB CL'!V204-X$5)</f>
        <v>0</v>
      </c>
      <c r="Y36" s="44">
        <f>ABS('P1dB CL'!V260-Y$5)</f>
        <v>0</v>
      </c>
      <c r="Z36" s="44">
        <f>ABS('P1dB CL'!V316-Z$5)</f>
        <v>0</v>
      </c>
      <c r="AA36" s="44">
        <f>ABS('P1dB CL'!V372-AA$5)</f>
        <v>0</v>
      </c>
      <c r="AB36" s="20"/>
      <c r="AC36" s="44">
        <f>ABS('P1dB CL'!V427-0)</f>
        <v>0</v>
      </c>
      <c r="AD36" s="44">
        <f>ABS('P1dB CL'!V482-0)</f>
        <v>0</v>
      </c>
      <c r="AE36" s="44">
        <f>ABS('P1dB CL'!V537-0)</f>
        <v>0</v>
      </c>
      <c r="AF36" s="44">
        <f>ABS('P1dB CL'!V592-0)</f>
        <v>0</v>
      </c>
      <c r="AG36" s="44">
        <f>ABS('P1dB CL'!V647-0)</f>
        <v>0</v>
      </c>
      <c r="AH36" s="44">
        <f>ABS('P1dB CL'!V702-0)</f>
        <v>0</v>
      </c>
      <c r="AI36" s="20"/>
    </row>
    <row r="37" spans="2:35" x14ac:dyDescent="0.25">
      <c r="B37" s="77">
        <f>'P1dB CL'!E33</f>
        <v>0</v>
      </c>
      <c r="C37" s="20"/>
      <c r="D37" s="85">
        <f>ABS('P1dB CL'!C37-D$5)</f>
        <v>0</v>
      </c>
      <c r="E37" s="44">
        <f>ABS('P1dB CL'!C93-E$5)</f>
        <v>0</v>
      </c>
      <c r="F37" s="44">
        <f>ABS('P1dB CL'!C149-F$5)</f>
        <v>0</v>
      </c>
      <c r="G37" s="44">
        <f>ABS('P1dB CL'!C205-G$5)</f>
        <v>0</v>
      </c>
      <c r="H37" s="44">
        <f>ABS('P1dB CL'!C261-H$5)</f>
        <v>0</v>
      </c>
      <c r="I37" s="44">
        <f>ABS('P1dB CL'!C317-I$5)</f>
        <v>0</v>
      </c>
      <c r="J37" s="44">
        <f>ABS('P1dB CL'!C373-J$5)</f>
        <v>0</v>
      </c>
      <c r="K37" s="20"/>
      <c r="L37" s="44">
        <f>ABS('P1dB CL'!C428-L$5)</f>
        <v>0</v>
      </c>
      <c r="M37" s="44">
        <f>ABS('P1dB CL'!C483-M$5)</f>
        <v>0</v>
      </c>
      <c r="N37" s="44">
        <f>ABS('P1dB CL'!C538-N$5)</f>
        <v>0</v>
      </c>
      <c r="O37" s="44">
        <f>ABS('P1dB CL'!C593-O$5)</f>
        <v>0</v>
      </c>
      <c r="P37" s="44">
        <f>ABS('P1dB CL'!C648-P$5)</f>
        <v>0</v>
      </c>
      <c r="Q37" s="44">
        <f>ABS('P1dB CL'!C699-Q$5)</f>
        <v>0</v>
      </c>
      <c r="S37" s="77">
        <f>'P1dB CL'!E33</f>
        <v>0</v>
      </c>
      <c r="T37" s="20"/>
      <c r="U37" s="85">
        <f>ABS('P1dB CL'!V37-U$5)</f>
        <v>0</v>
      </c>
      <c r="V37" s="44">
        <f>ABS('P1dB CL'!V93-V$5)</f>
        <v>0</v>
      </c>
      <c r="W37" s="44">
        <f>ABS('P1dB CL'!V149-W$5)</f>
        <v>0</v>
      </c>
      <c r="X37" s="44">
        <f>ABS('P1dB CL'!V205-X$5)</f>
        <v>0</v>
      </c>
      <c r="Y37" s="44">
        <f>ABS('P1dB CL'!V261-Y$5)</f>
        <v>0</v>
      </c>
      <c r="Z37" s="44">
        <f>ABS('P1dB CL'!V317-Z$5)</f>
        <v>0</v>
      </c>
      <c r="AA37" s="44">
        <f>ABS('P1dB CL'!V373-AA$5)</f>
        <v>0</v>
      </c>
      <c r="AB37" s="20"/>
      <c r="AC37" s="44">
        <f>ABS('P1dB CL'!V428-0)</f>
        <v>0</v>
      </c>
      <c r="AD37" s="44">
        <f>ABS('P1dB CL'!V483-0)</f>
        <v>0</v>
      </c>
      <c r="AE37" s="44">
        <f>ABS('P1dB CL'!V538-0)</f>
        <v>0</v>
      </c>
      <c r="AF37" s="44">
        <f>ABS('P1dB CL'!V593-0)</f>
        <v>0</v>
      </c>
      <c r="AG37" s="44">
        <f>ABS('P1dB CL'!V648-0)</f>
        <v>0</v>
      </c>
      <c r="AH37" s="44">
        <f>ABS('P1dB CL'!V703-0)</f>
        <v>0</v>
      </c>
      <c r="AI37" s="20"/>
    </row>
    <row r="38" spans="2:35" x14ac:dyDescent="0.25">
      <c r="B38" s="77">
        <f>'P1dB CL'!E34</f>
        <v>0</v>
      </c>
      <c r="C38" s="20"/>
      <c r="D38" s="85">
        <f>ABS('P1dB CL'!C38-D$5)</f>
        <v>0</v>
      </c>
      <c r="E38" s="44">
        <f>ABS('P1dB CL'!C94-E$5)</f>
        <v>0</v>
      </c>
      <c r="F38" s="44">
        <f>ABS('P1dB CL'!C150-F$5)</f>
        <v>0</v>
      </c>
      <c r="G38" s="44">
        <f>ABS('P1dB CL'!C206-G$5)</f>
        <v>0</v>
      </c>
      <c r="H38" s="44">
        <f>ABS('P1dB CL'!C262-H$5)</f>
        <v>0</v>
      </c>
      <c r="I38" s="44">
        <f>ABS('P1dB CL'!C318-I$5)</f>
        <v>0</v>
      </c>
      <c r="J38" s="44">
        <f>ABS('P1dB CL'!C374-J$5)</f>
        <v>0</v>
      </c>
      <c r="K38" s="20"/>
      <c r="L38" s="44">
        <f>ABS('P1dB CL'!C429-L$5)</f>
        <v>0</v>
      </c>
      <c r="M38" s="44">
        <f>ABS('P1dB CL'!C484-M$5)</f>
        <v>0</v>
      </c>
      <c r="N38" s="44">
        <f>ABS('P1dB CL'!C539-N$5)</f>
        <v>0</v>
      </c>
      <c r="O38" s="44">
        <f>ABS('P1dB CL'!C594-O$5)</f>
        <v>0</v>
      </c>
      <c r="P38" s="44">
        <f>ABS('P1dB CL'!C649-P$5)</f>
        <v>0</v>
      </c>
      <c r="Q38" s="44">
        <f>ABS('P1dB CL'!C700-Q$5)</f>
        <v>0</v>
      </c>
      <c r="S38" s="77">
        <f>'P1dB CL'!E34</f>
        <v>0</v>
      </c>
      <c r="T38" s="20"/>
      <c r="U38" s="85">
        <f>ABS('P1dB CL'!V38-U$5)</f>
        <v>0</v>
      </c>
      <c r="V38" s="44">
        <f>ABS('P1dB CL'!V94-V$5)</f>
        <v>0</v>
      </c>
      <c r="W38" s="44">
        <f>ABS('P1dB CL'!V150-W$5)</f>
        <v>0</v>
      </c>
      <c r="X38" s="44">
        <f>ABS('P1dB CL'!V206-X$5)</f>
        <v>0</v>
      </c>
      <c r="Y38" s="44">
        <f>ABS('P1dB CL'!V262-Y$5)</f>
        <v>0</v>
      </c>
      <c r="Z38" s="44">
        <f>ABS('P1dB CL'!V318-Z$5)</f>
        <v>0</v>
      </c>
      <c r="AA38" s="44">
        <f>ABS('P1dB CL'!V374-AA$5)</f>
        <v>0</v>
      </c>
      <c r="AB38" s="20"/>
      <c r="AC38" s="44">
        <f>ABS('P1dB CL'!V429-0)</f>
        <v>0</v>
      </c>
      <c r="AD38" s="44">
        <f>ABS('P1dB CL'!V484-0)</f>
        <v>0</v>
      </c>
      <c r="AE38" s="44">
        <f>ABS('P1dB CL'!V539-0)</f>
        <v>0</v>
      </c>
      <c r="AF38" s="44">
        <f>ABS('P1dB CL'!V594-0)</f>
        <v>0</v>
      </c>
      <c r="AG38" s="44">
        <f>ABS('P1dB CL'!V649-0)</f>
        <v>0</v>
      </c>
      <c r="AH38" s="44">
        <f>ABS('P1dB CL'!V704-0)</f>
        <v>0</v>
      </c>
      <c r="AI38" s="20"/>
    </row>
    <row r="39" spans="2:35" x14ac:dyDescent="0.25">
      <c r="B39" s="77">
        <f>'P1dB CL'!E35</f>
        <v>0</v>
      </c>
      <c r="C39" s="20"/>
      <c r="D39" s="85">
        <f>ABS('P1dB CL'!C39-D$5)</f>
        <v>0</v>
      </c>
      <c r="E39" s="44">
        <f>ABS('P1dB CL'!C95-E$5)</f>
        <v>0</v>
      </c>
      <c r="F39" s="44">
        <f>ABS('P1dB CL'!C151-F$5)</f>
        <v>0</v>
      </c>
      <c r="G39" s="44">
        <f>ABS('P1dB CL'!C207-G$5)</f>
        <v>0</v>
      </c>
      <c r="H39" s="44">
        <f>ABS('P1dB CL'!C263-H$5)</f>
        <v>0</v>
      </c>
      <c r="I39" s="44">
        <f>ABS('P1dB CL'!C319-I$5)</f>
        <v>0</v>
      </c>
      <c r="J39" s="44">
        <f>ABS('P1dB CL'!C375-J$5)</f>
        <v>0</v>
      </c>
      <c r="K39" s="20"/>
      <c r="L39" s="44">
        <f>ABS('P1dB CL'!C430-L$5)</f>
        <v>0</v>
      </c>
      <c r="M39" s="44">
        <f>ABS('P1dB CL'!C485-M$5)</f>
        <v>0</v>
      </c>
      <c r="N39" s="44">
        <f>ABS('P1dB CL'!C540-N$5)</f>
        <v>0</v>
      </c>
      <c r="O39" s="44">
        <f>ABS('P1dB CL'!C595-O$5)</f>
        <v>0</v>
      </c>
      <c r="P39" s="44">
        <f>ABS('P1dB CL'!C650-P$5)</f>
        <v>0</v>
      </c>
      <c r="Q39" s="44">
        <f>ABS('P1dB CL'!C701-Q$5)</f>
        <v>0</v>
      </c>
      <c r="S39" s="77">
        <f>'P1dB CL'!E35</f>
        <v>0</v>
      </c>
      <c r="T39" s="20"/>
      <c r="U39" s="85">
        <f>ABS('P1dB CL'!V39-U$5)</f>
        <v>0</v>
      </c>
      <c r="V39" s="44">
        <f>ABS('P1dB CL'!V95-V$5)</f>
        <v>0</v>
      </c>
      <c r="W39" s="44">
        <f>ABS('P1dB CL'!V151-W$5)</f>
        <v>0</v>
      </c>
      <c r="X39" s="44">
        <f>ABS('P1dB CL'!V207-X$5)</f>
        <v>0</v>
      </c>
      <c r="Y39" s="44">
        <f>ABS('P1dB CL'!V263-Y$5)</f>
        <v>0</v>
      </c>
      <c r="Z39" s="44">
        <f>ABS('P1dB CL'!V319-Z$5)</f>
        <v>0</v>
      </c>
      <c r="AA39" s="44">
        <f>ABS('P1dB CL'!V375-AA$5)</f>
        <v>0</v>
      </c>
      <c r="AB39" s="20"/>
      <c r="AC39" s="44">
        <f>ABS('P1dB CL'!V430-0)</f>
        <v>0</v>
      </c>
      <c r="AD39" s="44">
        <f>ABS('P1dB CL'!V485-0)</f>
        <v>0</v>
      </c>
      <c r="AE39" s="44">
        <f>ABS('P1dB CL'!V540-0)</f>
        <v>0</v>
      </c>
      <c r="AF39" s="44">
        <f>ABS('P1dB CL'!V595-0)</f>
        <v>0</v>
      </c>
      <c r="AG39" s="44">
        <f>ABS('P1dB CL'!V650-0)</f>
        <v>0</v>
      </c>
      <c r="AH39" s="44">
        <f>ABS('P1dB CL'!V705-0)</f>
        <v>0</v>
      </c>
      <c r="AI39" s="20"/>
    </row>
    <row r="40" spans="2:35" x14ac:dyDescent="0.25">
      <c r="B40" s="77">
        <f>'P1dB CL'!E36</f>
        <v>0</v>
      </c>
      <c r="C40" s="20"/>
      <c r="D40" s="85">
        <f>ABS('P1dB CL'!C40-D$5)</f>
        <v>0</v>
      </c>
      <c r="E40" s="44">
        <f>ABS('P1dB CL'!C96-E$5)</f>
        <v>0</v>
      </c>
      <c r="F40" s="44">
        <f>ABS('P1dB CL'!C152-F$5)</f>
        <v>0</v>
      </c>
      <c r="G40" s="44">
        <f>ABS('P1dB CL'!C208-G$5)</f>
        <v>0</v>
      </c>
      <c r="H40" s="44">
        <f>ABS('P1dB CL'!C264-H$5)</f>
        <v>0</v>
      </c>
      <c r="I40" s="44">
        <f>ABS('P1dB CL'!C320-I$5)</f>
        <v>0</v>
      </c>
      <c r="J40" s="44">
        <f>ABS('P1dB CL'!C376-J$5)</f>
        <v>0</v>
      </c>
      <c r="K40" s="20"/>
      <c r="L40" s="44">
        <f>ABS('P1dB CL'!C431-L$5)</f>
        <v>0</v>
      </c>
      <c r="M40" s="44">
        <f>ABS('P1dB CL'!C486-M$5)</f>
        <v>0</v>
      </c>
      <c r="N40" s="44">
        <f>ABS('P1dB CL'!C541-N$5)</f>
        <v>0</v>
      </c>
      <c r="O40" s="44">
        <f>ABS('P1dB CL'!C596-O$5)</f>
        <v>0</v>
      </c>
      <c r="P40" s="44">
        <f>ABS('P1dB CL'!C651-P$5)</f>
        <v>0</v>
      </c>
      <c r="Q40" s="44">
        <f>ABS('P1dB CL'!C702-Q$5)</f>
        <v>0</v>
      </c>
      <c r="S40" s="77">
        <f>'P1dB CL'!E36</f>
        <v>0</v>
      </c>
      <c r="T40" s="20"/>
      <c r="U40" s="85">
        <f>ABS('P1dB CL'!V40-U$5)</f>
        <v>0</v>
      </c>
      <c r="V40" s="44">
        <f>ABS('P1dB CL'!V96-V$5)</f>
        <v>0</v>
      </c>
      <c r="W40" s="44">
        <f>ABS('P1dB CL'!V152-W$5)</f>
        <v>0</v>
      </c>
      <c r="X40" s="44">
        <f>ABS('P1dB CL'!V208-X$5)</f>
        <v>0</v>
      </c>
      <c r="Y40" s="44">
        <f>ABS('P1dB CL'!V264-Y$5)</f>
        <v>0</v>
      </c>
      <c r="Z40" s="44">
        <f>ABS('P1dB CL'!V320-Z$5)</f>
        <v>0</v>
      </c>
      <c r="AA40" s="44">
        <f>ABS('P1dB CL'!V376-AA$5)</f>
        <v>0</v>
      </c>
      <c r="AB40" s="20"/>
      <c r="AC40" s="44">
        <f>ABS('P1dB CL'!V431-0)</f>
        <v>0</v>
      </c>
      <c r="AD40" s="44">
        <f>ABS('P1dB CL'!V486-0)</f>
        <v>0</v>
      </c>
      <c r="AE40" s="44">
        <f>ABS('P1dB CL'!V541-0)</f>
        <v>0</v>
      </c>
      <c r="AF40" s="44">
        <f>ABS('P1dB CL'!V596-0)</f>
        <v>0</v>
      </c>
      <c r="AG40" s="44">
        <f>ABS('P1dB CL'!V651-0)</f>
        <v>0</v>
      </c>
      <c r="AH40" s="44">
        <f>ABS('P1dB CL'!V706-0)</f>
        <v>0</v>
      </c>
      <c r="AI40" s="20"/>
    </row>
    <row r="41" spans="2:35" x14ac:dyDescent="0.25">
      <c r="B41" s="77">
        <f>'P1dB CL'!E37</f>
        <v>0</v>
      </c>
      <c r="C41" s="20"/>
      <c r="D41" s="85">
        <f>ABS('P1dB CL'!C41-D$5)</f>
        <v>0</v>
      </c>
      <c r="E41" s="44">
        <f>ABS('P1dB CL'!C97-E$5)</f>
        <v>0</v>
      </c>
      <c r="F41" s="44">
        <f>ABS('P1dB CL'!C153-F$5)</f>
        <v>0</v>
      </c>
      <c r="G41" s="44">
        <f>ABS('P1dB CL'!C209-G$5)</f>
        <v>0</v>
      </c>
      <c r="H41" s="44">
        <f>ABS('P1dB CL'!C265-H$5)</f>
        <v>0</v>
      </c>
      <c r="I41" s="44">
        <f>ABS('P1dB CL'!C321-I$5)</f>
        <v>0</v>
      </c>
      <c r="J41" s="44">
        <f>ABS('P1dB CL'!C377-J$5)</f>
        <v>0</v>
      </c>
      <c r="K41" s="20"/>
      <c r="L41" s="44">
        <f>ABS('P1dB CL'!C432-L$5)</f>
        <v>0</v>
      </c>
      <c r="M41" s="44">
        <f>ABS('P1dB CL'!C487-M$5)</f>
        <v>0</v>
      </c>
      <c r="N41" s="44">
        <f>ABS('P1dB CL'!C542-N$5)</f>
        <v>0</v>
      </c>
      <c r="O41" s="44">
        <f>ABS('P1dB CL'!C597-O$5)</f>
        <v>0</v>
      </c>
      <c r="P41" s="44">
        <f>ABS('P1dB CL'!C652-P$5)</f>
        <v>0</v>
      </c>
      <c r="Q41" s="44">
        <f>ABS('P1dB CL'!C703-Q$5)</f>
        <v>0</v>
      </c>
      <c r="S41" s="77">
        <f>'P1dB CL'!E37</f>
        <v>0</v>
      </c>
      <c r="T41" s="20"/>
      <c r="U41" s="85">
        <f>ABS('P1dB CL'!V41-U$5)</f>
        <v>0</v>
      </c>
      <c r="V41" s="44">
        <f>ABS('P1dB CL'!V97-V$5)</f>
        <v>0</v>
      </c>
      <c r="W41" s="44">
        <f>ABS('P1dB CL'!V153-W$5)</f>
        <v>0</v>
      </c>
      <c r="X41" s="44">
        <f>ABS('P1dB CL'!V209-X$5)</f>
        <v>0</v>
      </c>
      <c r="Y41" s="44">
        <f>ABS('P1dB CL'!V265-Y$5)</f>
        <v>0</v>
      </c>
      <c r="Z41" s="44">
        <f>ABS('P1dB CL'!V321-Z$5)</f>
        <v>0</v>
      </c>
      <c r="AA41" s="44">
        <f>ABS('P1dB CL'!V377-AA$5)</f>
        <v>0</v>
      </c>
      <c r="AB41" s="20"/>
      <c r="AC41" s="44">
        <f>ABS('P1dB CL'!V432-0)</f>
        <v>0</v>
      </c>
      <c r="AD41" s="44">
        <f>ABS('P1dB CL'!V487-0)</f>
        <v>0</v>
      </c>
      <c r="AE41" s="44">
        <f>ABS('P1dB CL'!V542-0)</f>
        <v>0</v>
      </c>
      <c r="AF41" s="44">
        <f>ABS('P1dB CL'!V597-0)</f>
        <v>0</v>
      </c>
      <c r="AG41" s="44">
        <f>ABS('P1dB CL'!V652-0)</f>
        <v>0</v>
      </c>
      <c r="AH41" s="44">
        <f>ABS('P1dB CL'!V707-0)</f>
        <v>0</v>
      </c>
      <c r="AI41" s="20"/>
    </row>
    <row r="42" spans="2:35" x14ac:dyDescent="0.25">
      <c r="B42" s="77">
        <f>'P1dB CL'!E38</f>
        <v>0</v>
      </c>
      <c r="C42" s="20"/>
      <c r="D42" s="85">
        <f>ABS('P1dB CL'!C42-D$5)</f>
        <v>0</v>
      </c>
      <c r="E42" s="44">
        <f>ABS('P1dB CL'!C98-E$5)</f>
        <v>0</v>
      </c>
      <c r="F42" s="44">
        <f>ABS('P1dB CL'!C154-F$5)</f>
        <v>0</v>
      </c>
      <c r="G42" s="44">
        <f>ABS('P1dB CL'!C210-G$5)</f>
        <v>0</v>
      </c>
      <c r="H42" s="44">
        <f>ABS('P1dB CL'!C266-H$5)</f>
        <v>0</v>
      </c>
      <c r="I42" s="44">
        <f>ABS('P1dB CL'!C322-I$5)</f>
        <v>0</v>
      </c>
      <c r="J42" s="44">
        <f>ABS('P1dB CL'!C378-J$5)</f>
        <v>0</v>
      </c>
      <c r="K42" s="20"/>
      <c r="L42" s="44">
        <f>ABS('P1dB CL'!C433-L$5)</f>
        <v>0</v>
      </c>
      <c r="M42" s="44">
        <f>ABS('P1dB CL'!C488-M$5)</f>
        <v>0</v>
      </c>
      <c r="N42" s="44">
        <f>ABS('P1dB CL'!C543-N$5)</f>
        <v>0</v>
      </c>
      <c r="O42" s="44">
        <f>ABS('P1dB CL'!C598-O$5)</f>
        <v>0</v>
      </c>
      <c r="P42" s="44">
        <f>ABS('P1dB CL'!C653-P$5)</f>
        <v>0</v>
      </c>
      <c r="Q42" s="44">
        <f>ABS('P1dB CL'!C704-Q$5)</f>
        <v>0</v>
      </c>
      <c r="S42" s="77">
        <f>'P1dB CL'!E38</f>
        <v>0</v>
      </c>
      <c r="T42" s="20"/>
      <c r="U42" s="85">
        <f>ABS('P1dB CL'!V42-U$5)</f>
        <v>0</v>
      </c>
      <c r="V42" s="44">
        <f>ABS('P1dB CL'!V98-V$5)</f>
        <v>0</v>
      </c>
      <c r="W42" s="44">
        <f>ABS('P1dB CL'!V154-W$5)</f>
        <v>0</v>
      </c>
      <c r="X42" s="44">
        <f>ABS('P1dB CL'!V210-X$5)</f>
        <v>0</v>
      </c>
      <c r="Y42" s="44">
        <f>ABS('P1dB CL'!V266-Y$5)</f>
        <v>0</v>
      </c>
      <c r="Z42" s="44">
        <f>ABS('P1dB CL'!V322-Z$5)</f>
        <v>0</v>
      </c>
      <c r="AA42" s="44">
        <f>ABS('P1dB CL'!V378-AA$5)</f>
        <v>0</v>
      </c>
      <c r="AB42" s="20"/>
      <c r="AC42" s="44">
        <f>ABS('P1dB CL'!V433-0)</f>
        <v>0</v>
      </c>
      <c r="AD42" s="44">
        <f>ABS('P1dB CL'!V488-0)</f>
        <v>0</v>
      </c>
      <c r="AE42" s="44">
        <f>ABS('P1dB CL'!V543-0)</f>
        <v>0</v>
      </c>
      <c r="AF42" s="44">
        <f>ABS('P1dB CL'!V598-0)</f>
        <v>0</v>
      </c>
      <c r="AG42" s="44">
        <f>ABS('P1dB CL'!V653-0)</f>
        <v>0</v>
      </c>
      <c r="AH42" s="44">
        <f>ABS('P1dB CL'!V708-0)</f>
        <v>0</v>
      </c>
      <c r="AI42" s="20"/>
    </row>
    <row r="43" spans="2:35" x14ac:dyDescent="0.25">
      <c r="B43" s="77">
        <f>'P1dB CL'!E39</f>
        <v>0</v>
      </c>
      <c r="C43" s="20"/>
      <c r="D43" s="85">
        <f>ABS('P1dB CL'!C43-D$5)</f>
        <v>0</v>
      </c>
      <c r="E43" s="44">
        <f>ABS('P1dB CL'!C99-E$5)</f>
        <v>0</v>
      </c>
      <c r="F43" s="44">
        <f>ABS('P1dB CL'!C155-F$5)</f>
        <v>0</v>
      </c>
      <c r="G43" s="44">
        <f>ABS('P1dB CL'!C211-G$5)</f>
        <v>0</v>
      </c>
      <c r="H43" s="44">
        <f>ABS('P1dB CL'!C267-H$5)</f>
        <v>0</v>
      </c>
      <c r="I43" s="44">
        <f>ABS('P1dB CL'!C323-I$5)</f>
        <v>0</v>
      </c>
      <c r="J43" s="44">
        <f>ABS('P1dB CL'!C379-J$5)</f>
        <v>0</v>
      </c>
      <c r="K43" s="20"/>
      <c r="L43" s="44">
        <f>ABS('P1dB CL'!C434-L$5)</f>
        <v>0</v>
      </c>
      <c r="M43" s="44">
        <f>ABS('P1dB CL'!C489-M$5)</f>
        <v>0</v>
      </c>
      <c r="N43" s="44">
        <f>ABS('P1dB CL'!C544-N$5)</f>
        <v>0</v>
      </c>
      <c r="O43" s="44">
        <f>ABS('P1dB CL'!C599-O$5)</f>
        <v>0</v>
      </c>
      <c r="P43" s="44">
        <f>ABS('P1dB CL'!C654-P$5)</f>
        <v>0</v>
      </c>
      <c r="Q43" s="44">
        <f>ABS('P1dB CL'!C705-Q$5)</f>
        <v>0</v>
      </c>
      <c r="S43" s="77">
        <f>'P1dB CL'!E39</f>
        <v>0</v>
      </c>
      <c r="T43" s="20"/>
      <c r="U43" s="85">
        <f>ABS('P1dB CL'!V43-U$5)</f>
        <v>0</v>
      </c>
      <c r="V43" s="44">
        <f>ABS('P1dB CL'!V99-V$5)</f>
        <v>0</v>
      </c>
      <c r="W43" s="44">
        <f>ABS('P1dB CL'!V155-W$5)</f>
        <v>0</v>
      </c>
      <c r="X43" s="44">
        <f>ABS('P1dB CL'!V211-X$5)</f>
        <v>0</v>
      </c>
      <c r="Y43" s="44">
        <f>ABS('P1dB CL'!V267-Y$5)</f>
        <v>0</v>
      </c>
      <c r="Z43" s="44">
        <f>ABS('P1dB CL'!V323-Z$5)</f>
        <v>0</v>
      </c>
      <c r="AA43" s="44">
        <f>ABS('P1dB CL'!V379-AA$5)</f>
        <v>0</v>
      </c>
      <c r="AB43" s="20"/>
      <c r="AC43" s="44">
        <f>ABS('P1dB CL'!V434-0)</f>
        <v>0</v>
      </c>
      <c r="AD43" s="44">
        <f>ABS('P1dB CL'!V489-0)</f>
        <v>0</v>
      </c>
      <c r="AE43" s="44">
        <f>ABS('P1dB CL'!V544-0)</f>
        <v>0</v>
      </c>
      <c r="AF43" s="44">
        <f>ABS('P1dB CL'!V599-0)</f>
        <v>0</v>
      </c>
      <c r="AG43" s="44">
        <f>ABS('P1dB CL'!V654-0)</f>
        <v>0</v>
      </c>
      <c r="AH43" s="44">
        <f>ABS('P1dB CL'!V709-0)</f>
        <v>0</v>
      </c>
      <c r="AI43" s="20"/>
    </row>
    <row r="44" spans="2:35" x14ac:dyDescent="0.25">
      <c r="B44" s="77">
        <f>'P1dB CL'!E40</f>
        <v>0</v>
      </c>
      <c r="C44" s="20"/>
      <c r="D44" s="85">
        <f>ABS('P1dB CL'!C44-D$5)</f>
        <v>0</v>
      </c>
      <c r="E44" s="44">
        <f>ABS('P1dB CL'!C100-E$5)</f>
        <v>0</v>
      </c>
      <c r="F44" s="44">
        <f>ABS('P1dB CL'!C156-F$5)</f>
        <v>0</v>
      </c>
      <c r="G44" s="44">
        <f>ABS('P1dB CL'!C212-G$5)</f>
        <v>0</v>
      </c>
      <c r="H44" s="44">
        <f>ABS('P1dB CL'!C268-H$5)</f>
        <v>0</v>
      </c>
      <c r="I44" s="44">
        <f>ABS('P1dB CL'!C324-I$5)</f>
        <v>0</v>
      </c>
      <c r="J44" s="44">
        <f>ABS('P1dB CL'!C380-J$5)</f>
        <v>0</v>
      </c>
      <c r="K44" s="20"/>
      <c r="L44" s="44">
        <f>ABS('P1dB CL'!C435-L$5)</f>
        <v>0</v>
      </c>
      <c r="M44" s="44">
        <f>ABS('P1dB CL'!C490-M$5)</f>
        <v>0</v>
      </c>
      <c r="N44" s="44">
        <f>ABS('P1dB CL'!C545-N$5)</f>
        <v>0</v>
      </c>
      <c r="O44" s="44">
        <f>ABS('P1dB CL'!C600-O$5)</f>
        <v>0</v>
      </c>
      <c r="P44" s="44">
        <f>ABS('P1dB CL'!C655-P$5)</f>
        <v>0</v>
      </c>
      <c r="Q44" s="44">
        <f>ABS('P1dB CL'!C706-Q$5)</f>
        <v>0</v>
      </c>
      <c r="S44" s="77">
        <f>'P1dB CL'!E40</f>
        <v>0</v>
      </c>
      <c r="T44" s="20"/>
      <c r="U44" s="85">
        <f>ABS('P1dB CL'!V44-U$5)</f>
        <v>0</v>
      </c>
      <c r="V44" s="44">
        <f>ABS('P1dB CL'!V100-V$5)</f>
        <v>0</v>
      </c>
      <c r="W44" s="44">
        <f>ABS('P1dB CL'!V156-W$5)</f>
        <v>0</v>
      </c>
      <c r="X44" s="44">
        <f>ABS('P1dB CL'!V212-X$5)</f>
        <v>0</v>
      </c>
      <c r="Y44" s="44">
        <f>ABS('P1dB CL'!V268-Y$5)</f>
        <v>0</v>
      </c>
      <c r="Z44" s="44">
        <f>ABS('P1dB CL'!V324-Z$5)</f>
        <v>0</v>
      </c>
      <c r="AA44" s="44">
        <f>ABS('P1dB CL'!V380-AA$5)</f>
        <v>0</v>
      </c>
      <c r="AB44" s="20"/>
      <c r="AC44" s="44">
        <f>ABS('P1dB CL'!V435-0)</f>
        <v>0</v>
      </c>
      <c r="AD44" s="44">
        <f>ABS('P1dB CL'!V490-0)</f>
        <v>0</v>
      </c>
      <c r="AE44" s="44">
        <f>ABS('P1dB CL'!V545-0)</f>
        <v>0</v>
      </c>
      <c r="AF44" s="44">
        <f>ABS('P1dB CL'!V600-0)</f>
        <v>0</v>
      </c>
      <c r="AG44" s="44">
        <f>ABS('P1dB CL'!V655-0)</f>
        <v>0</v>
      </c>
      <c r="AH44" s="44">
        <f>ABS('P1dB CL'!V710-0)</f>
        <v>0</v>
      </c>
      <c r="AI44" s="20"/>
    </row>
    <row r="45" spans="2:35" x14ac:dyDescent="0.25">
      <c r="B45" s="77">
        <f>'P1dB CL'!E41</f>
        <v>0</v>
      </c>
      <c r="C45" s="20"/>
      <c r="D45" s="85">
        <f>ABS('P1dB CL'!C45-D$5)</f>
        <v>0</v>
      </c>
      <c r="E45" s="44">
        <f>ABS('P1dB CL'!C101-E$5)</f>
        <v>0</v>
      </c>
      <c r="F45" s="44">
        <f>ABS('P1dB CL'!C157-F$5)</f>
        <v>0</v>
      </c>
      <c r="G45" s="44">
        <f>ABS('P1dB CL'!C213-G$5)</f>
        <v>0</v>
      </c>
      <c r="H45" s="44">
        <f>ABS('P1dB CL'!C269-H$5)</f>
        <v>0</v>
      </c>
      <c r="I45" s="44">
        <f>ABS('P1dB CL'!C325-I$5)</f>
        <v>0</v>
      </c>
      <c r="J45" s="44">
        <f>ABS('P1dB CL'!C381-J$5)</f>
        <v>0</v>
      </c>
      <c r="K45" s="20"/>
      <c r="L45" s="44">
        <f>ABS('P1dB CL'!C436-L$5)</f>
        <v>0</v>
      </c>
      <c r="M45" s="44">
        <f>ABS('P1dB CL'!C491-M$5)</f>
        <v>0</v>
      </c>
      <c r="N45" s="44">
        <f>ABS('P1dB CL'!C546-N$5)</f>
        <v>0</v>
      </c>
      <c r="O45" s="44">
        <f>ABS('P1dB CL'!C601-O$5)</f>
        <v>0</v>
      </c>
      <c r="P45" s="44">
        <f>ABS('P1dB CL'!C656-P$5)</f>
        <v>0</v>
      </c>
      <c r="Q45" s="44">
        <f>ABS('P1dB CL'!C707-Q$5)</f>
        <v>0</v>
      </c>
      <c r="S45" s="77">
        <f>'P1dB CL'!E41</f>
        <v>0</v>
      </c>
      <c r="T45" s="20"/>
      <c r="U45" s="85">
        <f>ABS('P1dB CL'!V45-U$5)</f>
        <v>0</v>
      </c>
      <c r="V45" s="44">
        <f>ABS('P1dB CL'!V101-V$5)</f>
        <v>0</v>
      </c>
      <c r="W45" s="44">
        <f>ABS('P1dB CL'!V157-W$5)</f>
        <v>0</v>
      </c>
      <c r="X45" s="44">
        <f>ABS('P1dB CL'!V213-X$5)</f>
        <v>0</v>
      </c>
      <c r="Y45" s="44">
        <f>ABS('P1dB CL'!V269-Y$5)</f>
        <v>0</v>
      </c>
      <c r="Z45" s="44">
        <f>ABS('P1dB CL'!V325-Z$5)</f>
        <v>0</v>
      </c>
      <c r="AA45" s="44">
        <f>ABS('P1dB CL'!V381-AA$5)</f>
        <v>0</v>
      </c>
      <c r="AB45" s="20"/>
      <c r="AC45" s="44">
        <f>ABS('P1dB CL'!V436-0)</f>
        <v>0</v>
      </c>
      <c r="AD45" s="44">
        <f>ABS('P1dB CL'!V491-0)</f>
        <v>0</v>
      </c>
      <c r="AE45" s="44">
        <f>ABS('P1dB CL'!V546-0)</f>
        <v>0</v>
      </c>
      <c r="AF45" s="44">
        <f>ABS('P1dB CL'!V601-0)</f>
        <v>0</v>
      </c>
      <c r="AG45" s="44">
        <f>ABS('P1dB CL'!V656-0)</f>
        <v>0</v>
      </c>
      <c r="AH45" s="44">
        <f>ABS('P1dB CL'!V711-0)</f>
        <v>0</v>
      </c>
      <c r="AI45" s="20"/>
    </row>
    <row r="46" spans="2:35" x14ac:dyDescent="0.25">
      <c r="B46" s="77">
        <f>'P1dB CL'!E42</f>
        <v>0</v>
      </c>
      <c r="C46" s="20"/>
      <c r="D46" s="85">
        <f>ABS('P1dB CL'!C46-D$5)</f>
        <v>0</v>
      </c>
      <c r="E46" s="44">
        <f>ABS('P1dB CL'!C102-E$5)</f>
        <v>0</v>
      </c>
      <c r="F46" s="44">
        <f>ABS('P1dB CL'!C158-F$5)</f>
        <v>0</v>
      </c>
      <c r="G46" s="44">
        <f>ABS('P1dB CL'!C214-G$5)</f>
        <v>0</v>
      </c>
      <c r="H46" s="44">
        <f>ABS('P1dB CL'!C270-H$5)</f>
        <v>0</v>
      </c>
      <c r="I46" s="44">
        <f>ABS('P1dB CL'!C326-I$5)</f>
        <v>0</v>
      </c>
      <c r="J46" s="44">
        <f>ABS('P1dB CL'!C382-J$5)</f>
        <v>0</v>
      </c>
      <c r="K46" s="20"/>
      <c r="L46" s="44">
        <f>ABS('P1dB CL'!C437-L$5)</f>
        <v>0</v>
      </c>
      <c r="M46" s="44">
        <f>ABS('P1dB CL'!C492-M$5)</f>
        <v>0</v>
      </c>
      <c r="N46" s="44">
        <f>ABS('P1dB CL'!C547-N$5)</f>
        <v>0</v>
      </c>
      <c r="O46" s="44">
        <f>ABS('P1dB CL'!C602-O$5)</f>
        <v>0</v>
      </c>
      <c r="P46" s="44">
        <f>ABS('P1dB CL'!C657-P$5)</f>
        <v>0</v>
      </c>
      <c r="Q46" s="44">
        <f>ABS('P1dB CL'!C708-Q$5)</f>
        <v>0</v>
      </c>
      <c r="S46" s="77">
        <f>'P1dB CL'!E42</f>
        <v>0</v>
      </c>
      <c r="T46" s="20"/>
      <c r="U46" s="85">
        <f>ABS('P1dB CL'!V46-U$5)</f>
        <v>0</v>
      </c>
      <c r="V46" s="44">
        <f>ABS('P1dB CL'!V102-V$5)</f>
        <v>0</v>
      </c>
      <c r="W46" s="44">
        <f>ABS('P1dB CL'!V158-W$5)</f>
        <v>0</v>
      </c>
      <c r="X46" s="44">
        <f>ABS('P1dB CL'!V214-X$5)</f>
        <v>0</v>
      </c>
      <c r="Y46" s="44">
        <f>ABS('P1dB CL'!V270-Y$5)</f>
        <v>0</v>
      </c>
      <c r="Z46" s="44">
        <f>ABS('P1dB CL'!V326-Z$5)</f>
        <v>0</v>
      </c>
      <c r="AA46" s="44">
        <f>ABS('P1dB CL'!V382-AA$5)</f>
        <v>0</v>
      </c>
      <c r="AB46" s="20"/>
      <c r="AC46" s="44">
        <f>ABS('P1dB CL'!V437-0)</f>
        <v>0</v>
      </c>
      <c r="AD46" s="44">
        <f>ABS('P1dB CL'!V492-0)</f>
        <v>0</v>
      </c>
      <c r="AE46" s="44">
        <f>ABS('P1dB CL'!V547-0)</f>
        <v>0</v>
      </c>
      <c r="AF46" s="44">
        <f>ABS('P1dB CL'!V602-0)</f>
        <v>0</v>
      </c>
      <c r="AG46" s="44">
        <f>ABS('P1dB CL'!V657-0)</f>
        <v>0</v>
      </c>
      <c r="AH46" s="44">
        <f>ABS('P1dB CL'!V712-0)</f>
        <v>0</v>
      </c>
      <c r="AI46" s="20"/>
    </row>
    <row r="47" spans="2:35" x14ac:dyDescent="0.25">
      <c r="B47" s="77">
        <f>'P1dB CL'!E43</f>
        <v>0</v>
      </c>
      <c r="C47" s="20"/>
      <c r="D47" s="85">
        <f>ABS('P1dB CL'!C47-D$5)</f>
        <v>0</v>
      </c>
      <c r="E47" s="44">
        <f>ABS('P1dB CL'!C103-E$5)</f>
        <v>0</v>
      </c>
      <c r="F47" s="44">
        <f>ABS('P1dB CL'!C159-F$5)</f>
        <v>0</v>
      </c>
      <c r="G47" s="44">
        <f>ABS('P1dB CL'!C215-G$5)</f>
        <v>0</v>
      </c>
      <c r="H47" s="44">
        <f>ABS('P1dB CL'!C271-H$5)</f>
        <v>0</v>
      </c>
      <c r="I47" s="44">
        <f>ABS('P1dB CL'!C327-I$5)</f>
        <v>0</v>
      </c>
      <c r="J47" s="44">
        <f>ABS('P1dB CL'!C383-J$5)</f>
        <v>0</v>
      </c>
      <c r="K47" s="20"/>
      <c r="L47" s="44">
        <f>ABS('P1dB CL'!C438-L$5)</f>
        <v>0</v>
      </c>
      <c r="M47" s="44">
        <f>ABS('P1dB CL'!C493-M$5)</f>
        <v>0</v>
      </c>
      <c r="N47" s="44">
        <f>ABS('P1dB CL'!C548-N$5)</f>
        <v>0</v>
      </c>
      <c r="O47" s="44">
        <f>ABS('P1dB CL'!C603-O$5)</f>
        <v>0</v>
      </c>
      <c r="P47" s="44">
        <f>ABS('P1dB CL'!C658-P$5)</f>
        <v>0</v>
      </c>
      <c r="Q47" s="44">
        <f>ABS('P1dB CL'!C709-Q$5)</f>
        <v>0</v>
      </c>
      <c r="S47" s="77">
        <f>'P1dB CL'!E43</f>
        <v>0</v>
      </c>
      <c r="T47" s="20"/>
      <c r="U47" s="85">
        <f>ABS('P1dB CL'!V47-U$5)</f>
        <v>0</v>
      </c>
      <c r="V47" s="44">
        <f>ABS('P1dB CL'!V103-V$5)</f>
        <v>0</v>
      </c>
      <c r="W47" s="44">
        <f>ABS('P1dB CL'!V159-W$5)</f>
        <v>0</v>
      </c>
      <c r="X47" s="44">
        <f>ABS('P1dB CL'!V215-X$5)</f>
        <v>0</v>
      </c>
      <c r="Y47" s="44">
        <f>ABS('P1dB CL'!V271-Y$5)</f>
        <v>0</v>
      </c>
      <c r="Z47" s="44">
        <f>ABS('P1dB CL'!V327-Z$5)</f>
        <v>0</v>
      </c>
      <c r="AA47" s="44">
        <f>ABS('P1dB CL'!V383-AA$5)</f>
        <v>0</v>
      </c>
      <c r="AB47" s="20"/>
      <c r="AC47" s="44">
        <f>ABS('P1dB CL'!V438-0)</f>
        <v>0</v>
      </c>
      <c r="AD47" s="44">
        <f>ABS('P1dB CL'!V493-0)</f>
        <v>0</v>
      </c>
      <c r="AE47" s="44">
        <f>ABS('P1dB CL'!V548-0)</f>
        <v>0</v>
      </c>
      <c r="AF47" s="44">
        <f>ABS('P1dB CL'!V603-0)</f>
        <v>0</v>
      </c>
      <c r="AG47" s="44">
        <f>ABS('P1dB CL'!V658-0)</f>
        <v>0</v>
      </c>
      <c r="AH47" s="44">
        <f>ABS('P1dB CL'!V713-0)</f>
        <v>0</v>
      </c>
      <c r="AI47" s="20"/>
    </row>
    <row r="48" spans="2:35" x14ac:dyDescent="0.25">
      <c r="B48" s="77">
        <f>'P1dB CL'!E44</f>
        <v>0</v>
      </c>
      <c r="C48" s="20"/>
      <c r="D48" s="85">
        <f>ABS('P1dB CL'!C48-D$5)</f>
        <v>0</v>
      </c>
      <c r="E48" s="44">
        <f>ABS('P1dB CL'!C104-E$5)</f>
        <v>0</v>
      </c>
      <c r="F48" s="44">
        <f>ABS('P1dB CL'!C160-F$5)</f>
        <v>0</v>
      </c>
      <c r="G48" s="44">
        <f>ABS('P1dB CL'!C216-G$5)</f>
        <v>0</v>
      </c>
      <c r="H48" s="44">
        <f>ABS('P1dB CL'!C272-H$5)</f>
        <v>0</v>
      </c>
      <c r="I48" s="44">
        <f>ABS('P1dB CL'!C328-I$5)</f>
        <v>0</v>
      </c>
      <c r="J48" s="44">
        <f>ABS('P1dB CL'!C384-J$5)</f>
        <v>0</v>
      </c>
      <c r="K48" s="20"/>
      <c r="L48" s="44">
        <f>ABS('P1dB CL'!C439-L$5)</f>
        <v>0</v>
      </c>
      <c r="M48" s="44">
        <f>ABS('P1dB CL'!C494-M$5)</f>
        <v>0</v>
      </c>
      <c r="N48" s="44">
        <f>ABS('P1dB CL'!C549-N$5)</f>
        <v>0</v>
      </c>
      <c r="O48" s="44">
        <f>ABS('P1dB CL'!C604-O$5)</f>
        <v>0</v>
      </c>
      <c r="P48" s="44">
        <f>ABS('P1dB CL'!C659-P$5)</f>
        <v>0</v>
      </c>
      <c r="Q48" s="44">
        <f>ABS('P1dB CL'!C710-Q$5)</f>
        <v>0</v>
      </c>
      <c r="S48" s="77">
        <f>'P1dB CL'!E44</f>
        <v>0</v>
      </c>
      <c r="T48" s="20"/>
      <c r="U48" s="85">
        <f>ABS('P1dB CL'!V48-U$5)</f>
        <v>0</v>
      </c>
      <c r="V48" s="44">
        <f>ABS('P1dB CL'!V104-V$5)</f>
        <v>0</v>
      </c>
      <c r="W48" s="44">
        <f>ABS('P1dB CL'!V160-W$5)</f>
        <v>0</v>
      </c>
      <c r="X48" s="44">
        <f>ABS('P1dB CL'!V216-X$5)</f>
        <v>0</v>
      </c>
      <c r="Y48" s="44">
        <f>ABS('P1dB CL'!V272-Y$5)</f>
        <v>0</v>
      </c>
      <c r="Z48" s="44">
        <f>ABS('P1dB CL'!V328-Z$5)</f>
        <v>0</v>
      </c>
      <c r="AA48" s="44">
        <f>ABS('P1dB CL'!V384-AA$5)</f>
        <v>0</v>
      </c>
      <c r="AB48" s="20"/>
      <c r="AC48" s="44">
        <f>ABS('P1dB CL'!V439-0)</f>
        <v>0</v>
      </c>
      <c r="AD48" s="44">
        <f>ABS('P1dB CL'!V494-0)</f>
        <v>0</v>
      </c>
      <c r="AE48" s="44">
        <f>ABS('P1dB CL'!V549-0)</f>
        <v>0</v>
      </c>
      <c r="AF48" s="44">
        <f>ABS('P1dB CL'!V604-0)</f>
        <v>0</v>
      </c>
      <c r="AG48" s="44">
        <f>ABS('P1dB CL'!V659-0)</f>
        <v>0</v>
      </c>
      <c r="AH48" s="44">
        <f>ABS('P1dB CL'!V714-0)</f>
        <v>0</v>
      </c>
      <c r="AI48" s="20"/>
    </row>
    <row r="49" spans="2:35" x14ac:dyDescent="0.25">
      <c r="B49" s="77">
        <f>'P1dB CL'!E45</f>
        <v>0</v>
      </c>
      <c r="C49" s="20"/>
      <c r="D49" s="85">
        <f>ABS('P1dB CL'!C49-D$5)</f>
        <v>0</v>
      </c>
      <c r="E49" s="44">
        <f>ABS('P1dB CL'!C105-E$5)</f>
        <v>0</v>
      </c>
      <c r="F49" s="44">
        <f>ABS('P1dB CL'!C161-F$5)</f>
        <v>0</v>
      </c>
      <c r="G49" s="44">
        <f>ABS('P1dB CL'!C217-G$5)</f>
        <v>0</v>
      </c>
      <c r="H49" s="44">
        <f>ABS('P1dB CL'!C273-H$5)</f>
        <v>0</v>
      </c>
      <c r="I49" s="44">
        <f>ABS('P1dB CL'!C329-I$5)</f>
        <v>0</v>
      </c>
      <c r="J49" s="44">
        <f>ABS('P1dB CL'!C385-J$5)</f>
        <v>0</v>
      </c>
      <c r="K49" s="20"/>
      <c r="L49" s="44">
        <f>ABS('P1dB CL'!C440-L$5)</f>
        <v>0</v>
      </c>
      <c r="M49" s="44">
        <f>ABS('P1dB CL'!C495-M$5)</f>
        <v>0</v>
      </c>
      <c r="N49" s="44">
        <f>ABS('P1dB CL'!C550-N$5)</f>
        <v>0</v>
      </c>
      <c r="O49" s="44">
        <f>ABS('P1dB CL'!C605-O$5)</f>
        <v>0</v>
      </c>
      <c r="P49" s="44">
        <f>ABS('P1dB CL'!C660-P$5)</f>
        <v>0</v>
      </c>
      <c r="Q49" s="44">
        <f>ABS('P1dB CL'!C711-Q$5)</f>
        <v>0</v>
      </c>
      <c r="S49" s="77">
        <f>'P1dB CL'!E45</f>
        <v>0</v>
      </c>
      <c r="T49" s="20"/>
      <c r="U49" s="85">
        <f>ABS('P1dB CL'!V49-U$5)</f>
        <v>0</v>
      </c>
      <c r="V49" s="44">
        <f>ABS('P1dB CL'!V105-V$5)</f>
        <v>0</v>
      </c>
      <c r="W49" s="44">
        <f>ABS('P1dB CL'!V161-W$5)</f>
        <v>0</v>
      </c>
      <c r="X49" s="44">
        <f>ABS('P1dB CL'!V217-X$5)</f>
        <v>0</v>
      </c>
      <c r="Y49" s="44">
        <f>ABS('P1dB CL'!V273-Y$5)</f>
        <v>0</v>
      </c>
      <c r="Z49" s="44">
        <f>ABS('P1dB CL'!V329-Z$5)</f>
        <v>0</v>
      </c>
      <c r="AA49" s="44">
        <f>ABS('P1dB CL'!V385-AA$5)</f>
        <v>0</v>
      </c>
      <c r="AB49" s="20"/>
      <c r="AC49" s="44">
        <f>ABS('P1dB CL'!V440-0)</f>
        <v>0</v>
      </c>
      <c r="AD49" s="44">
        <f>ABS('P1dB CL'!V495-0)</f>
        <v>0</v>
      </c>
      <c r="AE49" s="44">
        <f>ABS('P1dB CL'!V550-0)</f>
        <v>0</v>
      </c>
      <c r="AF49" s="44">
        <f>ABS('P1dB CL'!V605-0)</f>
        <v>0</v>
      </c>
      <c r="AG49" s="44">
        <f>ABS('P1dB CL'!V660-0)</f>
        <v>0</v>
      </c>
      <c r="AH49" s="44">
        <f>ABS('P1dB CL'!V715-0)</f>
        <v>0</v>
      </c>
      <c r="AI49" s="20"/>
    </row>
    <row r="50" spans="2:35" x14ac:dyDescent="0.25">
      <c r="B50" s="77">
        <f>'P1dB CL'!E46</f>
        <v>0</v>
      </c>
      <c r="C50" s="20"/>
      <c r="D50" s="85">
        <f>ABS('P1dB CL'!C50-D$5)</f>
        <v>0</v>
      </c>
      <c r="E50" s="44">
        <f>ABS('P1dB CL'!C106-E$5)</f>
        <v>0</v>
      </c>
      <c r="F50" s="44">
        <f>ABS('P1dB CL'!C162-F$5)</f>
        <v>0</v>
      </c>
      <c r="G50" s="44">
        <f>ABS('P1dB CL'!C218-G$5)</f>
        <v>0</v>
      </c>
      <c r="H50" s="44">
        <f>ABS('P1dB CL'!C274-H$5)</f>
        <v>0</v>
      </c>
      <c r="I50" s="44">
        <f>ABS('P1dB CL'!C330-I$5)</f>
        <v>0</v>
      </c>
      <c r="J50" s="44">
        <f>ABS('P1dB CL'!C386-J$5)</f>
        <v>0</v>
      </c>
      <c r="K50" s="20"/>
      <c r="L50" s="44">
        <f>ABS('P1dB CL'!C441-L$5)</f>
        <v>0</v>
      </c>
      <c r="M50" s="44">
        <f>ABS('P1dB CL'!C496-M$5)</f>
        <v>0</v>
      </c>
      <c r="N50" s="44">
        <f>ABS('P1dB CL'!C551-N$5)</f>
        <v>0</v>
      </c>
      <c r="O50" s="44">
        <f>ABS('P1dB CL'!C606-O$5)</f>
        <v>0</v>
      </c>
      <c r="P50" s="44">
        <f>ABS('P1dB CL'!C661-P$5)</f>
        <v>0</v>
      </c>
      <c r="Q50" s="44">
        <f>ABS('P1dB CL'!C712-Q$5)</f>
        <v>0</v>
      </c>
      <c r="S50" s="77">
        <f>'P1dB CL'!E46</f>
        <v>0</v>
      </c>
      <c r="T50" s="20"/>
      <c r="U50" s="85">
        <f>ABS('P1dB CL'!V50-U$5)</f>
        <v>0</v>
      </c>
      <c r="V50" s="44">
        <f>ABS('P1dB CL'!V106-V$5)</f>
        <v>0</v>
      </c>
      <c r="W50" s="44">
        <f>ABS('P1dB CL'!V162-W$5)</f>
        <v>0</v>
      </c>
      <c r="X50" s="44">
        <f>ABS('P1dB CL'!V218-X$5)</f>
        <v>0</v>
      </c>
      <c r="Y50" s="44">
        <f>ABS('P1dB CL'!V274-Y$5)</f>
        <v>0</v>
      </c>
      <c r="Z50" s="44">
        <f>ABS('P1dB CL'!V330-Z$5)</f>
        <v>0</v>
      </c>
      <c r="AA50" s="44">
        <f>ABS('P1dB CL'!V386-AA$5)</f>
        <v>0</v>
      </c>
      <c r="AB50" s="20"/>
      <c r="AC50" s="44">
        <f>ABS('P1dB CL'!V441-0)</f>
        <v>0</v>
      </c>
      <c r="AD50" s="44">
        <f>ABS('P1dB CL'!V496-0)</f>
        <v>0</v>
      </c>
      <c r="AE50" s="44">
        <f>ABS('P1dB CL'!V551-0)</f>
        <v>0</v>
      </c>
      <c r="AF50" s="44">
        <f>ABS('P1dB CL'!V606-0)</f>
        <v>0</v>
      </c>
      <c r="AG50" s="44">
        <f>ABS('P1dB CL'!V661-0)</f>
        <v>0</v>
      </c>
      <c r="AH50" s="44">
        <f>ABS('P1dB CL'!V716-0)</f>
        <v>0</v>
      </c>
      <c r="AI50" s="20"/>
    </row>
    <row r="51" spans="2:35" x14ac:dyDescent="0.25">
      <c r="B51" s="77">
        <f>'P1dB CL'!E47</f>
        <v>0</v>
      </c>
      <c r="C51" s="20"/>
      <c r="D51" s="85">
        <f>ABS('P1dB CL'!C51-D$5)</f>
        <v>0</v>
      </c>
      <c r="E51" s="44">
        <f>ABS('P1dB CL'!C107-E$5)</f>
        <v>0</v>
      </c>
      <c r="F51" s="44">
        <f>ABS('P1dB CL'!C163-F$5)</f>
        <v>0</v>
      </c>
      <c r="G51" s="44">
        <f>ABS('P1dB CL'!C219-G$5)</f>
        <v>0</v>
      </c>
      <c r="H51" s="44">
        <f>ABS('P1dB CL'!C275-H$5)</f>
        <v>0</v>
      </c>
      <c r="I51" s="44">
        <f>ABS('P1dB CL'!C331-I$5)</f>
        <v>0</v>
      </c>
      <c r="J51" s="44">
        <f>ABS('P1dB CL'!C387-J$5)</f>
        <v>0</v>
      </c>
      <c r="K51" s="20"/>
      <c r="L51" s="44">
        <f>ABS('P1dB CL'!C442-L$5)</f>
        <v>0</v>
      </c>
      <c r="M51" s="44">
        <f>ABS('P1dB CL'!C497-M$5)</f>
        <v>0</v>
      </c>
      <c r="N51" s="44">
        <f>ABS('P1dB CL'!C552-N$5)</f>
        <v>0</v>
      </c>
      <c r="O51" s="44">
        <f>ABS('P1dB CL'!C607-O$5)</f>
        <v>0</v>
      </c>
      <c r="P51" s="44">
        <f>ABS('P1dB CL'!C662-P$5)</f>
        <v>0</v>
      </c>
      <c r="Q51" s="44">
        <f>ABS('P1dB CL'!C713-Q$5)</f>
        <v>0</v>
      </c>
      <c r="S51" s="77">
        <f>'P1dB CL'!E47</f>
        <v>0</v>
      </c>
      <c r="T51" s="20"/>
      <c r="U51" s="85">
        <f>ABS('P1dB CL'!V51-U$5)</f>
        <v>0</v>
      </c>
      <c r="V51" s="44">
        <f>ABS('P1dB CL'!V107-V$5)</f>
        <v>0</v>
      </c>
      <c r="W51" s="44">
        <f>ABS('P1dB CL'!V163-W$5)</f>
        <v>0</v>
      </c>
      <c r="X51" s="44">
        <f>ABS('P1dB CL'!V219-X$5)</f>
        <v>0</v>
      </c>
      <c r="Y51" s="44">
        <f>ABS('P1dB CL'!V275-Y$5)</f>
        <v>0</v>
      </c>
      <c r="Z51" s="44">
        <f>ABS('P1dB CL'!V331-Z$5)</f>
        <v>0</v>
      </c>
      <c r="AA51" s="44">
        <f>ABS('P1dB CL'!V387-AA$5)</f>
        <v>0</v>
      </c>
      <c r="AB51" s="20"/>
      <c r="AC51" s="44">
        <f>ABS('P1dB CL'!V442-0)</f>
        <v>0</v>
      </c>
      <c r="AD51" s="44">
        <f>ABS('P1dB CL'!V497-0)</f>
        <v>0</v>
      </c>
      <c r="AE51" s="44">
        <f>ABS('P1dB CL'!V552-0)</f>
        <v>0</v>
      </c>
      <c r="AF51" s="44">
        <f>ABS('P1dB CL'!V607-0)</f>
        <v>0</v>
      </c>
      <c r="AG51" s="44">
        <f>ABS('P1dB CL'!V662-0)</f>
        <v>0</v>
      </c>
      <c r="AH51" s="44">
        <f>ABS('P1dB CL'!V717-0)</f>
        <v>0</v>
      </c>
      <c r="AI51" s="20"/>
    </row>
    <row r="52" spans="2:35" x14ac:dyDescent="0.25">
      <c r="B52" s="77">
        <f>'P1dB CL'!E48</f>
        <v>0</v>
      </c>
      <c r="C52" s="20"/>
      <c r="D52" s="85">
        <f>ABS('P1dB CL'!C52-D$5)</f>
        <v>0</v>
      </c>
      <c r="E52" s="44">
        <f>ABS('P1dB CL'!C108-E$5)</f>
        <v>0</v>
      </c>
      <c r="F52" s="44">
        <f>ABS('P1dB CL'!C164-F$5)</f>
        <v>0</v>
      </c>
      <c r="G52" s="44">
        <f>ABS('P1dB CL'!C220-G$5)</f>
        <v>0</v>
      </c>
      <c r="H52" s="44">
        <f>ABS('P1dB CL'!C276-H$5)</f>
        <v>0</v>
      </c>
      <c r="I52" s="44">
        <f>ABS('P1dB CL'!C332-I$5)</f>
        <v>0</v>
      </c>
      <c r="J52" s="44">
        <f>ABS('P1dB CL'!C388-J$5)</f>
        <v>0</v>
      </c>
      <c r="K52" s="20"/>
      <c r="L52" s="44">
        <f>ABS('P1dB CL'!C443-L$5)</f>
        <v>0</v>
      </c>
      <c r="M52" s="44">
        <f>ABS('P1dB CL'!C498-M$5)</f>
        <v>0</v>
      </c>
      <c r="N52" s="44">
        <f>ABS('P1dB CL'!C553-N$5)</f>
        <v>0</v>
      </c>
      <c r="O52" s="44">
        <f>ABS('P1dB CL'!C608-O$5)</f>
        <v>0</v>
      </c>
      <c r="P52" s="44">
        <f>ABS('P1dB CL'!C663-P$5)</f>
        <v>0</v>
      </c>
      <c r="Q52" s="44">
        <f>ABS('P1dB CL'!C714-Q$5)</f>
        <v>0</v>
      </c>
      <c r="S52" s="77">
        <f>'P1dB CL'!E48</f>
        <v>0</v>
      </c>
      <c r="T52" s="20"/>
      <c r="U52" s="85">
        <f>ABS('P1dB CL'!V52-U$5)</f>
        <v>0</v>
      </c>
      <c r="V52" s="44">
        <f>ABS('P1dB CL'!V108-V$5)</f>
        <v>0</v>
      </c>
      <c r="W52" s="44">
        <f>ABS('P1dB CL'!V164-W$5)</f>
        <v>0</v>
      </c>
      <c r="X52" s="44">
        <f>ABS('P1dB CL'!V220-X$5)</f>
        <v>0</v>
      </c>
      <c r="Y52" s="44">
        <f>ABS('P1dB CL'!V276-Y$5)</f>
        <v>0</v>
      </c>
      <c r="Z52" s="44">
        <f>ABS('P1dB CL'!V332-Z$5)</f>
        <v>0</v>
      </c>
      <c r="AA52" s="44">
        <f>ABS('P1dB CL'!V388-AA$5)</f>
        <v>0</v>
      </c>
      <c r="AB52" s="20"/>
      <c r="AC52" s="44">
        <f>ABS('P1dB CL'!V443-0)</f>
        <v>0</v>
      </c>
      <c r="AD52" s="44">
        <f>ABS('P1dB CL'!V498-0)</f>
        <v>0</v>
      </c>
      <c r="AE52" s="44">
        <f>ABS('P1dB CL'!V553-0)</f>
        <v>0</v>
      </c>
      <c r="AF52" s="44">
        <f>ABS('P1dB CL'!V608-0)</f>
        <v>0</v>
      </c>
      <c r="AG52" s="44">
        <f>ABS('P1dB CL'!V663-0)</f>
        <v>0</v>
      </c>
      <c r="AH52" s="44">
        <f>ABS('P1dB CL'!V718-0)</f>
        <v>0</v>
      </c>
      <c r="AI52" s="20"/>
    </row>
    <row r="53" spans="2:35" x14ac:dyDescent="0.25">
      <c r="B53" s="77">
        <f>'P1dB CL'!E49</f>
        <v>0</v>
      </c>
      <c r="C53" s="20"/>
      <c r="D53" s="85">
        <f>ABS('P1dB CL'!C53-D$5)</f>
        <v>0</v>
      </c>
      <c r="E53" s="44">
        <f>ABS('P1dB CL'!C109-E$5)</f>
        <v>0</v>
      </c>
      <c r="F53" s="44">
        <f>ABS('P1dB CL'!C165-F$5)</f>
        <v>0</v>
      </c>
      <c r="G53" s="44">
        <f>ABS('P1dB CL'!C221-G$5)</f>
        <v>0</v>
      </c>
      <c r="H53" s="44">
        <f>ABS('P1dB CL'!C277-H$5)</f>
        <v>0</v>
      </c>
      <c r="I53" s="44">
        <f>ABS('P1dB CL'!C333-I$5)</f>
        <v>0</v>
      </c>
      <c r="J53" s="44">
        <f>ABS('P1dB CL'!C389-J$5)</f>
        <v>0</v>
      </c>
      <c r="K53" s="20"/>
      <c r="L53" s="44">
        <f>ABS('P1dB CL'!C444-L$5)</f>
        <v>0</v>
      </c>
      <c r="M53" s="44">
        <f>ABS('P1dB CL'!C499-M$5)</f>
        <v>0</v>
      </c>
      <c r="N53" s="44">
        <f>ABS('P1dB CL'!C554-N$5)</f>
        <v>0</v>
      </c>
      <c r="O53" s="44">
        <f>ABS('P1dB CL'!C609-O$5)</f>
        <v>0</v>
      </c>
      <c r="P53" s="44">
        <f>ABS('P1dB CL'!C664-P$5)</f>
        <v>0</v>
      </c>
      <c r="Q53" s="44">
        <f>ABS('P1dB CL'!C715-Q$5)</f>
        <v>0</v>
      </c>
      <c r="S53" s="77">
        <f>'P1dB CL'!E49</f>
        <v>0</v>
      </c>
      <c r="T53" s="20"/>
      <c r="U53" s="85">
        <f>ABS('P1dB CL'!V53-U$5)</f>
        <v>0</v>
      </c>
      <c r="V53" s="44">
        <f>ABS('P1dB CL'!V109-V$5)</f>
        <v>0</v>
      </c>
      <c r="W53" s="44">
        <f>ABS('P1dB CL'!V165-W$5)</f>
        <v>0</v>
      </c>
      <c r="X53" s="44">
        <f>ABS('P1dB CL'!V221-X$5)</f>
        <v>0</v>
      </c>
      <c r="Y53" s="44">
        <f>ABS('P1dB CL'!V277-Y$5)</f>
        <v>0</v>
      </c>
      <c r="Z53" s="44">
        <f>ABS('P1dB CL'!V333-Z$5)</f>
        <v>0</v>
      </c>
      <c r="AA53" s="44">
        <f>ABS('P1dB CL'!V389-AA$5)</f>
        <v>0</v>
      </c>
      <c r="AB53" s="20"/>
      <c r="AC53" s="44">
        <f>ABS('P1dB CL'!V444-0)</f>
        <v>0</v>
      </c>
      <c r="AD53" s="44">
        <f>ABS('P1dB CL'!V499-0)</f>
        <v>0</v>
      </c>
      <c r="AE53" s="44">
        <f>ABS('P1dB CL'!V554-0)</f>
        <v>0</v>
      </c>
      <c r="AF53" s="44">
        <f>ABS('P1dB CL'!V609-0)</f>
        <v>0</v>
      </c>
      <c r="AG53" s="44">
        <f>ABS('P1dB CL'!V664-0)</f>
        <v>0</v>
      </c>
      <c r="AH53" s="44">
        <f>ABS('P1dB CL'!V719-0)</f>
        <v>0</v>
      </c>
      <c r="AI53" s="20"/>
    </row>
    <row r="54" spans="2:35" x14ac:dyDescent="0.25">
      <c r="B54" s="77">
        <f>'P1dB CL'!E50</f>
        <v>0</v>
      </c>
      <c r="C54" s="20"/>
      <c r="D54" s="85">
        <f>ABS('P1dB CL'!C54-D$5)</f>
        <v>0</v>
      </c>
      <c r="E54" s="44">
        <f>ABS('P1dB CL'!C110-E$5)</f>
        <v>0</v>
      </c>
      <c r="F54" s="44">
        <f>ABS('P1dB CL'!C166-F$5)</f>
        <v>0</v>
      </c>
      <c r="G54" s="44">
        <f>ABS('P1dB CL'!C222-G$5)</f>
        <v>0</v>
      </c>
      <c r="H54" s="44">
        <f>ABS('P1dB CL'!C278-H$5)</f>
        <v>0</v>
      </c>
      <c r="I54" s="44">
        <f>ABS('P1dB CL'!C334-I$5)</f>
        <v>0</v>
      </c>
      <c r="J54" s="44">
        <f>ABS('P1dB CL'!C390-J$5)</f>
        <v>0</v>
      </c>
      <c r="K54" s="20"/>
      <c r="L54" s="44">
        <f>ABS('P1dB CL'!C445-L$5)</f>
        <v>0</v>
      </c>
      <c r="M54" s="44">
        <f>ABS('P1dB CL'!C500-M$5)</f>
        <v>0</v>
      </c>
      <c r="N54" s="44">
        <f>ABS('P1dB CL'!C555-N$5)</f>
        <v>0</v>
      </c>
      <c r="O54" s="44">
        <f>ABS('P1dB CL'!C610-O$5)</f>
        <v>0</v>
      </c>
      <c r="P54" s="44">
        <f>ABS('P1dB CL'!C665-P$5)</f>
        <v>0</v>
      </c>
      <c r="Q54" s="44">
        <f>ABS('P1dB CL'!C716-Q$5)</f>
        <v>0</v>
      </c>
      <c r="S54" s="77">
        <f>'P1dB CL'!E50</f>
        <v>0</v>
      </c>
      <c r="T54" s="20"/>
      <c r="U54" s="85">
        <f>ABS('P1dB CL'!V54-U$5)</f>
        <v>0</v>
      </c>
      <c r="V54" s="44">
        <f>ABS('P1dB CL'!V110-V$5)</f>
        <v>0</v>
      </c>
      <c r="W54" s="44">
        <f>ABS('P1dB CL'!V166-W$5)</f>
        <v>0</v>
      </c>
      <c r="X54" s="44">
        <f>ABS('P1dB CL'!V222-X$5)</f>
        <v>0</v>
      </c>
      <c r="Y54" s="44">
        <f>ABS('P1dB CL'!V278-Y$5)</f>
        <v>0</v>
      </c>
      <c r="Z54" s="44">
        <f>ABS('P1dB CL'!V334-Z$5)</f>
        <v>0</v>
      </c>
      <c r="AA54" s="44">
        <f>ABS('P1dB CL'!V390-AA$5)</f>
        <v>0</v>
      </c>
      <c r="AB54" s="20"/>
      <c r="AC54" s="44">
        <f>ABS('P1dB CL'!V445-0)</f>
        <v>0</v>
      </c>
      <c r="AD54" s="44">
        <f>ABS('P1dB CL'!V500-0)</f>
        <v>0</v>
      </c>
      <c r="AE54" s="44">
        <f>ABS('P1dB CL'!V555-0)</f>
        <v>0</v>
      </c>
      <c r="AF54" s="44">
        <f>ABS('P1dB CL'!V610-0)</f>
        <v>0</v>
      </c>
      <c r="AG54" s="44">
        <f>ABS('P1dB CL'!V665-0)</f>
        <v>0</v>
      </c>
      <c r="AH54" s="44">
        <f>ABS('P1dB CL'!V720-0)</f>
        <v>0</v>
      </c>
      <c r="AI54" s="20"/>
    </row>
    <row r="55" spans="2:35" x14ac:dyDescent="0.25">
      <c r="B55" s="77">
        <f>'P1dB CL'!E51</f>
        <v>0</v>
      </c>
      <c r="C55" s="20"/>
      <c r="D55" s="85">
        <f>ABS('P1dB CL'!C55-D$5)</f>
        <v>0</v>
      </c>
      <c r="E55" s="44">
        <f>ABS('P1dB CL'!C111-E$5)</f>
        <v>0</v>
      </c>
      <c r="F55" s="44">
        <f>ABS('P1dB CL'!C167-F$5)</f>
        <v>0</v>
      </c>
      <c r="G55" s="44">
        <f>ABS('P1dB CL'!C223-G$5)</f>
        <v>0</v>
      </c>
      <c r="H55" s="44">
        <f>ABS('P1dB CL'!C279-H$5)</f>
        <v>0</v>
      </c>
      <c r="I55" s="44">
        <f>ABS('P1dB CL'!C335-I$5)</f>
        <v>0</v>
      </c>
      <c r="J55" s="44">
        <f>ABS('P1dB CL'!C391-J$5)</f>
        <v>0</v>
      </c>
      <c r="K55" s="20"/>
      <c r="L55" s="44">
        <f>ABS('P1dB CL'!C446-L$5)</f>
        <v>0</v>
      </c>
      <c r="M55" s="44">
        <f>ABS('P1dB CL'!C501-M$5)</f>
        <v>0</v>
      </c>
      <c r="N55" s="44">
        <f>ABS('P1dB CL'!C556-N$5)</f>
        <v>0</v>
      </c>
      <c r="O55" s="44">
        <f>ABS('P1dB CL'!C611-O$5)</f>
        <v>0</v>
      </c>
      <c r="P55" s="44">
        <f>ABS('P1dB CL'!C666-P$5)</f>
        <v>0</v>
      </c>
      <c r="Q55" s="44">
        <f>ABS('P1dB CL'!C717-Q$5)</f>
        <v>0</v>
      </c>
      <c r="S55" s="77">
        <f>'P1dB CL'!E51</f>
        <v>0</v>
      </c>
      <c r="T55" s="20"/>
      <c r="U55" s="85">
        <f>ABS('P1dB CL'!V55-U$5)</f>
        <v>0</v>
      </c>
      <c r="V55" s="44">
        <f>ABS('P1dB CL'!V111-V$5)</f>
        <v>0</v>
      </c>
      <c r="W55" s="44">
        <f>ABS('P1dB CL'!V167-W$5)</f>
        <v>0</v>
      </c>
      <c r="X55" s="44">
        <f>ABS('P1dB CL'!V223-X$5)</f>
        <v>0</v>
      </c>
      <c r="Y55" s="44">
        <f>ABS('P1dB CL'!V279-Y$5)</f>
        <v>0</v>
      </c>
      <c r="Z55" s="44">
        <f>ABS('P1dB CL'!V335-Z$5)</f>
        <v>0</v>
      </c>
      <c r="AA55" s="44">
        <f>ABS('P1dB CL'!V391-AA$5)</f>
        <v>0</v>
      </c>
      <c r="AB55" s="20"/>
      <c r="AC55" s="44">
        <f>ABS('P1dB CL'!V446-0)</f>
        <v>0</v>
      </c>
      <c r="AD55" s="44">
        <f>ABS('P1dB CL'!V501-0)</f>
        <v>0</v>
      </c>
      <c r="AE55" s="44">
        <f>ABS('P1dB CL'!V556-0)</f>
        <v>0</v>
      </c>
      <c r="AF55" s="44">
        <f>ABS('P1dB CL'!V611-0)</f>
        <v>0</v>
      </c>
      <c r="AG55" s="44">
        <f>ABS('P1dB CL'!V666-0)</f>
        <v>0</v>
      </c>
      <c r="AH55" s="44">
        <f>ABS('P1dB CL'!V721-0)</f>
        <v>0</v>
      </c>
      <c r="AI55" s="20"/>
    </row>
    <row r="56" spans="2:35" x14ac:dyDescent="0.25">
      <c r="B56" s="77">
        <f>'P1dB CL'!E52</f>
        <v>0</v>
      </c>
      <c r="D56" s="85">
        <f>ABS('P1dB CL'!C56-D$5)</f>
        <v>0</v>
      </c>
      <c r="E56" s="44">
        <f>ABS('P1dB CL'!C112-E$5)</f>
        <v>0</v>
      </c>
      <c r="F56" s="44">
        <f>ABS('P1dB CL'!C168-F$5)</f>
        <v>0</v>
      </c>
      <c r="G56" s="44">
        <f>ABS('P1dB CL'!C224-G$5)</f>
        <v>0</v>
      </c>
      <c r="H56" s="44">
        <f>ABS('P1dB CL'!C280-H$5)</f>
        <v>0</v>
      </c>
      <c r="I56" s="44">
        <f>ABS('P1dB CL'!C336-I$5)</f>
        <v>0</v>
      </c>
      <c r="J56" s="44">
        <f>ABS('P1dB CL'!C392-J$5)</f>
        <v>0</v>
      </c>
      <c r="K56" s="20"/>
      <c r="L56" s="44">
        <f>ABS('P1dB CL'!C447-L$5)</f>
        <v>0</v>
      </c>
      <c r="M56" s="44">
        <f>ABS('P1dB CL'!C502-M$5)</f>
        <v>0</v>
      </c>
      <c r="N56" s="44">
        <f>ABS('P1dB CL'!C557-N$5)</f>
        <v>0</v>
      </c>
      <c r="O56" s="44">
        <f>ABS('P1dB CL'!C612-O$5)</f>
        <v>0</v>
      </c>
      <c r="P56" s="44">
        <f>ABS('P1dB CL'!C667-P$5)</f>
        <v>0</v>
      </c>
      <c r="Q56" s="44">
        <f>ABS('P1dB CL'!C718-Q$5)</f>
        <v>0</v>
      </c>
      <c r="S56" s="77">
        <f>'P1dB CL'!E52</f>
        <v>0</v>
      </c>
      <c r="U56" s="85">
        <f>ABS('P1dB CL'!V56-U$5)</f>
        <v>0</v>
      </c>
      <c r="V56" s="44">
        <f>ABS('P1dB CL'!V112-V$5)</f>
        <v>0</v>
      </c>
      <c r="W56" s="44">
        <f>ABS('P1dB CL'!V168-W$5)</f>
        <v>0</v>
      </c>
      <c r="X56" s="44">
        <f>ABS('P1dB CL'!V224-X$5)</f>
        <v>0</v>
      </c>
      <c r="Y56" s="44">
        <f>ABS('P1dB CL'!V280-Y$5)</f>
        <v>0</v>
      </c>
      <c r="Z56" s="44">
        <f>ABS('P1dB CL'!V336-Z$5)</f>
        <v>0</v>
      </c>
      <c r="AA56" s="44">
        <f>ABS('P1dB CL'!V392-AA$5)</f>
        <v>0</v>
      </c>
      <c r="AB56" s="20"/>
      <c r="AC56" s="44">
        <f>ABS('P1dB CL'!V447-0)</f>
        <v>0</v>
      </c>
      <c r="AD56" s="44">
        <f>ABS('P1dB CL'!V502-0)</f>
        <v>0</v>
      </c>
      <c r="AE56" s="44">
        <f>ABS('P1dB CL'!V557-0)</f>
        <v>0</v>
      </c>
      <c r="AF56" s="44">
        <f>ABS('P1dB CL'!V612-0)</f>
        <v>0</v>
      </c>
      <c r="AG56" s="44">
        <f>ABS('P1dB CL'!V667-0)</f>
        <v>0</v>
      </c>
      <c r="AH56" s="44">
        <f>ABS('P1dB CL'!V722-0)</f>
        <v>0</v>
      </c>
    </row>
    <row r="57" spans="2:35" x14ac:dyDescent="0.25">
      <c r="B57" s="77">
        <f>'P1dB CL'!E53</f>
        <v>0</v>
      </c>
      <c r="D57" s="85">
        <f>ABS('P1dB CL'!C57-D$5)</f>
        <v>0</v>
      </c>
      <c r="E57" s="44">
        <f>ABS('P1dB CL'!C113-E$5)</f>
        <v>0</v>
      </c>
      <c r="F57" s="44">
        <f>ABS('P1dB CL'!C169-F$5)</f>
        <v>0</v>
      </c>
      <c r="G57" s="44">
        <f>ABS('P1dB CL'!C225-G$5)</f>
        <v>0</v>
      </c>
      <c r="H57" s="44">
        <f>ABS('P1dB CL'!C281-H$5)</f>
        <v>0</v>
      </c>
      <c r="I57" s="44">
        <f>ABS('P1dB CL'!C337-I$5)</f>
        <v>0</v>
      </c>
      <c r="J57" s="44">
        <f>ABS('P1dB CL'!C393-J$5)</f>
        <v>0</v>
      </c>
      <c r="K57" s="20"/>
      <c r="L57" s="44">
        <f>ABS('P1dB CL'!C448-L$5)</f>
        <v>0</v>
      </c>
      <c r="M57" s="44">
        <f>ABS('P1dB CL'!C503-M$5)</f>
        <v>0</v>
      </c>
      <c r="N57" s="44">
        <f>ABS('P1dB CL'!C558-N$5)</f>
        <v>0</v>
      </c>
      <c r="O57" s="44">
        <f>ABS('P1dB CL'!C613-O$5)</f>
        <v>0</v>
      </c>
      <c r="P57" s="44">
        <f>ABS('P1dB CL'!C668-P$5)</f>
        <v>0</v>
      </c>
      <c r="Q57" s="44">
        <f>ABS('P1dB CL'!C719-Q$5)</f>
        <v>0</v>
      </c>
      <c r="S57" s="77">
        <f>'P1dB CL'!E53</f>
        <v>0</v>
      </c>
      <c r="U57" s="85">
        <f>ABS('P1dB CL'!V57-U$5)</f>
        <v>0</v>
      </c>
      <c r="V57" s="44">
        <f>ABS('P1dB CL'!V113-V$5)</f>
        <v>0</v>
      </c>
      <c r="W57" s="44">
        <f>ABS('P1dB CL'!V169-W$5)</f>
        <v>0</v>
      </c>
      <c r="X57" s="44">
        <f>ABS('P1dB CL'!V225-X$5)</f>
        <v>0</v>
      </c>
      <c r="Y57" s="44">
        <f>ABS('P1dB CL'!V281-Y$5)</f>
        <v>0</v>
      </c>
      <c r="Z57" s="44">
        <f>ABS('P1dB CL'!V337-Z$5)</f>
        <v>0</v>
      </c>
      <c r="AA57" s="44">
        <f>ABS('P1dB CL'!V393-AA$5)</f>
        <v>0</v>
      </c>
      <c r="AB57" s="20"/>
      <c r="AC57" s="44">
        <f>ABS('P1dB CL'!V448-0)</f>
        <v>0</v>
      </c>
      <c r="AD57" s="44">
        <f>ABS('P1dB CL'!V503-0)</f>
        <v>0</v>
      </c>
      <c r="AE57" s="44">
        <f>ABS('P1dB CL'!V558-0)</f>
        <v>0</v>
      </c>
      <c r="AF57" s="44">
        <f>ABS('P1dB CL'!V613-0)</f>
        <v>0</v>
      </c>
      <c r="AG57" s="44">
        <f>ABS('P1dB CL'!V668-0)</f>
        <v>0</v>
      </c>
      <c r="AH57" s="44">
        <f>ABS('P1dB CL'!V723-0)</f>
        <v>0</v>
      </c>
    </row>
    <row r="58" spans="2:35" x14ac:dyDescent="0.25">
      <c r="B58" s="77">
        <f>'P1dB CL'!E54</f>
        <v>0</v>
      </c>
      <c r="D58" s="85">
        <f>ABS('P1dB CL'!C58-D$5)</f>
        <v>0</v>
      </c>
      <c r="E58" s="44">
        <f>ABS('P1dB CL'!C114-E$5)</f>
        <v>0</v>
      </c>
      <c r="F58" s="44">
        <f>ABS('P1dB CL'!C170-F$5)</f>
        <v>0</v>
      </c>
      <c r="G58" s="44">
        <f>ABS('P1dB CL'!C226-G$5)</f>
        <v>0</v>
      </c>
      <c r="H58" s="44">
        <f>ABS('P1dB CL'!C282-H$5)</f>
        <v>0</v>
      </c>
      <c r="I58" s="44">
        <f>ABS('P1dB CL'!C338-I$5)</f>
        <v>0</v>
      </c>
      <c r="J58" s="44">
        <f>ABS('P1dB CL'!C394-J$5)</f>
        <v>0</v>
      </c>
      <c r="K58" s="20"/>
      <c r="L58" s="44">
        <f>ABS('P1dB CL'!C449-L$5)</f>
        <v>0</v>
      </c>
      <c r="M58" s="44">
        <f>ABS('P1dB CL'!C504-M$5)</f>
        <v>0</v>
      </c>
      <c r="N58" s="44">
        <f>ABS('P1dB CL'!C559-N$5)</f>
        <v>0</v>
      </c>
      <c r="O58" s="44">
        <f>ABS('P1dB CL'!C614-O$5)</f>
        <v>0</v>
      </c>
      <c r="P58" s="44">
        <f>ABS('P1dB CL'!C669-P$5)</f>
        <v>0</v>
      </c>
      <c r="Q58" s="44">
        <f>ABS('P1dB CL'!C720-Q$5)</f>
        <v>0</v>
      </c>
      <c r="S58" s="77">
        <f>'P1dB CL'!E54</f>
        <v>0</v>
      </c>
      <c r="U58" s="85">
        <f>ABS('P1dB CL'!V58-U$5)</f>
        <v>0</v>
      </c>
      <c r="V58" s="44">
        <f>ABS('P1dB CL'!V114-V$5)</f>
        <v>0</v>
      </c>
      <c r="W58" s="44">
        <f>ABS('P1dB CL'!V170-W$5)</f>
        <v>0</v>
      </c>
      <c r="X58" s="44">
        <f>ABS('P1dB CL'!V226-X$5)</f>
        <v>0</v>
      </c>
      <c r="Y58" s="44">
        <f>ABS('P1dB CL'!V282-Y$5)</f>
        <v>0</v>
      </c>
      <c r="Z58" s="44">
        <f>ABS('P1dB CL'!V338-Z$5)</f>
        <v>0</v>
      </c>
      <c r="AA58" s="44">
        <f>ABS('P1dB CL'!V394-AA$5)</f>
        <v>0</v>
      </c>
      <c r="AB58" s="20"/>
      <c r="AC58" s="44">
        <f>ABS('P1dB CL'!V449-0)</f>
        <v>0</v>
      </c>
      <c r="AD58" s="44">
        <f>ABS('P1dB CL'!V504-0)</f>
        <v>0</v>
      </c>
      <c r="AE58" s="44">
        <f>ABS('P1dB CL'!V559-0)</f>
        <v>0</v>
      </c>
      <c r="AF58" s="44">
        <f>ABS('P1dB CL'!V614-0)</f>
        <v>0</v>
      </c>
      <c r="AG58" s="44">
        <f>ABS('P1dB CL'!V669-0)</f>
        <v>0</v>
      </c>
      <c r="AH58" s="44">
        <f>ABS('P1dB CL'!V724-0)</f>
        <v>0</v>
      </c>
    </row>
    <row r="59" spans="2:35" x14ac:dyDescent="0.25">
      <c r="B59" s="77">
        <f>'P1dB CL'!E55</f>
        <v>0</v>
      </c>
      <c r="D59" s="85">
        <f>ABS('P1dB CL'!C59-D$5)</f>
        <v>0</v>
      </c>
      <c r="E59" s="44">
        <f>ABS('P1dB CL'!C115-E$5)</f>
        <v>0</v>
      </c>
      <c r="F59" s="44">
        <f>ABS('P1dB CL'!C171-F$5)</f>
        <v>0</v>
      </c>
      <c r="G59" s="44">
        <f>ABS('P1dB CL'!C227-G$5)</f>
        <v>0</v>
      </c>
      <c r="H59" s="44">
        <f>ABS('P1dB CL'!C283-H$5)</f>
        <v>0</v>
      </c>
      <c r="I59" s="44">
        <f>ABS('P1dB CL'!C339-I$5)</f>
        <v>0</v>
      </c>
      <c r="J59" s="44">
        <f>ABS('P1dB CL'!C395-J$5)</f>
        <v>0</v>
      </c>
      <c r="K59" s="20"/>
      <c r="L59" s="44">
        <f>ABS('P1dB CL'!C450-L$5)</f>
        <v>0</v>
      </c>
      <c r="M59" s="44">
        <f>ABS('P1dB CL'!C505-M$5)</f>
        <v>0</v>
      </c>
      <c r="N59" s="44">
        <f>ABS('P1dB CL'!C560-N$5)</f>
        <v>0</v>
      </c>
      <c r="O59" s="44">
        <f>ABS('P1dB CL'!C615-O$5)</f>
        <v>0</v>
      </c>
      <c r="P59" s="44">
        <f>ABS('P1dB CL'!C670-P$5)</f>
        <v>0</v>
      </c>
      <c r="Q59" s="44">
        <f>ABS('P1dB CL'!C721-Q$5)</f>
        <v>0</v>
      </c>
      <c r="S59" s="77">
        <f>'P1dB CL'!E55</f>
        <v>0</v>
      </c>
      <c r="U59" s="85">
        <f>ABS('P1dB CL'!V59-U$5)</f>
        <v>0</v>
      </c>
      <c r="V59" s="44">
        <f>ABS('P1dB CL'!V115-V$5)</f>
        <v>0</v>
      </c>
      <c r="W59" s="44">
        <f>ABS('P1dB CL'!V171-W$5)</f>
        <v>0</v>
      </c>
      <c r="X59" s="44">
        <f>ABS('P1dB CL'!V227-X$5)</f>
        <v>0</v>
      </c>
      <c r="Y59" s="44">
        <f>ABS('P1dB CL'!V283-Y$5)</f>
        <v>0</v>
      </c>
      <c r="Z59" s="44">
        <f>ABS('P1dB CL'!V339-Z$5)</f>
        <v>0</v>
      </c>
      <c r="AA59" s="44">
        <f>ABS('P1dB CL'!V395-AA$5)</f>
        <v>0</v>
      </c>
      <c r="AB59" s="20"/>
      <c r="AC59" s="44">
        <f>ABS('P1dB CL'!V450-0)</f>
        <v>0</v>
      </c>
      <c r="AD59" s="44">
        <f>ABS('P1dB CL'!V505-0)</f>
        <v>0</v>
      </c>
      <c r="AE59" s="44">
        <f>ABS('P1dB CL'!V560-0)</f>
        <v>0</v>
      </c>
      <c r="AF59" s="44">
        <f>ABS('P1dB CL'!V615-0)</f>
        <v>0</v>
      </c>
      <c r="AG59" s="44">
        <f>ABS('P1dB CL'!V670-0)</f>
        <v>0</v>
      </c>
      <c r="AH59" s="44">
        <f>ABS('P1dB CL'!V725-0)</f>
        <v>0</v>
      </c>
    </row>
    <row r="60" spans="2:35" x14ac:dyDescent="0.25">
      <c r="B60" s="77"/>
      <c r="D60" s="44"/>
      <c r="E60" s="44"/>
      <c r="F60" s="44"/>
      <c r="G60" s="44"/>
      <c r="H60" s="44"/>
      <c r="I60" s="44"/>
      <c r="J60" s="44"/>
      <c r="L60" s="44"/>
      <c r="M60" s="44"/>
      <c r="N60" s="44"/>
      <c r="O60" s="44"/>
      <c r="P60" s="44"/>
      <c r="Q60" s="44"/>
      <c r="S60" s="77"/>
      <c r="U60" s="44"/>
      <c r="V60" s="44"/>
      <c r="W60" s="44"/>
      <c r="X60" s="44"/>
      <c r="Y60" s="44"/>
      <c r="Z60" s="44"/>
      <c r="AA60" s="44"/>
      <c r="AC60" s="44"/>
      <c r="AD60" s="44"/>
      <c r="AE60" s="44"/>
      <c r="AF60" s="44"/>
      <c r="AG60" s="44"/>
      <c r="AH60" s="44"/>
    </row>
    <row r="61" spans="2:35" x14ac:dyDescent="0.25">
      <c r="B61" s="77"/>
      <c r="D61" s="44"/>
      <c r="E61" s="44"/>
      <c r="F61" s="44"/>
      <c r="G61" s="44"/>
      <c r="H61" s="44"/>
      <c r="I61" s="44"/>
      <c r="J61" s="44"/>
      <c r="L61" s="44"/>
      <c r="M61" s="44"/>
      <c r="N61" s="44"/>
      <c r="O61" s="44"/>
      <c r="P61" s="44"/>
      <c r="Q61" s="44"/>
      <c r="S61" s="77"/>
      <c r="U61" s="44"/>
      <c r="V61" s="44"/>
      <c r="W61" s="44"/>
      <c r="X61" s="44"/>
      <c r="Y61" s="44"/>
      <c r="Z61" s="44"/>
      <c r="AA61" s="44"/>
      <c r="AC61" s="44"/>
      <c r="AD61" s="44"/>
      <c r="AE61" s="44"/>
      <c r="AF61" s="44"/>
      <c r="AG61" s="44"/>
      <c r="AH61" s="44"/>
    </row>
    <row r="62" spans="2:35" x14ac:dyDescent="0.25">
      <c r="B62" s="77"/>
      <c r="D62" s="44"/>
      <c r="E62" s="44"/>
      <c r="F62" s="44"/>
      <c r="G62" s="44"/>
      <c r="H62" s="44"/>
      <c r="I62" s="44"/>
      <c r="J62" s="44"/>
      <c r="L62" s="44"/>
      <c r="M62" s="44"/>
      <c r="N62" s="44"/>
      <c r="O62" s="44"/>
      <c r="P62" s="44"/>
      <c r="Q62" s="44"/>
      <c r="S62" s="77"/>
      <c r="U62" s="44"/>
      <c r="V62" s="44"/>
      <c r="W62" s="44"/>
      <c r="X62" s="44"/>
      <c r="Y62" s="44"/>
      <c r="Z62" s="44"/>
      <c r="AA62" s="44"/>
      <c r="AC62" s="44"/>
      <c r="AD62" s="44"/>
      <c r="AE62" s="44"/>
      <c r="AF62" s="44"/>
      <c r="AG62" s="44"/>
      <c r="AH62" s="44"/>
    </row>
    <row r="63" spans="2:35" x14ac:dyDescent="0.25">
      <c r="B63" s="77"/>
      <c r="D63" s="44"/>
      <c r="E63" s="44"/>
      <c r="F63" s="44"/>
      <c r="G63" s="44"/>
      <c r="H63" s="44"/>
      <c r="I63" s="44"/>
      <c r="J63" s="44"/>
      <c r="L63" s="44"/>
      <c r="M63" s="44"/>
      <c r="N63" s="44"/>
      <c r="O63" s="44"/>
      <c r="P63" s="44"/>
      <c r="Q63" s="44"/>
      <c r="S63" s="77"/>
      <c r="U63" s="44"/>
      <c r="V63" s="44"/>
      <c r="W63" s="44"/>
      <c r="X63" s="44"/>
      <c r="Y63" s="44"/>
      <c r="Z63" s="44"/>
      <c r="AA63" s="44"/>
      <c r="AC63" s="44"/>
      <c r="AD63" s="44"/>
      <c r="AE63" s="44"/>
      <c r="AF63" s="44"/>
      <c r="AG63" s="44"/>
      <c r="AH63" s="44"/>
    </row>
    <row r="64" spans="2:35" x14ac:dyDescent="0.25">
      <c r="B64" s="77"/>
      <c r="D64" s="44"/>
      <c r="E64" s="44"/>
      <c r="F64" s="44"/>
      <c r="G64" s="44"/>
      <c r="H64" s="44"/>
      <c r="I64" s="44"/>
      <c r="J64" s="44"/>
      <c r="L64" s="44"/>
      <c r="M64" s="44"/>
      <c r="N64" s="44"/>
      <c r="O64" s="44"/>
      <c r="P64" s="44"/>
      <c r="Q64" s="44"/>
      <c r="S64" s="77"/>
      <c r="U64" s="44"/>
      <c r="V64" s="44"/>
      <c r="W64" s="44"/>
      <c r="X64" s="44"/>
      <c r="Y64" s="44"/>
      <c r="Z64" s="44"/>
      <c r="AA64" s="44"/>
      <c r="AC64" s="44"/>
      <c r="AD64" s="44"/>
      <c r="AE64" s="44"/>
      <c r="AF64" s="44"/>
      <c r="AG64" s="44"/>
      <c r="AH64" s="44"/>
    </row>
    <row r="65" spans="2:34" x14ac:dyDescent="0.25">
      <c r="B65" s="77"/>
      <c r="D65" s="44"/>
      <c r="E65" s="44"/>
      <c r="F65" s="44"/>
      <c r="G65" s="44"/>
      <c r="H65" s="44"/>
      <c r="I65" s="44"/>
      <c r="J65" s="44"/>
      <c r="L65" s="44"/>
      <c r="M65" s="44"/>
      <c r="N65" s="44"/>
      <c r="O65" s="44"/>
      <c r="P65" s="44"/>
      <c r="Q65" s="44"/>
      <c r="S65" s="77"/>
      <c r="U65" s="44"/>
      <c r="V65" s="44"/>
      <c r="W65" s="44"/>
      <c r="X65" s="44"/>
      <c r="Y65" s="44"/>
      <c r="Z65" s="44"/>
      <c r="AA65" s="44"/>
      <c r="AC65" s="44"/>
      <c r="AD65" s="44"/>
      <c r="AE65" s="44"/>
      <c r="AF65" s="44"/>
      <c r="AG65" s="44"/>
      <c r="AH65" s="44"/>
    </row>
    <row r="66" spans="2:34" x14ac:dyDescent="0.25">
      <c r="B66" s="77"/>
      <c r="D66" s="44"/>
      <c r="E66" s="44"/>
      <c r="F66" s="44"/>
      <c r="G66" s="44"/>
      <c r="H66" s="44"/>
      <c r="I66" s="44"/>
      <c r="J66" s="44"/>
      <c r="L66" s="44"/>
      <c r="M66" s="44"/>
      <c r="N66" s="44"/>
      <c r="O66" s="44"/>
      <c r="P66" s="44"/>
      <c r="Q66" s="44"/>
      <c r="S66" s="77"/>
      <c r="U66" s="44"/>
      <c r="V66" s="44"/>
      <c r="W66" s="44"/>
      <c r="X66" s="44"/>
      <c r="Y66" s="44"/>
      <c r="Z66" s="44"/>
      <c r="AA66" s="44"/>
      <c r="AC66" s="44"/>
      <c r="AD66" s="44"/>
      <c r="AE66" s="44"/>
      <c r="AF66" s="44"/>
      <c r="AG66" s="44"/>
      <c r="AH66" s="44"/>
    </row>
    <row r="67" spans="2:34" x14ac:dyDescent="0.25">
      <c r="B67" s="77"/>
      <c r="D67" s="44"/>
      <c r="E67" s="44"/>
      <c r="F67" s="44"/>
      <c r="G67" s="44"/>
      <c r="H67" s="44"/>
      <c r="I67" s="44"/>
      <c r="J67" s="44"/>
      <c r="L67" s="44"/>
      <c r="M67" s="44"/>
      <c r="N67" s="44"/>
      <c r="O67" s="44"/>
      <c r="P67" s="44"/>
      <c r="Q67" s="44"/>
      <c r="S67" s="77"/>
      <c r="U67" s="44"/>
      <c r="V67" s="44"/>
      <c r="W67" s="44"/>
      <c r="X67" s="44"/>
      <c r="Y67" s="44"/>
      <c r="Z67" s="44"/>
      <c r="AA67" s="44"/>
      <c r="AC67" s="44"/>
      <c r="AD67" s="44"/>
      <c r="AE67" s="44"/>
      <c r="AF67" s="44"/>
      <c r="AG67" s="44"/>
      <c r="AH67" s="44"/>
    </row>
    <row r="68" spans="2:34" x14ac:dyDescent="0.25">
      <c r="B68" s="77"/>
      <c r="D68" s="44"/>
      <c r="E68" s="44"/>
      <c r="F68" s="44"/>
      <c r="G68" s="44"/>
      <c r="H68" s="44"/>
      <c r="I68" s="44"/>
      <c r="J68" s="44"/>
      <c r="L68" s="44"/>
      <c r="M68" s="44"/>
      <c r="N68" s="44"/>
      <c r="O68" s="44"/>
      <c r="P68" s="44"/>
      <c r="Q68" s="44"/>
      <c r="S68" s="77"/>
      <c r="U68" s="44"/>
      <c r="V68" s="44"/>
      <c r="W68" s="44"/>
      <c r="X68" s="44"/>
      <c r="Y68" s="44"/>
      <c r="Z68" s="44"/>
      <c r="AA68" s="44"/>
      <c r="AC68" s="44"/>
      <c r="AD68" s="44"/>
      <c r="AE68" s="44"/>
      <c r="AF68" s="44"/>
      <c r="AG68" s="44"/>
      <c r="AH68" s="44"/>
    </row>
    <row r="69" spans="2:34" x14ac:dyDescent="0.25">
      <c r="B69" s="77"/>
      <c r="D69" s="44"/>
      <c r="E69" s="44"/>
      <c r="F69" s="44"/>
      <c r="G69" s="44"/>
      <c r="H69" s="44"/>
      <c r="I69" s="44"/>
      <c r="J69" s="44"/>
      <c r="L69" s="44"/>
      <c r="M69" s="44"/>
      <c r="N69" s="44"/>
      <c r="O69" s="44"/>
      <c r="P69" s="44"/>
      <c r="Q69" s="44"/>
      <c r="S69" s="77"/>
      <c r="U69" s="44"/>
      <c r="V69" s="44"/>
      <c r="W69" s="44"/>
      <c r="X69" s="44"/>
      <c r="Y69" s="44"/>
      <c r="Z69" s="44"/>
      <c r="AA69" s="44"/>
      <c r="AC69" s="44"/>
      <c r="AD69" s="44"/>
      <c r="AE69" s="44"/>
      <c r="AF69" s="44"/>
      <c r="AG69" s="44"/>
      <c r="AH69" s="44"/>
    </row>
    <row r="70" spans="2:34" x14ac:dyDescent="0.25">
      <c r="B70" s="77"/>
      <c r="D70" s="44"/>
      <c r="E70" s="44"/>
      <c r="F70" s="44"/>
      <c r="G70" s="44"/>
      <c r="H70" s="44"/>
      <c r="I70" s="44"/>
      <c r="J70" s="44"/>
      <c r="L70" s="44"/>
      <c r="M70" s="44"/>
      <c r="N70" s="44"/>
      <c r="O70" s="44"/>
      <c r="P70" s="44"/>
      <c r="Q70" s="44"/>
      <c r="S70" s="77"/>
      <c r="U70" s="44"/>
      <c r="V70" s="44"/>
      <c r="W70" s="44"/>
      <c r="X70" s="44"/>
      <c r="Y70" s="44"/>
      <c r="Z70" s="44"/>
      <c r="AA70" s="44"/>
      <c r="AC70" s="44"/>
      <c r="AD70" s="44"/>
      <c r="AE70" s="44"/>
      <c r="AF70" s="44"/>
      <c r="AG70" s="44"/>
      <c r="AH70" s="44"/>
    </row>
    <row r="71" spans="2:34" x14ac:dyDescent="0.25">
      <c r="B71" s="77"/>
      <c r="D71" s="44"/>
      <c r="E71" s="44"/>
      <c r="F71" s="44"/>
      <c r="G71" s="44"/>
      <c r="H71" s="44"/>
      <c r="I71" s="44"/>
      <c r="J71" s="44"/>
      <c r="L71" s="44"/>
      <c r="M71" s="44"/>
      <c r="N71" s="44"/>
      <c r="O71" s="44"/>
      <c r="P71" s="44"/>
      <c r="Q71" s="44"/>
      <c r="S71" s="77"/>
      <c r="U71" s="44"/>
      <c r="V71" s="44"/>
      <c r="W71" s="44"/>
      <c r="X71" s="44"/>
      <c r="Y71" s="44"/>
      <c r="Z71" s="44"/>
      <c r="AA71" s="44"/>
      <c r="AC71" s="44"/>
      <c r="AD71" s="44"/>
      <c r="AE71" s="44"/>
      <c r="AF71" s="44"/>
      <c r="AG71" s="44"/>
      <c r="AH71" s="44"/>
    </row>
    <row r="72" spans="2:34" x14ac:dyDescent="0.25">
      <c r="B72" s="77"/>
      <c r="D72" s="44"/>
      <c r="E72" s="44"/>
      <c r="F72" s="44"/>
      <c r="G72" s="44"/>
      <c r="H72" s="44"/>
      <c r="I72" s="44"/>
      <c r="J72" s="44"/>
      <c r="L72" s="44"/>
      <c r="M72" s="44"/>
      <c r="N72" s="44"/>
      <c r="O72" s="44"/>
      <c r="P72" s="44"/>
      <c r="Q72" s="44"/>
      <c r="S72" s="77"/>
      <c r="U72" s="44"/>
      <c r="V72" s="44"/>
      <c r="W72" s="44"/>
      <c r="X72" s="44"/>
      <c r="Y72" s="44"/>
      <c r="Z72" s="44"/>
      <c r="AA72" s="44"/>
      <c r="AC72" s="44"/>
      <c r="AD72" s="44"/>
      <c r="AE72" s="44"/>
      <c r="AF72" s="44"/>
      <c r="AG72" s="44"/>
      <c r="AH72" s="44"/>
    </row>
    <row r="73" spans="2:34" x14ac:dyDescent="0.25">
      <c r="B73" s="77"/>
      <c r="D73" s="44"/>
      <c r="E73" s="44"/>
      <c r="F73" s="44"/>
      <c r="G73" s="44"/>
      <c r="H73" s="44"/>
      <c r="I73" s="44"/>
      <c r="J73" s="44"/>
      <c r="L73" s="44"/>
      <c r="M73" s="44"/>
      <c r="N73" s="44"/>
      <c r="O73" s="44"/>
      <c r="P73" s="44"/>
      <c r="Q73" s="44"/>
      <c r="S73" s="77"/>
      <c r="U73" s="44"/>
      <c r="V73" s="44"/>
      <c r="W73" s="44"/>
      <c r="X73" s="44"/>
      <c r="Y73" s="44"/>
      <c r="Z73" s="44"/>
      <c r="AA73" s="44"/>
      <c r="AC73" s="44"/>
      <c r="AD73" s="44"/>
      <c r="AE73" s="44"/>
      <c r="AF73" s="44"/>
      <c r="AG73" s="44"/>
      <c r="AH73" s="44"/>
    </row>
    <row r="74" spans="2:34" x14ac:dyDescent="0.25">
      <c r="B74" s="77"/>
      <c r="D74" s="44"/>
      <c r="E74" s="44"/>
      <c r="F74" s="44"/>
      <c r="G74" s="44"/>
      <c r="H74" s="44"/>
      <c r="I74" s="44"/>
      <c r="J74" s="44"/>
      <c r="L74" s="44"/>
      <c r="M74" s="44"/>
      <c r="N74" s="44"/>
      <c r="O74" s="44"/>
      <c r="P74" s="44"/>
      <c r="Q74" s="44"/>
      <c r="S74" s="77"/>
      <c r="U74" s="44"/>
      <c r="V74" s="44"/>
      <c r="W74" s="44"/>
      <c r="X74" s="44"/>
      <c r="Y74" s="44"/>
      <c r="Z74" s="44"/>
      <c r="AA74" s="44"/>
      <c r="AC74" s="44"/>
      <c r="AD74" s="44"/>
      <c r="AE74" s="44"/>
      <c r="AF74" s="44"/>
      <c r="AG74" s="44"/>
      <c r="AH74" s="44"/>
    </row>
    <row r="75" spans="2:34" x14ac:dyDescent="0.25">
      <c r="B75" s="77"/>
      <c r="D75" s="44"/>
      <c r="E75" s="44"/>
      <c r="F75" s="44"/>
      <c r="G75" s="44"/>
      <c r="H75" s="44"/>
      <c r="I75" s="44"/>
      <c r="J75" s="44"/>
      <c r="L75" s="44"/>
      <c r="M75" s="44"/>
      <c r="N75" s="44"/>
      <c r="O75" s="44"/>
      <c r="P75" s="44"/>
      <c r="Q75" s="44"/>
      <c r="S75" s="77"/>
      <c r="U75" s="44"/>
      <c r="V75" s="44"/>
      <c r="W75" s="44"/>
      <c r="X75" s="44"/>
      <c r="Y75" s="44"/>
      <c r="Z75" s="44"/>
      <c r="AA75" s="44"/>
      <c r="AC75" s="44"/>
      <c r="AD75" s="44"/>
      <c r="AE75" s="44"/>
      <c r="AF75" s="44"/>
      <c r="AG75" s="44"/>
      <c r="AH75" s="44"/>
    </row>
    <row r="76" spans="2:34" x14ac:dyDescent="0.25">
      <c r="B76" s="77"/>
      <c r="D76" s="44"/>
      <c r="E76" s="44"/>
      <c r="F76" s="44"/>
      <c r="G76" s="44"/>
      <c r="H76" s="44"/>
      <c r="I76" s="44"/>
      <c r="J76" s="44"/>
      <c r="L76" s="44"/>
      <c r="M76" s="44"/>
      <c r="N76" s="44"/>
      <c r="O76" s="44"/>
      <c r="P76" s="44"/>
      <c r="Q76" s="44"/>
      <c r="S76" s="77"/>
      <c r="U76" s="44"/>
      <c r="V76" s="44"/>
      <c r="W76" s="44"/>
      <c r="X76" s="44"/>
      <c r="Y76" s="44"/>
      <c r="Z76" s="44"/>
      <c r="AA76" s="44"/>
      <c r="AC76" s="44"/>
      <c r="AD76" s="44"/>
      <c r="AE76" s="44"/>
      <c r="AF76" s="44"/>
      <c r="AG76" s="44"/>
      <c r="AH76" s="44"/>
    </row>
    <row r="77" spans="2:34" x14ac:dyDescent="0.25">
      <c r="B77" s="77"/>
      <c r="D77" s="44"/>
      <c r="E77" s="44"/>
      <c r="F77" s="44"/>
      <c r="G77" s="44"/>
      <c r="H77" s="44"/>
      <c r="I77" s="44"/>
      <c r="J77" s="44"/>
      <c r="L77" s="44"/>
      <c r="M77" s="44"/>
      <c r="N77" s="44"/>
      <c r="O77" s="44"/>
      <c r="P77" s="44"/>
      <c r="Q77" s="44"/>
      <c r="S77" s="77"/>
      <c r="U77" s="44"/>
      <c r="V77" s="44"/>
      <c r="W77" s="44"/>
      <c r="X77" s="44"/>
      <c r="Y77" s="44"/>
      <c r="Z77" s="44"/>
      <c r="AA77" s="44"/>
      <c r="AC77" s="44"/>
      <c r="AD77" s="44"/>
      <c r="AE77" s="44"/>
      <c r="AF77" s="44"/>
      <c r="AG77" s="44"/>
      <c r="AH77" s="44"/>
    </row>
    <row r="78" spans="2:34" x14ac:dyDescent="0.25">
      <c r="B78" s="77"/>
      <c r="D78" s="44"/>
      <c r="E78" s="44"/>
      <c r="F78" s="44"/>
      <c r="G78" s="44"/>
      <c r="H78" s="44"/>
      <c r="I78" s="44"/>
      <c r="J78" s="44"/>
      <c r="L78" s="44"/>
      <c r="M78" s="44"/>
      <c r="N78" s="44"/>
      <c r="O78" s="44"/>
      <c r="P78" s="44"/>
      <c r="Q78" s="44"/>
      <c r="S78" s="77"/>
      <c r="U78" s="44"/>
      <c r="V78" s="44"/>
      <c r="W78" s="44"/>
      <c r="X78" s="44"/>
      <c r="Y78" s="44"/>
      <c r="Z78" s="44"/>
      <c r="AA78" s="44"/>
      <c r="AC78" s="44"/>
      <c r="AD78" s="44"/>
      <c r="AE78" s="44"/>
      <c r="AF78" s="44"/>
      <c r="AG78" s="44"/>
      <c r="AH78" s="44"/>
    </row>
    <row r="79" spans="2:34" x14ac:dyDescent="0.25">
      <c r="B79" s="77"/>
      <c r="D79" s="44"/>
      <c r="E79" s="44"/>
      <c r="F79" s="44"/>
      <c r="G79" s="44"/>
      <c r="H79" s="44"/>
      <c r="I79" s="44"/>
      <c r="J79" s="44"/>
      <c r="L79" s="44"/>
      <c r="M79" s="44"/>
      <c r="N79" s="44"/>
      <c r="O79" s="44"/>
      <c r="P79" s="44"/>
      <c r="Q79" s="44"/>
      <c r="S79" s="77"/>
      <c r="U79" s="44"/>
      <c r="V79" s="44"/>
      <c r="W79" s="44"/>
      <c r="X79" s="44"/>
      <c r="Y79" s="44"/>
      <c r="Z79" s="44"/>
      <c r="AA79" s="44"/>
      <c r="AC79" s="44"/>
      <c r="AD79" s="44"/>
      <c r="AE79" s="44"/>
      <c r="AF79" s="44"/>
      <c r="AG79" s="44"/>
      <c r="AH79" s="44"/>
    </row>
    <row r="80" spans="2:34" x14ac:dyDescent="0.25">
      <c r="B80" s="77"/>
      <c r="D80" s="44"/>
      <c r="E80" s="44"/>
      <c r="F80" s="44"/>
      <c r="G80" s="44"/>
      <c r="H80" s="44"/>
      <c r="I80" s="44"/>
      <c r="J80" s="44"/>
      <c r="L80" s="44"/>
      <c r="M80" s="44"/>
      <c r="N80" s="44"/>
      <c r="O80" s="44"/>
      <c r="P80" s="44"/>
      <c r="Q80" s="44"/>
      <c r="S80" s="77"/>
      <c r="U80" s="44"/>
      <c r="V80" s="44"/>
      <c r="W80" s="44"/>
      <c r="X80" s="44"/>
      <c r="Y80" s="44"/>
      <c r="Z80" s="44"/>
      <c r="AA80" s="44"/>
      <c r="AC80" s="44"/>
      <c r="AD80" s="44"/>
      <c r="AE80" s="44"/>
      <c r="AF80" s="44"/>
      <c r="AG80" s="44"/>
      <c r="AH80" s="44"/>
    </row>
    <row r="81" spans="2:34" x14ac:dyDescent="0.25">
      <c r="B81" s="77"/>
      <c r="D81" s="44"/>
      <c r="E81" s="44"/>
      <c r="F81" s="44"/>
      <c r="G81" s="44"/>
      <c r="H81" s="44"/>
      <c r="I81" s="44"/>
      <c r="J81" s="44"/>
      <c r="L81" s="44"/>
      <c r="M81" s="44"/>
      <c r="N81" s="44"/>
      <c r="O81" s="44"/>
      <c r="P81" s="44"/>
      <c r="Q81" s="44"/>
      <c r="S81" s="77"/>
      <c r="U81" s="44"/>
      <c r="V81" s="44"/>
      <c r="W81" s="44"/>
      <c r="X81" s="44"/>
      <c r="Y81" s="44"/>
      <c r="Z81" s="44"/>
      <c r="AA81" s="44"/>
      <c r="AC81" s="44"/>
      <c r="AD81" s="44"/>
      <c r="AE81" s="44"/>
      <c r="AF81" s="44"/>
      <c r="AG81" s="44"/>
      <c r="AH81" s="44"/>
    </row>
    <row r="82" spans="2:34" x14ac:dyDescent="0.25">
      <c r="B82" s="77"/>
      <c r="D82" s="44"/>
      <c r="E82" s="44"/>
      <c r="F82" s="44"/>
      <c r="G82" s="44"/>
      <c r="H82" s="44"/>
      <c r="I82" s="44"/>
      <c r="J82" s="44"/>
      <c r="L82" s="44"/>
      <c r="M82" s="44"/>
      <c r="N82" s="44"/>
      <c r="O82" s="44"/>
      <c r="P82" s="44"/>
      <c r="Q82" s="44"/>
      <c r="S82" s="77"/>
      <c r="U82" s="44"/>
      <c r="V82" s="44"/>
      <c r="W82" s="44"/>
      <c r="X82" s="44"/>
      <c r="Y82" s="44"/>
      <c r="Z82" s="44"/>
      <c r="AA82" s="44"/>
      <c r="AC82" s="44"/>
      <c r="AD82" s="44"/>
      <c r="AE82" s="44"/>
      <c r="AF82" s="44"/>
      <c r="AG82" s="44"/>
      <c r="AH82" s="44"/>
    </row>
    <row r="83" spans="2:34" x14ac:dyDescent="0.25">
      <c r="B83" s="77"/>
      <c r="D83" s="44"/>
      <c r="E83" s="44"/>
      <c r="F83" s="44"/>
      <c r="G83" s="44"/>
      <c r="H83" s="44"/>
      <c r="I83" s="44"/>
      <c r="J83" s="44"/>
      <c r="L83" s="44"/>
      <c r="M83" s="44"/>
      <c r="N83" s="44"/>
      <c r="O83" s="44"/>
      <c r="P83" s="44"/>
      <c r="Q83" s="44"/>
      <c r="S83" s="77"/>
      <c r="U83" s="44"/>
      <c r="V83" s="44"/>
      <c r="W83" s="44"/>
      <c r="X83" s="44"/>
      <c r="Y83" s="44"/>
      <c r="Z83" s="44"/>
      <c r="AA83" s="44"/>
      <c r="AC83" s="44"/>
      <c r="AD83" s="44"/>
      <c r="AE83" s="44"/>
      <c r="AF83" s="44"/>
      <c r="AG83" s="44"/>
      <c r="AH83" s="44"/>
    </row>
    <row r="84" spans="2:34" x14ac:dyDescent="0.25">
      <c r="B84" s="77"/>
      <c r="D84" s="44"/>
      <c r="E84" s="44"/>
      <c r="F84" s="44"/>
      <c r="G84" s="44"/>
      <c r="H84" s="44"/>
      <c r="I84" s="44"/>
      <c r="J84" s="44"/>
      <c r="L84" s="44"/>
      <c r="M84" s="44"/>
      <c r="N84" s="44"/>
      <c r="O84" s="44"/>
      <c r="P84" s="44"/>
      <c r="Q84" s="44"/>
      <c r="S84" s="77"/>
      <c r="U84" s="44"/>
      <c r="V84" s="44"/>
      <c r="W84" s="44"/>
      <c r="X84" s="44"/>
      <c r="Y84" s="44"/>
      <c r="Z84" s="44"/>
      <c r="AA84" s="44"/>
      <c r="AC84" s="44"/>
      <c r="AD84" s="44"/>
      <c r="AE84" s="44"/>
      <c r="AF84" s="44"/>
      <c r="AG84" s="44"/>
      <c r="AH84" s="44"/>
    </row>
    <row r="85" spans="2:34" x14ac:dyDescent="0.25">
      <c r="B85" s="77"/>
      <c r="D85" s="44"/>
      <c r="E85" s="44"/>
      <c r="F85" s="44"/>
      <c r="G85" s="44"/>
      <c r="H85" s="44"/>
      <c r="I85" s="44"/>
      <c r="J85" s="44"/>
      <c r="L85" s="44"/>
      <c r="M85" s="44"/>
      <c r="N85" s="44"/>
      <c r="O85" s="44"/>
      <c r="P85" s="44"/>
      <c r="Q85" s="44"/>
      <c r="S85" s="77"/>
      <c r="U85" s="44"/>
      <c r="V85" s="44"/>
      <c r="W85" s="44"/>
      <c r="X85" s="44"/>
      <c r="Y85" s="44"/>
      <c r="Z85" s="44"/>
      <c r="AA85" s="44"/>
      <c r="AC85" s="44"/>
      <c r="AD85" s="44"/>
      <c r="AE85" s="44"/>
      <c r="AF85" s="44"/>
      <c r="AG85" s="44"/>
      <c r="AH85" s="44"/>
    </row>
    <row r="86" spans="2:34" x14ac:dyDescent="0.25">
      <c r="B86" s="77"/>
      <c r="D86" s="44"/>
      <c r="E86" s="44"/>
      <c r="F86" s="44"/>
      <c r="G86" s="44"/>
      <c r="H86" s="44"/>
      <c r="I86" s="44"/>
      <c r="J86" s="44"/>
      <c r="L86" s="44"/>
      <c r="M86" s="44"/>
      <c r="N86" s="44"/>
      <c r="O86" s="44"/>
      <c r="P86" s="44"/>
      <c r="Q86" s="44"/>
      <c r="S86" s="77"/>
      <c r="U86" s="44"/>
      <c r="V86" s="44"/>
      <c r="W86" s="44"/>
      <c r="X86" s="44"/>
      <c r="Y86" s="44"/>
      <c r="Z86" s="44"/>
      <c r="AA86" s="44"/>
      <c r="AC86" s="44"/>
      <c r="AD86" s="44"/>
      <c r="AE86" s="44"/>
      <c r="AF86" s="44"/>
      <c r="AG86" s="44"/>
      <c r="AH86" s="44"/>
    </row>
    <row r="87" spans="2:34" x14ac:dyDescent="0.25">
      <c r="B87" s="77"/>
      <c r="D87" s="44"/>
      <c r="E87" s="44"/>
      <c r="F87" s="44"/>
      <c r="G87" s="44"/>
      <c r="H87" s="44"/>
      <c r="I87" s="44"/>
      <c r="J87" s="44"/>
      <c r="L87" s="44"/>
      <c r="M87" s="44"/>
      <c r="N87" s="44"/>
      <c r="O87" s="44"/>
      <c r="P87" s="44"/>
      <c r="Q87" s="44"/>
      <c r="S87" s="77"/>
      <c r="U87" s="44"/>
      <c r="V87" s="44"/>
      <c r="W87" s="44"/>
      <c r="X87" s="44"/>
      <c r="Y87" s="44"/>
      <c r="Z87" s="44"/>
      <c r="AA87" s="44"/>
      <c r="AC87" s="44"/>
      <c r="AD87" s="44"/>
      <c r="AE87" s="44"/>
      <c r="AF87" s="44"/>
      <c r="AG87" s="44"/>
      <c r="AH87" s="44"/>
    </row>
    <row r="88" spans="2:34" x14ac:dyDescent="0.25">
      <c r="B88" s="77"/>
      <c r="D88" s="44"/>
      <c r="E88" s="44"/>
      <c r="F88" s="44"/>
      <c r="G88" s="44"/>
      <c r="H88" s="44"/>
      <c r="I88" s="44"/>
      <c r="J88" s="44"/>
      <c r="L88" s="44"/>
      <c r="M88" s="44"/>
      <c r="N88" s="44"/>
      <c r="O88" s="44"/>
      <c r="P88" s="44"/>
      <c r="Q88" s="44"/>
      <c r="S88" s="77"/>
      <c r="U88" s="44"/>
      <c r="V88" s="44"/>
      <c r="W88" s="44"/>
      <c r="X88" s="44"/>
      <c r="Y88" s="44"/>
      <c r="Z88" s="44"/>
      <c r="AA88" s="44"/>
      <c r="AC88" s="44"/>
      <c r="AD88" s="44"/>
      <c r="AE88" s="44"/>
      <c r="AF88" s="44"/>
      <c r="AG88" s="44"/>
      <c r="AH88" s="44"/>
    </row>
    <row r="89" spans="2:34" x14ac:dyDescent="0.25">
      <c r="B89" s="77"/>
      <c r="D89" s="44"/>
      <c r="E89" s="44"/>
      <c r="F89" s="44"/>
      <c r="G89" s="44"/>
      <c r="H89" s="44"/>
      <c r="I89" s="44"/>
      <c r="J89" s="44"/>
      <c r="L89" s="44"/>
      <c r="M89" s="44"/>
      <c r="N89" s="44"/>
      <c r="O89" s="44"/>
      <c r="P89" s="44"/>
      <c r="Q89" s="44"/>
      <c r="S89" s="77"/>
      <c r="U89" s="44"/>
      <c r="V89" s="44"/>
      <c r="W89" s="44"/>
      <c r="X89" s="44"/>
      <c r="Y89" s="44"/>
      <c r="Z89" s="44"/>
      <c r="AA89" s="44"/>
      <c r="AC89" s="44"/>
      <c r="AD89" s="44"/>
      <c r="AE89" s="44"/>
      <c r="AF89" s="44"/>
      <c r="AG89" s="44"/>
      <c r="AH89" s="44"/>
    </row>
    <row r="90" spans="2:34" x14ac:dyDescent="0.25">
      <c r="B90" s="77"/>
      <c r="D90" s="44"/>
      <c r="E90" s="44"/>
      <c r="F90" s="44"/>
      <c r="G90" s="44"/>
      <c r="H90" s="44"/>
      <c r="I90" s="44"/>
      <c r="J90" s="44"/>
      <c r="L90" s="44"/>
      <c r="M90" s="44"/>
      <c r="N90" s="44"/>
      <c r="O90" s="44"/>
      <c r="P90" s="44"/>
      <c r="Q90" s="44"/>
      <c r="S90" s="77"/>
      <c r="U90" s="44"/>
      <c r="V90" s="44"/>
      <c r="W90" s="44"/>
      <c r="X90" s="44"/>
      <c r="Y90" s="44"/>
      <c r="Z90" s="44"/>
      <c r="AA90" s="44"/>
      <c r="AC90" s="44"/>
      <c r="AD90" s="44"/>
      <c r="AE90" s="44"/>
      <c r="AF90" s="44"/>
      <c r="AG90" s="44"/>
      <c r="AH90" s="44"/>
    </row>
    <row r="91" spans="2:34" x14ac:dyDescent="0.25">
      <c r="B91" s="77"/>
      <c r="D91" s="44"/>
      <c r="E91" s="44"/>
      <c r="F91" s="44"/>
      <c r="G91" s="44"/>
      <c r="H91" s="44"/>
      <c r="I91" s="44"/>
      <c r="J91" s="44"/>
      <c r="L91" s="44"/>
      <c r="M91" s="44"/>
      <c r="N91" s="44"/>
      <c r="O91" s="44"/>
      <c r="P91" s="44"/>
      <c r="Q91" s="44"/>
      <c r="S91" s="77"/>
      <c r="U91" s="44"/>
      <c r="V91" s="44"/>
      <c r="W91" s="44"/>
      <c r="X91" s="44"/>
      <c r="Y91" s="44"/>
      <c r="Z91" s="44"/>
      <c r="AA91" s="44"/>
      <c r="AC91" s="44"/>
      <c r="AD91" s="44"/>
      <c r="AE91" s="44"/>
      <c r="AF91" s="44"/>
      <c r="AG91" s="44"/>
      <c r="AH91" s="44"/>
    </row>
    <row r="92" spans="2:34" x14ac:dyDescent="0.25">
      <c r="B92" s="77"/>
      <c r="D92" s="44"/>
      <c r="E92" s="44"/>
      <c r="F92" s="44"/>
      <c r="G92" s="44"/>
      <c r="H92" s="44"/>
      <c r="I92" s="44"/>
      <c r="J92" s="44"/>
      <c r="L92" s="44"/>
      <c r="M92" s="44"/>
      <c r="N92" s="44"/>
      <c r="O92" s="44"/>
      <c r="P92" s="44"/>
      <c r="Q92" s="44"/>
      <c r="S92" s="77"/>
      <c r="U92" s="44"/>
      <c r="V92" s="44"/>
      <c r="W92" s="44"/>
      <c r="X92" s="44"/>
      <c r="Y92" s="44"/>
      <c r="Z92" s="44"/>
      <c r="AA92" s="44"/>
      <c r="AC92" s="44"/>
      <c r="AD92" s="44"/>
      <c r="AE92" s="44"/>
      <c r="AF92" s="44"/>
      <c r="AG92" s="44"/>
      <c r="AH92" s="44"/>
    </row>
    <row r="93" spans="2:34" x14ac:dyDescent="0.25">
      <c r="B93" s="77"/>
      <c r="D93" s="44"/>
      <c r="E93" s="44"/>
      <c r="F93" s="44"/>
      <c r="G93" s="44"/>
      <c r="H93" s="44"/>
      <c r="I93" s="44"/>
      <c r="J93" s="44"/>
      <c r="L93" s="44"/>
      <c r="M93" s="44"/>
      <c r="N93" s="44"/>
      <c r="O93" s="44"/>
      <c r="P93" s="44"/>
      <c r="Q93" s="44"/>
      <c r="S93" s="77"/>
      <c r="U93" s="44"/>
      <c r="V93" s="44"/>
      <c r="W93" s="44"/>
      <c r="X93" s="44"/>
      <c r="Y93" s="44"/>
      <c r="Z93" s="44"/>
      <c r="AA93" s="44"/>
      <c r="AC93" s="44"/>
      <c r="AD93" s="44"/>
      <c r="AE93" s="44"/>
      <c r="AF93" s="44"/>
      <c r="AG93" s="44"/>
      <c r="AH93" s="44"/>
    </row>
    <row r="94" spans="2:34" x14ac:dyDescent="0.25">
      <c r="B94" s="77"/>
      <c r="D94" s="44"/>
      <c r="E94" s="44"/>
      <c r="F94" s="44"/>
      <c r="G94" s="44"/>
      <c r="H94" s="44"/>
      <c r="I94" s="44"/>
      <c r="J94" s="44"/>
      <c r="L94" s="44"/>
      <c r="M94" s="44"/>
      <c r="N94" s="44"/>
      <c r="O94" s="44"/>
      <c r="P94" s="44"/>
      <c r="Q94" s="44"/>
      <c r="S94" s="77"/>
      <c r="U94" s="44"/>
      <c r="V94" s="44"/>
      <c r="W94" s="44"/>
      <c r="X94" s="44"/>
      <c r="Y94" s="44"/>
      <c r="Z94" s="44"/>
      <c r="AA94" s="44"/>
      <c r="AC94" s="44"/>
      <c r="AD94" s="44"/>
      <c r="AE94" s="44"/>
      <c r="AF94" s="44"/>
      <c r="AG94" s="44"/>
      <c r="AH94" s="44"/>
    </row>
    <row r="95" spans="2:34" x14ac:dyDescent="0.25">
      <c r="B95" s="77"/>
      <c r="D95" s="44"/>
      <c r="E95" s="44"/>
      <c r="F95" s="44"/>
      <c r="G95" s="44"/>
      <c r="H95" s="44"/>
      <c r="I95" s="44"/>
      <c r="J95" s="44"/>
      <c r="L95" s="44"/>
      <c r="M95" s="44"/>
      <c r="N95" s="44"/>
      <c r="O95" s="44"/>
      <c r="P95" s="44"/>
      <c r="Q95" s="44"/>
      <c r="S95" s="77"/>
      <c r="U95" s="44"/>
      <c r="V95" s="44"/>
      <c r="W95" s="44"/>
      <c r="X95" s="44"/>
      <c r="Y95" s="44"/>
      <c r="Z95" s="44"/>
      <c r="AA95" s="44"/>
      <c r="AC95" s="44"/>
      <c r="AD95" s="44"/>
      <c r="AE95" s="44"/>
      <c r="AF95" s="44"/>
      <c r="AG95" s="44"/>
      <c r="AH95" s="44"/>
    </row>
    <row r="96" spans="2:34" x14ac:dyDescent="0.25">
      <c r="B96" s="77"/>
      <c r="D96" s="44"/>
      <c r="E96" s="44"/>
      <c r="F96" s="44"/>
      <c r="G96" s="44"/>
      <c r="H96" s="44"/>
      <c r="I96" s="44"/>
      <c r="J96" s="44"/>
      <c r="L96" s="44"/>
      <c r="M96" s="44"/>
      <c r="N96" s="44"/>
      <c r="O96" s="44"/>
      <c r="P96" s="44"/>
      <c r="Q96" s="44"/>
      <c r="S96" s="77"/>
      <c r="U96" s="44"/>
      <c r="V96" s="44"/>
      <c r="W96" s="44"/>
      <c r="X96" s="44"/>
      <c r="Y96" s="44"/>
      <c r="Z96" s="44"/>
      <c r="AA96" s="44"/>
      <c r="AC96" s="44"/>
      <c r="AD96" s="44"/>
      <c r="AE96" s="44"/>
      <c r="AF96" s="44"/>
      <c r="AG96" s="44"/>
      <c r="AH96" s="44"/>
    </row>
    <row r="97" spans="2:34" x14ac:dyDescent="0.25">
      <c r="B97" s="77"/>
      <c r="D97" s="44"/>
      <c r="E97" s="44"/>
      <c r="F97" s="44"/>
      <c r="G97" s="44"/>
      <c r="H97" s="44"/>
      <c r="I97" s="44"/>
      <c r="J97" s="44"/>
      <c r="L97" s="44"/>
      <c r="M97" s="44"/>
      <c r="N97" s="44"/>
      <c r="O97" s="44"/>
      <c r="P97" s="44"/>
      <c r="Q97" s="44"/>
      <c r="S97" s="77"/>
      <c r="U97" s="44"/>
      <c r="V97" s="44"/>
      <c r="W97" s="44"/>
      <c r="X97" s="44"/>
      <c r="Y97" s="44"/>
      <c r="Z97" s="44"/>
      <c r="AA97" s="44"/>
      <c r="AC97" s="44"/>
      <c r="AD97" s="44"/>
      <c r="AE97" s="44"/>
      <c r="AF97" s="44"/>
      <c r="AG97" s="44"/>
      <c r="AH97" s="44"/>
    </row>
    <row r="98" spans="2:34" x14ac:dyDescent="0.25">
      <c r="B98" s="77"/>
      <c r="D98" s="44"/>
      <c r="E98" s="44"/>
      <c r="F98" s="44"/>
      <c r="G98" s="44"/>
      <c r="H98" s="44"/>
      <c r="I98" s="44"/>
      <c r="J98" s="44"/>
      <c r="L98" s="44"/>
      <c r="M98" s="44"/>
      <c r="N98" s="44"/>
      <c r="O98" s="44"/>
      <c r="P98" s="44"/>
      <c r="Q98" s="44"/>
      <c r="S98" s="77"/>
      <c r="U98" s="44"/>
      <c r="V98" s="44"/>
      <c r="W98" s="44"/>
      <c r="X98" s="44"/>
      <c r="Y98" s="44"/>
      <c r="Z98" s="44"/>
      <c r="AA98" s="44"/>
      <c r="AC98" s="44"/>
      <c r="AD98" s="44"/>
      <c r="AE98" s="44"/>
      <c r="AF98" s="44"/>
      <c r="AG98" s="44"/>
      <c r="AH98" s="44"/>
    </row>
    <row r="99" spans="2:34" x14ac:dyDescent="0.25">
      <c r="B99" s="77"/>
      <c r="D99" s="44"/>
      <c r="E99" s="44"/>
      <c r="F99" s="44"/>
      <c r="G99" s="44"/>
      <c r="H99" s="44"/>
      <c r="I99" s="44"/>
      <c r="J99" s="44"/>
      <c r="L99" s="44"/>
      <c r="M99" s="44"/>
      <c r="N99" s="44"/>
      <c r="O99" s="44"/>
      <c r="P99" s="44"/>
      <c r="Q99" s="44"/>
      <c r="S99" s="77"/>
      <c r="U99" s="44"/>
      <c r="V99" s="44"/>
      <c r="W99" s="44"/>
      <c r="X99" s="44"/>
      <c r="Y99" s="44"/>
      <c r="Z99" s="44"/>
      <c r="AA99" s="44"/>
      <c r="AC99" s="44"/>
      <c r="AD99" s="44"/>
      <c r="AE99" s="44"/>
      <c r="AF99" s="44"/>
      <c r="AG99" s="44"/>
      <c r="AH99" s="44"/>
    </row>
    <row r="100" spans="2:34" x14ac:dyDescent="0.25">
      <c r="B100" s="77"/>
      <c r="D100" s="44"/>
      <c r="E100" s="44"/>
      <c r="F100" s="44"/>
      <c r="G100" s="44"/>
      <c r="H100" s="44"/>
      <c r="I100" s="44"/>
      <c r="J100" s="44"/>
      <c r="L100" s="44"/>
      <c r="M100" s="44"/>
      <c r="N100" s="44"/>
      <c r="O100" s="44"/>
      <c r="P100" s="44"/>
      <c r="Q100" s="44"/>
      <c r="S100" s="77"/>
      <c r="U100" s="44"/>
      <c r="V100" s="44"/>
      <c r="W100" s="44"/>
      <c r="X100" s="44"/>
      <c r="Y100" s="44"/>
      <c r="Z100" s="44"/>
      <c r="AA100" s="44"/>
      <c r="AC100" s="44"/>
      <c r="AD100" s="44"/>
      <c r="AE100" s="44"/>
      <c r="AF100" s="44"/>
      <c r="AG100" s="44"/>
      <c r="AH100" s="44"/>
    </row>
    <row r="101" spans="2:34" x14ac:dyDescent="0.25">
      <c r="B101" s="77"/>
      <c r="D101" s="44"/>
      <c r="E101" s="44"/>
      <c r="F101" s="44"/>
      <c r="G101" s="44"/>
      <c r="H101" s="44"/>
      <c r="I101" s="44"/>
      <c r="J101" s="44"/>
      <c r="L101" s="44"/>
      <c r="M101" s="44"/>
      <c r="N101" s="44"/>
      <c r="O101" s="44"/>
      <c r="P101" s="44"/>
      <c r="Q101" s="44"/>
      <c r="S101" s="77"/>
      <c r="U101" s="44"/>
      <c r="V101" s="44"/>
      <c r="W101" s="44"/>
      <c r="X101" s="44"/>
      <c r="Y101" s="44"/>
      <c r="Z101" s="44"/>
      <c r="AA101" s="44"/>
      <c r="AC101" s="44"/>
      <c r="AD101" s="44"/>
      <c r="AE101" s="44"/>
      <c r="AF101" s="44"/>
      <c r="AG101" s="44"/>
      <c r="AH101" s="44"/>
    </row>
    <row r="102" spans="2:34" x14ac:dyDescent="0.25">
      <c r="B102" s="77"/>
      <c r="D102" s="44"/>
      <c r="E102" s="44"/>
      <c r="F102" s="44"/>
      <c r="G102" s="44"/>
      <c r="H102" s="44"/>
      <c r="I102" s="44"/>
      <c r="J102" s="44"/>
      <c r="L102" s="44"/>
      <c r="M102" s="44"/>
      <c r="N102" s="44"/>
      <c r="O102" s="44"/>
      <c r="P102" s="44"/>
      <c r="Q102" s="44"/>
      <c r="S102" s="77"/>
      <c r="U102" s="44"/>
      <c r="V102" s="44"/>
      <c r="W102" s="44"/>
      <c r="X102" s="44"/>
      <c r="Y102" s="44"/>
      <c r="Z102" s="44"/>
      <c r="AA102" s="44"/>
      <c r="AC102" s="44"/>
      <c r="AD102" s="44"/>
      <c r="AE102" s="44"/>
      <c r="AF102" s="44"/>
      <c r="AG102" s="44"/>
      <c r="AH102" s="44"/>
    </row>
    <row r="103" spans="2:34" x14ac:dyDescent="0.25">
      <c r="B103" s="77"/>
      <c r="D103" s="44"/>
      <c r="E103" s="44"/>
      <c r="F103" s="44"/>
      <c r="G103" s="44"/>
      <c r="H103" s="44"/>
      <c r="I103" s="44"/>
      <c r="J103" s="44"/>
      <c r="L103" s="44"/>
      <c r="M103" s="44"/>
      <c r="N103" s="44"/>
      <c r="O103" s="44"/>
      <c r="P103" s="44"/>
      <c r="Q103" s="44"/>
      <c r="S103" s="77"/>
      <c r="U103" s="44"/>
      <c r="V103" s="44"/>
      <c r="W103" s="44"/>
      <c r="X103" s="44"/>
      <c r="Y103" s="44"/>
      <c r="Z103" s="44"/>
      <c r="AA103" s="44"/>
      <c r="AC103" s="44"/>
      <c r="AD103" s="44"/>
      <c r="AE103" s="44"/>
      <c r="AF103" s="44"/>
      <c r="AG103" s="44"/>
      <c r="AH103" s="44"/>
    </row>
    <row r="104" spans="2:34" x14ac:dyDescent="0.25">
      <c r="B104" s="77"/>
      <c r="D104" s="44"/>
      <c r="E104" s="44"/>
      <c r="F104" s="44"/>
      <c r="G104" s="44"/>
      <c r="H104" s="44"/>
      <c r="I104" s="44"/>
      <c r="J104" s="44"/>
      <c r="L104" s="44"/>
      <c r="M104" s="44"/>
      <c r="N104" s="44"/>
      <c r="O104" s="44"/>
      <c r="P104" s="44"/>
      <c r="Q104" s="44"/>
      <c r="S104" s="77"/>
      <c r="U104" s="44"/>
      <c r="V104" s="44"/>
      <c r="W104" s="44"/>
      <c r="X104" s="44"/>
      <c r="Y104" s="44"/>
      <c r="Z104" s="44"/>
      <c r="AA104" s="44"/>
      <c r="AC104" s="44"/>
      <c r="AD104" s="44"/>
      <c r="AE104" s="44"/>
      <c r="AF104" s="44"/>
      <c r="AG104" s="44"/>
      <c r="AH104" s="44"/>
    </row>
    <row r="105" spans="2:34" x14ac:dyDescent="0.25">
      <c r="B105" s="77"/>
      <c r="D105" s="44"/>
      <c r="E105" s="44"/>
      <c r="F105" s="44"/>
      <c r="G105" s="44"/>
      <c r="H105" s="44"/>
      <c r="I105" s="44"/>
      <c r="J105" s="44"/>
      <c r="L105" s="44"/>
      <c r="M105" s="44"/>
      <c r="N105" s="44"/>
      <c r="O105" s="44"/>
      <c r="P105" s="44"/>
      <c r="Q105" s="44"/>
      <c r="S105" s="77"/>
      <c r="U105" s="44"/>
      <c r="V105" s="44"/>
      <c r="W105" s="44"/>
      <c r="X105" s="44"/>
      <c r="Y105" s="44"/>
      <c r="Z105" s="44"/>
      <c r="AA105" s="44"/>
      <c r="AC105" s="44"/>
      <c r="AD105" s="44"/>
      <c r="AE105" s="44"/>
      <c r="AF105" s="44"/>
      <c r="AG105" s="44"/>
      <c r="AH105" s="44"/>
    </row>
    <row r="106" spans="2:34" x14ac:dyDescent="0.25">
      <c r="B106" s="77"/>
      <c r="D106" s="44"/>
      <c r="E106" s="44"/>
      <c r="F106" s="44"/>
      <c r="G106" s="44"/>
      <c r="H106" s="44"/>
      <c r="I106" s="44"/>
      <c r="J106" s="44"/>
      <c r="L106" s="44"/>
      <c r="M106" s="44"/>
      <c r="N106" s="44"/>
      <c r="O106" s="44"/>
      <c r="P106" s="44"/>
      <c r="Q106" s="44"/>
      <c r="S106" s="77"/>
      <c r="U106" s="44"/>
      <c r="V106" s="44"/>
      <c r="W106" s="44"/>
      <c r="X106" s="44"/>
      <c r="Y106" s="44"/>
      <c r="Z106" s="44"/>
      <c r="AA106" s="44"/>
      <c r="AC106" s="44"/>
      <c r="AD106" s="44"/>
      <c r="AE106" s="44"/>
      <c r="AF106" s="44"/>
      <c r="AG106" s="44"/>
      <c r="AH106" s="44"/>
    </row>
    <row r="107" spans="2:34" x14ac:dyDescent="0.25">
      <c r="B107" s="77"/>
      <c r="D107" s="44"/>
      <c r="E107" s="44"/>
      <c r="F107" s="44"/>
      <c r="G107" s="44"/>
      <c r="H107" s="44"/>
      <c r="I107" s="44"/>
      <c r="J107" s="44"/>
      <c r="L107" s="44"/>
      <c r="M107" s="44"/>
      <c r="N107" s="44"/>
      <c r="O107" s="44"/>
      <c r="P107" s="44"/>
      <c r="Q107" s="44"/>
      <c r="S107" s="77"/>
      <c r="U107" s="44"/>
      <c r="V107" s="44"/>
      <c r="W107" s="44"/>
      <c r="X107" s="44"/>
      <c r="Y107" s="44"/>
      <c r="Z107" s="44"/>
      <c r="AA107" s="44"/>
      <c r="AC107" s="44"/>
      <c r="AD107" s="44"/>
      <c r="AE107" s="44"/>
      <c r="AF107" s="44"/>
      <c r="AG107" s="44"/>
      <c r="AH107" s="44"/>
    </row>
    <row r="108" spans="2:34" x14ac:dyDescent="0.25">
      <c r="B108" s="77"/>
      <c r="D108" s="44"/>
      <c r="E108" s="44"/>
      <c r="F108" s="44"/>
      <c r="G108" s="44"/>
      <c r="H108" s="44"/>
      <c r="I108" s="44"/>
      <c r="J108" s="44"/>
      <c r="L108" s="44"/>
      <c r="M108" s="44"/>
      <c r="N108" s="44"/>
      <c r="O108" s="44"/>
      <c r="P108" s="44"/>
      <c r="Q108" s="44"/>
      <c r="S108" s="77"/>
      <c r="U108" s="44"/>
      <c r="V108" s="44"/>
      <c r="W108" s="44"/>
      <c r="X108" s="44"/>
      <c r="Y108" s="44"/>
      <c r="Z108" s="44"/>
      <c r="AA108" s="44"/>
      <c r="AC108" s="44"/>
      <c r="AD108" s="44"/>
      <c r="AE108" s="44"/>
      <c r="AF108" s="44"/>
      <c r="AG108" s="44"/>
      <c r="AH108" s="44"/>
    </row>
    <row r="109" spans="2:34" x14ac:dyDescent="0.25">
      <c r="B109" s="77"/>
      <c r="D109" s="44"/>
      <c r="E109" s="44"/>
      <c r="F109" s="44"/>
      <c r="G109" s="44"/>
      <c r="H109" s="44"/>
      <c r="I109" s="44"/>
      <c r="J109" s="44"/>
      <c r="L109" s="44"/>
      <c r="M109" s="44"/>
      <c r="N109" s="44"/>
      <c r="O109" s="44"/>
      <c r="P109" s="44"/>
      <c r="Q109" s="44"/>
      <c r="S109" s="77"/>
      <c r="U109" s="44"/>
      <c r="V109" s="44"/>
      <c r="W109" s="44"/>
      <c r="X109" s="44"/>
      <c r="Y109" s="44"/>
      <c r="Z109" s="44"/>
      <c r="AA109" s="44"/>
      <c r="AC109" s="44"/>
      <c r="AD109" s="44"/>
      <c r="AE109" s="44"/>
      <c r="AF109" s="44"/>
      <c r="AG109" s="44"/>
      <c r="AH109" s="44"/>
    </row>
    <row r="110" spans="2:34" x14ac:dyDescent="0.25">
      <c r="B110" s="77"/>
      <c r="D110" s="44"/>
      <c r="E110" s="44"/>
      <c r="F110" s="44"/>
      <c r="G110" s="44"/>
      <c r="H110" s="44"/>
      <c r="I110" s="44"/>
      <c r="J110" s="44"/>
      <c r="L110" s="44"/>
      <c r="M110" s="44"/>
      <c r="N110" s="44"/>
      <c r="O110" s="44"/>
      <c r="P110" s="44"/>
      <c r="Q110" s="44"/>
      <c r="S110" s="77"/>
      <c r="U110" s="44"/>
      <c r="V110" s="44"/>
      <c r="W110" s="44"/>
      <c r="X110" s="44"/>
      <c r="Y110" s="44"/>
      <c r="Z110" s="44"/>
      <c r="AA110" s="44"/>
      <c r="AC110" s="44"/>
      <c r="AD110" s="44"/>
      <c r="AE110" s="44"/>
      <c r="AF110" s="44"/>
      <c r="AG110" s="44"/>
      <c r="AH110" s="44"/>
    </row>
    <row r="111" spans="2:34" x14ac:dyDescent="0.25">
      <c r="B111" s="77"/>
      <c r="D111" s="44"/>
      <c r="E111" s="44"/>
      <c r="F111" s="44"/>
      <c r="G111" s="44"/>
      <c r="H111" s="44"/>
      <c r="I111" s="44"/>
      <c r="J111" s="44"/>
      <c r="L111" s="44"/>
      <c r="M111" s="44"/>
      <c r="N111" s="44"/>
      <c r="O111" s="44"/>
      <c r="P111" s="44"/>
      <c r="Q111" s="44"/>
      <c r="S111" s="77"/>
      <c r="U111" s="44"/>
      <c r="V111" s="44"/>
      <c r="W111" s="44"/>
      <c r="X111" s="44"/>
      <c r="Y111" s="44"/>
      <c r="Z111" s="44"/>
      <c r="AA111" s="44"/>
      <c r="AC111" s="44"/>
      <c r="AD111" s="44"/>
      <c r="AE111" s="44"/>
      <c r="AF111" s="44"/>
      <c r="AG111" s="44"/>
      <c r="AH111" s="44"/>
    </row>
    <row r="112" spans="2:34" x14ac:dyDescent="0.25">
      <c r="B112" s="77"/>
      <c r="D112" s="44"/>
      <c r="E112" s="44"/>
      <c r="F112" s="44"/>
      <c r="G112" s="44"/>
      <c r="H112" s="44"/>
      <c r="I112" s="44"/>
      <c r="J112" s="44"/>
      <c r="L112" s="44"/>
      <c r="M112" s="44"/>
      <c r="N112" s="44"/>
      <c r="O112" s="44"/>
      <c r="P112" s="44"/>
      <c r="Q112" s="44"/>
      <c r="S112" s="77"/>
      <c r="U112" s="44"/>
      <c r="V112" s="44"/>
      <c r="W112" s="44"/>
      <c r="X112" s="44"/>
      <c r="Y112" s="44"/>
      <c r="Z112" s="44"/>
      <c r="AA112" s="44"/>
      <c r="AC112" s="44"/>
      <c r="AD112" s="44"/>
      <c r="AE112" s="44"/>
      <c r="AF112" s="44"/>
      <c r="AG112" s="44"/>
      <c r="AH112" s="44"/>
    </row>
    <row r="113" spans="2:34" x14ac:dyDescent="0.25">
      <c r="B113" s="77"/>
      <c r="D113" s="44"/>
      <c r="E113" s="44"/>
      <c r="F113" s="44"/>
      <c r="G113" s="44"/>
      <c r="H113" s="44"/>
      <c r="I113" s="44"/>
      <c r="J113" s="44"/>
      <c r="L113" s="44"/>
      <c r="M113" s="44"/>
      <c r="N113" s="44"/>
      <c r="O113" s="44"/>
      <c r="P113" s="44"/>
      <c r="Q113" s="44"/>
      <c r="S113" s="77"/>
      <c r="U113" s="44"/>
      <c r="V113" s="44"/>
      <c r="W113" s="44"/>
      <c r="X113" s="44"/>
      <c r="Y113" s="44"/>
      <c r="Z113" s="44"/>
      <c r="AA113" s="44"/>
      <c r="AC113" s="44"/>
      <c r="AD113" s="44"/>
      <c r="AE113" s="44"/>
      <c r="AF113" s="44"/>
      <c r="AG113" s="44"/>
      <c r="AH113" s="44"/>
    </row>
    <row r="114" spans="2:34" x14ac:dyDescent="0.25">
      <c r="B114" s="77"/>
      <c r="D114" s="44"/>
      <c r="E114" s="44"/>
      <c r="F114" s="44"/>
      <c r="G114" s="44"/>
      <c r="H114" s="44"/>
      <c r="I114" s="44"/>
      <c r="J114" s="44"/>
      <c r="L114" s="44"/>
      <c r="M114" s="44"/>
      <c r="N114" s="44"/>
      <c r="O114" s="44"/>
      <c r="P114" s="44"/>
      <c r="Q114" s="44"/>
      <c r="S114" s="77"/>
      <c r="U114" s="44"/>
      <c r="V114" s="44"/>
      <c r="W114" s="44"/>
      <c r="X114" s="44"/>
      <c r="Y114" s="44"/>
      <c r="Z114" s="44"/>
      <c r="AA114" s="44"/>
      <c r="AC114" s="44"/>
      <c r="AD114" s="44"/>
      <c r="AE114" s="44"/>
      <c r="AF114" s="44"/>
      <c r="AG114" s="44"/>
      <c r="AH114" s="44"/>
    </row>
    <row r="115" spans="2:34" x14ac:dyDescent="0.25">
      <c r="B115" s="77"/>
      <c r="D115" s="44"/>
      <c r="E115" s="44"/>
      <c r="F115" s="44"/>
      <c r="G115" s="44"/>
      <c r="H115" s="44"/>
      <c r="I115" s="44"/>
      <c r="J115" s="44"/>
      <c r="L115" s="44"/>
      <c r="M115" s="44"/>
      <c r="N115" s="44"/>
      <c r="O115" s="44"/>
      <c r="P115" s="44"/>
      <c r="Q115" s="44"/>
      <c r="S115" s="77"/>
      <c r="U115" s="44"/>
      <c r="V115" s="44"/>
      <c r="W115" s="44"/>
      <c r="X115" s="44"/>
      <c r="Y115" s="44"/>
      <c r="Z115" s="44"/>
      <c r="AA115" s="44"/>
      <c r="AC115" s="44"/>
      <c r="AD115" s="44"/>
      <c r="AE115" s="44"/>
      <c r="AF115" s="44"/>
      <c r="AG115" s="44"/>
      <c r="AH115" s="44"/>
    </row>
    <row r="116" spans="2:34" x14ac:dyDescent="0.25">
      <c r="B116" s="77"/>
      <c r="D116" s="44"/>
      <c r="E116" s="44"/>
      <c r="F116" s="44"/>
      <c r="G116" s="44"/>
      <c r="H116" s="44"/>
      <c r="I116" s="44"/>
      <c r="J116" s="44"/>
      <c r="L116" s="44"/>
      <c r="M116" s="44"/>
      <c r="N116" s="44"/>
      <c r="O116" s="44"/>
      <c r="P116" s="44"/>
      <c r="Q116" s="44"/>
      <c r="S116" s="77"/>
      <c r="U116" s="44"/>
      <c r="V116" s="44"/>
      <c r="W116" s="44"/>
      <c r="X116" s="44"/>
      <c r="Y116" s="44"/>
      <c r="Z116" s="44"/>
      <c r="AA116" s="44"/>
      <c r="AC116" s="44"/>
      <c r="AD116" s="44"/>
      <c r="AE116" s="44"/>
      <c r="AF116" s="44"/>
      <c r="AG116" s="44"/>
      <c r="AH116" s="44"/>
    </row>
    <row r="117" spans="2:34" x14ac:dyDescent="0.25">
      <c r="B117" s="77"/>
      <c r="D117" s="44"/>
      <c r="E117" s="44"/>
      <c r="F117" s="44"/>
      <c r="G117" s="44"/>
      <c r="H117" s="44"/>
      <c r="I117" s="44"/>
      <c r="J117" s="44"/>
      <c r="L117" s="44"/>
      <c r="M117" s="44"/>
      <c r="N117" s="44"/>
      <c r="O117" s="44"/>
      <c r="P117" s="44"/>
      <c r="Q117" s="44"/>
      <c r="S117" s="77"/>
      <c r="U117" s="44"/>
      <c r="V117" s="44"/>
      <c r="W117" s="44"/>
      <c r="X117" s="44"/>
      <c r="Y117" s="44"/>
      <c r="Z117" s="44"/>
      <c r="AA117" s="44"/>
      <c r="AC117" s="44"/>
      <c r="AD117" s="44"/>
      <c r="AE117" s="44"/>
      <c r="AF117" s="44"/>
      <c r="AG117" s="44"/>
      <c r="AH117" s="44"/>
    </row>
    <row r="118" spans="2:34" x14ac:dyDescent="0.25">
      <c r="B118" s="77"/>
      <c r="D118" s="44"/>
      <c r="E118" s="44"/>
      <c r="F118" s="44"/>
      <c r="G118" s="44"/>
      <c r="H118" s="44"/>
      <c r="I118" s="44"/>
      <c r="J118" s="44"/>
      <c r="L118" s="44"/>
      <c r="M118" s="44"/>
      <c r="N118" s="44"/>
      <c r="O118" s="44"/>
      <c r="P118" s="44"/>
      <c r="Q118" s="44"/>
      <c r="S118" s="77"/>
      <c r="U118" s="44"/>
      <c r="V118" s="44"/>
      <c r="W118" s="44"/>
      <c r="X118" s="44"/>
      <c r="Y118" s="44"/>
      <c r="Z118" s="44"/>
      <c r="AA118" s="44"/>
      <c r="AC118" s="44"/>
      <c r="AD118" s="44"/>
      <c r="AE118" s="44"/>
      <c r="AF118" s="44"/>
      <c r="AG118" s="44"/>
      <c r="AH118" s="44"/>
    </row>
    <row r="119" spans="2:34" x14ac:dyDescent="0.25">
      <c r="B119" s="77"/>
      <c r="D119" s="44"/>
      <c r="E119" s="44"/>
      <c r="F119" s="44"/>
      <c r="G119" s="44"/>
      <c r="H119" s="44"/>
      <c r="I119" s="44"/>
      <c r="J119" s="44"/>
      <c r="L119" s="44"/>
      <c r="M119" s="44"/>
      <c r="N119" s="44"/>
      <c r="O119" s="44"/>
      <c r="P119" s="44"/>
      <c r="Q119" s="44"/>
      <c r="S119" s="77"/>
      <c r="U119" s="44"/>
      <c r="V119" s="44"/>
      <c r="W119" s="44"/>
      <c r="X119" s="44"/>
      <c r="Y119" s="44"/>
      <c r="Z119" s="44"/>
      <c r="AA119" s="44"/>
      <c r="AC119" s="44"/>
      <c r="AD119" s="44"/>
      <c r="AE119" s="44"/>
      <c r="AF119" s="44"/>
      <c r="AG119" s="44"/>
      <c r="AH119" s="44"/>
    </row>
    <row r="120" spans="2:34" x14ac:dyDescent="0.25">
      <c r="B120" s="77"/>
      <c r="D120" s="44"/>
      <c r="E120" s="44"/>
      <c r="F120" s="44"/>
      <c r="G120" s="44"/>
      <c r="H120" s="44"/>
      <c r="I120" s="44"/>
      <c r="J120" s="44"/>
      <c r="L120" s="44"/>
      <c r="M120" s="44"/>
      <c r="N120" s="44"/>
      <c r="O120" s="44"/>
      <c r="P120" s="44"/>
      <c r="Q120" s="44"/>
      <c r="S120" s="77"/>
      <c r="U120" s="44"/>
      <c r="V120" s="44"/>
      <c r="W120" s="44"/>
      <c r="X120" s="44"/>
      <c r="Y120" s="44"/>
      <c r="Z120" s="44"/>
      <c r="AA120" s="44"/>
      <c r="AC120" s="44"/>
      <c r="AD120" s="44"/>
      <c r="AE120" s="44"/>
      <c r="AF120" s="44"/>
      <c r="AG120" s="44"/>
      <c r="AH120" s="44"/>
    </row>
    <row r="121" spans="2:34" x14ac:dyDescent="0.25">
      <c r="B121" s="77"/>
      <c r="D121" s="44"/>
      <c r="E121" s="44"/>
      <c r="F121" s="44"/>
      <c r="G121" s="44"/>
      <c r="H121" s="44"/>
      <c r="I121" s="44"/>
      <c r="J121" s="44"/>
      <c r="L121" s="44"/>
      <c r="M121" s="44"/>
      <c r="N121" s="44"/>
      <c r="O121" s="44"/>
      <c r="P121" s="44"/>
      <c r="Q121" s="44"/>
      <c r="S121" s="77"/>
      <c r="U121" s="44"/>
      <c r="V121" s="44"/>
      <c r="W121" s="44"/>
      <c r="X121" s="44"/>
      <c r="Y121" s="44"/>
      <c r="Z121" s="44"/>
      <c r="AA121" s="44"/>
      <c r="AC121" s="44"/>
      <c r="AD121" s="44"/>
      <c r="AE121" s="44"/>
      <c r="AF121" s="44"/>
      <c r="AG121" s="44"/>
      <c r="AH121" s="44"/>
    </row>
    <row r="122" spans="2:34" x14ac:dyDescent="0.25">
      <c r="B122" s="77"/>
      <c r="D122" s="44"/>
      <c r="E122" s="44"/>
      <c r="F122" s="44"/>
      <c r="G122" s="44"/>
      <c r="H122" s="44"/>
      <c r="I122" s="44"/>
      <c r="J122" s="44"/>
      <c r="L122" s="44"/>
      <c r="M122" s="44"/>
      <c r="N122" s="44"/>
      <c r="O122" s="44"/>
      <c r="P122" s="44"/>
      <c r="Q122" s="44"/>
      <c r="S122" s="77"/>
      <c r="U122" s="44"/>
      <c r="V122" s="44"/>
      <c r="W122" s="44"/>
      <c r="X122" s="44"/>
      <c r="Y122" s="44"/>
      <c r="Z122" s="44"/>
      <c r="AA122" s="44"/>
      <c r="AC122" s="44"/>
      <c r="AD122" s="44"/>
      <c r="AE122" s="44"/>
      <c r="AF122" s="44"/>
      <c r="AG122" s="44"/>
      <c r="AH122" s="44"/>
    </row>
    <row r="123" spans="2:34" x14ac:dyDescent="0.25">
      <c r="B123" s="77"/>
      <c r="D123" s="44"/>
      <c r="E123" s="44"/>
      <c r="F123" s="44"/>
      <c r="G123" s="44"/>
      <c r="H123" s="44"/>
      <c r="I123" s="44"/>
      <c r="J123" s="44"/>
      <c r="L123" s="44"/>
      <c r="M123" s="44"/>
      <c r="N123" s="44"/>
      <c r="O123" s="44"/>
      <c r="P123" s="44"/>
      <c r="Q123" s="44"/>
      <c r="S123" s="77"/>
      <c r="U123" s="44"/>
      <c r="V123" s="44"/>
      <c r="W123" s="44"/>
      <c r="X123" s="44"/>
      <c r="Y123" s="44"/>
      <c r="Z123" s="44"/>
      <c r="AA123" s="44"/>
      <c r="AC123" s="44"/>
      <c r="AD123" s="44"/>
      <c r="AE123" s="44"/>
      <c r="AF123" s="44"/>
      <c r="AG123" s="44"/>
      <c r="AH123" s="44"/>
    </row>
    <row r="124" spans="2:34" x14ac:dyDescent="0.25">
      <c r="B124" s="77"/>
      <c r="D124" s="44"/>
      <c r="E124" s="44"/>
      <c r="F124" s="44"/>
      <c r="G124" s="44"/>
      <c r="H124" s="44"/>
      <c r="I124" s="44"/>
      <c r="J124" s="44"/>
      <c r="L124" s="44"/>
      <c r="M124" s="44"/>
      <c r="N124" s="44"/>
      <c r="O124" s="44"/>
      <c r="P124" s="44"/>
      <c r="Q124" s="44"/>
      <c r="S124" s="77"/>
      <c r="U124" s="44"/>
      <c r="V124" s="44"/>
      <c r="W124" s="44"/>
      <c r="X124" s="44"/>
      <c r="Y124" s="44"/>
      <c r="Z124" s="44"/>
      <c r="AA124" s="44"/>
      <c r="AC124" s="44"/>
      <c r="AD124" s="44"/>
      <c r="AE124" s="44"/>
      <c r="AF124" s="44"/>
      <c r="AG124" s="44"/>
      <c r="AH124" s="44"/>
    </row>
    <row r="125" spans="2:34" x14ac:dyDescent="0.25">
      <c r="B125" s="77"/>
      <c r="D125" s="44"/>
      <c r="E125" s="44"/>
      <c r="F125" s="44"/>
      <c r="G125" s="44"/>
      <c r="H125" s="44"/>
      <c r="I125" s="44"/>
      <c r="J125" s="44"/>
      <c r="L125" s="44"/>
      <c r="M125" s="44"/>
      <c r="N125" s="44"/>
      <c r="O125" s="44"/>
      <c r="P125" s="44"/>
      <c r="Q125" s="44"/>
      <c r="S125" s="77"/>
      <c r="U125" s="44"/>
      <c r="V125" s="44"/>
      <c r="W125" s="44"/>
      <c r="X125" s="44"/>
      <c r="Y125" s="44"/>
      <c r="Z125" s="44"/>
      <c r="AA125" s="44"/>
      <c r="AC125" s="44"/>
      <c r="AD125" s="44"/>
      <c r="AE125" s="44"/>
      <c r="AF125" s="44"/>
      <c r="AG125" s="44"/>
      <c r="AH125" s="44"/>
    </row>
    <row r="126" spans="2:34" x14ac:dyDescent="0.25">
      <c r="B126" s="77"/>
      <c r="D126" s="44"/>
      <c r="E126" s="44"/>
      <c r="F126" s="44"/>
      <c r="G126" s="44"/>
      <c r="H126" s="44"/>
      <c r="I126" s="44"/>
      <c r="J126" s="44"/>
      <c r="L126" s="44"/>
      <c r="M126" s="44"/>
      <c r="N126" s="44"/>
      <c r="O126" s="44"/>
      <c r="P126" s="44"/>
      <c r="Q126" s="44"/>
      <c r="S126" s="77"/>
      <c r="U126" s="44"/>
      <c r="V126" s="44"/>
      <c r="W126" s="44"/>
      <c r="X126" s="44"/>
      <c r="Y126" s="44"/>
      <c r="Z126" s="44"/>
      <c r="AA126" s="44"/>
      <c r="AC126" s="44"/>
      <c r="AD126" s="44"/>
      <c r="AE126" s="44"/>
      <c r="AF126" s="44"/>
      <c r="AG126" s="44"/>
      <c r="AH126" s="44"/>
    </row>
    <row r="127" spans="2:34" x14ac:dyDescent="0.25">
      <c r="B127" s="77"/>
      <c r="D127" s="44"/>
      <c r="E127" s="44"/>
      <c r="F127" s="44"/>
      <c r="G127" s="44"/>
      <c r="H127" s="44"/>
      <c r="I127" s="44"/>
      <c r="J127" s="44"/>
      <c r="L127" s="44"/>
      <c r="M127" s="44"/>
      <c r="N127" s="44"/>
      <c r="O127" s="44"/>
      <c r="P127" s="44"/>
      <c r="Q127" s="44"/>
      <c r="S127" s="77"/>
      <c r="U127" s="44"/>
      <c r="V127" s="44"/>
      <c r="W127" s="44"/>
      <c r="X127" s="44"/>
      <c r="Y127" s="44"/>
      <c r="Z127" s="44"/>
      <c r="AA127" s="44"/>
      <c r="AC127" s="44"/>
      <c r="AD127" s="44"/>
      <c r="AE127" s="44"/>
      <c r="AF127" s="44"/>
      <c r="AG127" s="44"/>
      <c r="AH127" s="44"/>
    </row>
    <row r="128" spans="2:34" x14ac:dyDescent="0.25">
      <c r="B128" s="77"/>
      <c r="D128" s="44"/>
      <c r="E128" s="44"/>
      <c r="F128" s="44"/>
      <c r="G128" s="44"/>
      <c r="H128" s="44"/>
      <c r="I128" s="44"/>
      <c r="J128" s="44"/>
      <c r="L128" s="44"/>
      <c r="M128" s="44"/>
      <c r="N128" s="44"/>
      <c r="O128" s="44"/>
      <c r="P128" s="44"/>
      <c r="Q128" s="44"/>
      <c r="S128" s="77"/>
      <c r="U128" s="44"/>
      <c r="V128" s="44"/>
      <c r="W128" s="44"/>
      <c r="X128" s="44"/>
      <c r="Y128" s="44"/>
      <c r="Z128" s="44"/>
      <c r="AA128" s="44"/>
      <c r="AC128" s="44"/>
      <c r="AD128" s="44"/>
      <c r="AE128" s="44"/>
      <c r="AF128" s="44"/>
      <c r="AG128" s="44"/>
      <c r="AH128" s="44"/>
    </row>
    <row r="129" spans="2:34" x14ac:dyDescent="0.25">
      <c r="B129" s="77"/>
      <c r="D129" s="44"/>
      <c r="E129" s="44"/>
      <c r="F129" s="44"/>
      <c r="G129" s="44"/>
      <c r="H129" s="44"/>
      <c r="I129" s="44"/>
      <c r="J129" s="44"/>
      <c r="L129" s="44"/>
      <c r="M129" s="44"/>
      <c r="N129" s="44"/>
      <c r="O129" s="44"/>
      <c r="P129" s="44"/>
      <c r="Q129" s="44"/>
      <c r="S129" s="77"/>
      <c r="U129" s="44"/>
      <c r="V129" s="44"/>
      <c r="W129" s="44"/>
      <c r="X129" s="44"/>
      <c r="Y129" s="44"/>
      <c r="Z129" s="44"/>
      <c r="AA129" s="44"/>
      <c r="AC129" s="44"/>
      <c r="AD129" s="44"/>
      <c r="AE129" s="44"/>
      <c r="AF129" s="44"/>
      <c r="AG129" s="44"/>
      <c r="AH129" s="44"/>
    </row>
    <row r="130" spans="2:34" x14ac:dyDescent="0.25">
      <c r="B130" s="77"/>
      <c r="D130" s="44"/>
      <c r="E130" s="44"/>
      <c r="F130" s="44"/>
      <c r="G130" s="44"/>
      <c r="H130" s="44"/>
      <c r="I130" s="44"/>
      <c r="J130" s="44"/>
      <c r="L130" s="44"/>
      <c r="M130" s="44"/>
      <c r="N130" s="44"/>
      <c r="O130" s="44"/>
      <c r="P130" s="44"/>
      <c r="Q130" s="44"/>
      <c r="S130" s="77"/>
      <c r="U130" s="44"/>
      <c r="V130" s="44"/>
      <c r="W130" s="44"/>
      <c r="X130" s="44"/>
      <c r="Y130" s="44"/>
      <c r="Z130" s="44"/>
      <c r="AA130" s="44"/>
      <c r="AC130" s="44"/>
      <c r="AD130" s="44"/>
      <c r="AE130" s="44"/>
      <c r="AF130" s="44"/>
      <c r="AG130" s="44"/>
      <c r="AH130" s="44"/>
    </row>
    <row r="131" spans="2:34" x14ac:dyDescent="0.25">
      <c r="B131" s="77"/>
      <c r="D131" s="44"/>
      <c r="E131" s="44"/>
      <c r="F131" s="44"/>
      <c r="G131" s="44"/>
      <c r="H131" s="44"/>
      <c r="I131" s="44"/>
      <c r="J131" s="44"/>
      <c r="L131" s="44"/>
      <c r="M131" s="44"/>
      <c r="N131" s="44"/>
      <c r="O131" s="44"/>
      <c r="P131" s="44"/>
      <c r="Q131" s="44"/>
      <c r="S131" s="77"/>
      <c r="U131" s="44"/>
      <c r="V131" s="44"/>
      <c r="W131" s="44"/>
      <c r="X131" s="44"/>
      <c r="Y131" s="44"/>
      <c r="Z131" s="44"/>
      <c r="AA131" s="44"/>
      <c r="AC131" s="44"/>
      <c r="AD131" s="44"/>
      <c r="AE131" s="44"/>
      <c r="AF131" s="44"/>
      <c r="AG131" s="44"/>
      <c r="AH131" s="44"/>
    </row>
    <row r="132" spans="2:34" x14ac:dyDescent="0.25">
      <c r="B132" s="77"/>
      <c r="D132" s="44"/>
      <c r="E132" s="44"/>
      <c r="F132" s="44"/>
      <c r="G132" s="44"/>
      <c r="H132" s="44"/>
      <c r="I132" s="44"/>
      <c r="J132" s="44"/>
      <c r="L132" s="44"/>
      <c r="M132" s="44"/>
      <c r="N132" s="44"/>
      <c r="O132" s="44"/>
      <c r="P132" s="44"/>
      <c r="Q132" s="44"/>
      <c r="S132" s="77"/>
      <c r="U132" s="44"/>
      <c r="V132" s="44"/>
      <c r="W132" s="44"/>
      <c r="X132" s="44"/>
      <c r="Y132" s="44"/>
      <c r="Z132" s="44"/>
      <c r="AA132" s="44"/>
      <c r="AC132" s="44"/>
      <c r="AD132" s="44"/>
      <c r="AE132" s="44"/>
      <c r="AF132" s="44"/>
      <c r="AG132" s="44"/>
      <c r="AH132" s="44"/>
    </row>
    <row r="133" spans="2:34" x14ac:dyDescent="0.25">
      <c r="B133" s="77"/>
      <c r="D133" s="44"/>
      <c r="E133" s="44"/>
      <c r="F133" s="44"/>
      <c r="G133" s="44"/>
      <c r="H133" s="44"/>
      <c r="I133" s="44"/>
      <c r="J133" s="44"/>
      <c r="L133" s="44"/>
      <c r="M133" s="44"/>
      <c r="N133" s="44"/>
      <c r="O133" s="44"/>
      <c r="P133" s="44"/>
      <c r="Q133" s="44"/>
      <c r="S133" s="77"/>
      <c r="U133" s="44"/>
      <c r="V133" s="44"/>
      <c r="W133" s="44"/>
      <c r="X133" s="44"/>
      <c r="Y133" s="44"/>
      <c r="Z133" s="44"/>
      <c r="AA133" s="44"/>
      <c r="AC133" s="44"/>
      <c r="AD133" s="44"/>
      <c r="AE133" s="44"/>
      <c r="AF133" s="44"/>
      <c r="AG133" s="44"/>
      <c r="AH133" s="44"/>
    </row>
    <row r="134" spans="2:34" x14ac:dyDescent="0.25">
      <c r="B134" s="77"/>
      <c r="D134" s="44"/>
      <c r="E134" s="44"/>
      <c r="F134" s="44"/>
      <c r="G134" s="44"/>
      <c r="H134" s="44"/>
      <c r="I134" s="44"/>
      <c r="J134" s="44"/>
      <c r="L134" s="44"/>
      <c r="M134" s="44"/>
      <c r="N134" s="44"/>
      <c r="O134" s="44"/>
      <c r="P134" s="44"/>
      <c r="Q134" s="44"/>
      <c r="S134" s="77"/>
      <c r="U134" s="44"/>
      <c r="V134" s="44"/>
      <c r="W134" s="44"/>
      <c r="X134" s="44"/>
      <c r="Y134" s="44"/>
      <c r="Z134" s="44"/>
      <c r="AA134" s="44"/>
      <c r="AC134" s="44"/>
      <c r="AD134" s="44"/>
      <c r="AE134" s="44"/>
      <c r="AF134" s="44"/>
      <c r="AG134" s="44"/>
      <c r="AH134" s="44"/>
    </row>
    <row r="135" spans="2:34" x14ac:dyDescent="0.25">
      <c r="B135" s="77"/>
      <c r="D135" s="44"/>
      <c r="E135" s="44"/>
      <c r="F135" s="44"/>
      <c r="G135" s="44"/>
      <c r="H135" s="44"/>
      <c r="I135" s="44"/>
      <c r="J135" s="44"/>
      <c r="L135" s="44"/>
      <c r="M135" s="44"/>
      <c r="N135" s="44"/>
      <c r="O135" s="44"/>
      <c r="P135" s="44"/>
      <c r="Q135" s="44"/>
      <c r="S135" s="77"/>
      <c r="U135" s="44"/>
      <c r="V135" s="44"/>
      <c r="W135" s="44"/>
      <c r="X135" s="44"/>
      <c r="Y135" s="44"/>
      <c r="Z135" s="44"/>
      <c r="AA135" s="44"/>
      <c r="AC135" s="44"/>
      <c r="AD135" s="44"/>
      <c r="AE135" s="44"/>
      <c r="AF135" s="44"/>
      <c r="AG135" s="44"/>
      <c r="AH135" s="44"/>
    </row>
    <row r="136" spans="2:34" x14ac:dyDescent="0.25">
      <c r="B136" s="77"/>
      <c r="D136" s="44"/>
      <c r="E136" s="44"/>
      <c r="F136" s="44"/>
      <c r="G136" s="44"/>
      <c r="H136" s="44"/>
      <c r="I136" s="44"/>
      <c r="J136" s="44"/>
      <c r="L136" s="44"/>
      <c r="M136" s="44"/>
      <c r="N136" s="44"/>
      <c r="O136" s="44"/>
      <c r="P136" s="44"/>
      <c r="Q136" s="44"/>
      <c r="S136" s="77"/>
      <c r="U136" s="44"/>
      <c r="V136" s="44"/>
      <c r="W136" s="44"/>
      <c r="X136" s="44"/>
      <c r="Y136" s="44"/>
      <c r="Z136" s="44"/>
      <c r="AA136" s="44"/>
      <c r="AC136" s="44"/>
      <c r="AD136" s="44"/>
      <c r="AE136" s="44"/>
      <c r="AF136" s="44"/>
      <c r="AG136" s="44"/>
      <c r="AH136" s="44"/>
    </row>
    <row r="137" spans="2:34" x14ac:dyDescent="0.25">
      <c r="B137" s="77"/>
      <c r="D137" s="44"/>
      <c r="E137" s="44"/>
      <c r="F137" s="44"/>
      <c r="G137" s="44"/>
      <c r="H137" s="44"/>
      <c r="I137" s="44"/>
      <c r="J137" s="44"/>
      <c r="L137" s="44"/>
      <c r="M137" s="44"/>
      <c r="N137" s="44"/>
      <c r="O137" s="44"/>
      <c r="P137" s="44"/>
      <c r="Q137" s="44"/>
      <c r="S137" s="77"/>
      <c r="U137" s="44"/>
      <c r="V137" s="44"/>
      <c r="W137" s="44"/>
      <c r="X137" s="44"/>
      <c r="Y137" s="44"/>
      <c r="Z137" s="44"/>
      <c r="AA137" s="44"/>
      <c r="AC137" s="44"/>
      <c r="AD137" s="44"/>
      <c r="AE137" s="44"/>
      <c r="AF137" s="44"/>
      <c r="AG137" s="44"/>
      <c r="AH137" s="44"/>
    </row>
    <row r="138" spans="2:34" x14ac:dyDescent="0.25">
      <c r="B138" s="77"/>
      <c r="D138" s="44"/>
      <c r="E138" s="44"/>
      <c r="F138" s="44"/>
      <c r="G138" s="44"/>
      <c r="H138" s="44"/>
      <c r="I138" s="44"/>
      <c r="J138" s="44"/>
      <c r="L138" s="44"/>
      <c r="M138" s="44"/>
      <c r="N138" s="44"/>
      <c r="O138" s="44"/>
      <c r="P138" s="44"/>
      <c r="Q138" s="44"/>
      <c r="S138" s="77"/>
      <c r="U138" s="44"/>
      <c r="V138" s="44"/>
      <c r="W138" s="44"/>
      <c r="X138" s="44"/>
      <c r="Y138" s="44"/>
      <c r="Z138" s="44"/>
      <c r="AA138" s="44"/>
      <c r="AC138" s="44"/>
      <c r="AD138" s="44"/>
      <c r="AE138" s="44"/>
      <c r="AF138" s="44"/>
      <c r="AG138" s="44"/>
      <c r="AH138" s="44"/>
    </row>
    <row r="139" spans="2:34" x14ac:dyDescent="0.25">
      <c r="B139" s="77"/>
      <c r="D139" s="44"/>
      <c r="E139" s="44"/>
      <c r="F139" s="44"/>
      <c r="G139" s="44"/>
      <c r="H139" s="44"/>
      <c r="I139" s="44"/>
      <c r="J139" s="44"/>
      <c r="L139" s="44"/>
      <c r="M139" s="44"/>
      <c r="N139" s="44"/>
      <c r="O139" s="44"/>
      <c r="P139" s="44"/>
      <c r="Q139" s="44"/>
      <c r="S139" s="77"/>
      <c r="U139" s="44"/>
      <c r="V139" s="44"/>
      <c r="W139" s="44"/>
      <c r="X139" s="44"/>
      <c r="Y139" s="44"/>
      <c r="Z139" s="44"/>
      <c r="AA139" s="44"/>
      <c r="AC139" s="44"/>
      <c r="AD139" s="44"/>
      <c r="AE139" s="44"/>
      <c r="AF139" s="44"/>
      <c r="AG139" s="44"/>
      <c r="AH139" s="44"/>
    </row>
    <row r="140" spans="2:34" x14ac:dyDescent="0.25">
      <c r="B140" s="77"/>
      <c r="D140" s="44"/>
      <c r="E140" s="44"/>
      <c r="F140" s="44"/>
      <c r="G140" s="44"/>
      <c r="H140" s="44"/>
      <c r="I140" s="44"/>
      <c r="J140" s="44"/>
      <c r="L140" s="44"/>
      <c r="M140" s="44"/>
      <c r="N140" s="44"/>
      <c r="O140" s="44"/>
      <c r="P140" s="44"/>
      <c r="Q140" s="44"/>
      <c r="S140" s="77"/>
      <c r="U140" s="44"/>
      <c r="V140" s="44"/>
      <c r="W140" s="44"/>
      <c r="X140" s="44"/>
      <c r="Y140" s="44"/>
      <c r="Z140" s="44"/>
      <c r="AA140" s="44"/>
      <c r="AC140" s="44"/>
      <c r="AD140" s="44"/>
      <c r="AE140" s="44"/>
      <c r="AF140" s="44"/>
      <c r="AG140" s="44"/>
      <c r="AH140" s="44"/>
    </row>
    <row r="141" spans="2:34" x14ac:dyDescent="0.25">
      <c r="B141" s="77"/>
      <c r="D141" s="44"/>
      <c r="E141" s="44"/>
      <c r="F141" s="44"/>
      <c r="G141" s="44"/>
      <c r="H141" s="44"/>
      <c r="I141" s="44"/>
      <c r="J141" s="44"/>
      <c r="L141" s="44"/>
      <c r="M141" s="44"/>
      <c r="N141" s="44"/>
      <c r="O141" s="44"/>
      <c r="P141" s="44"/>
      <c r="Q141" s="44"/>
      <c r="S141" s="77"/>
      <c r="U141" s="44"/>
      <c r="V141" s="44"/>
      <c r="W141" s="44"/>
      <c r="X141" s="44"/>
      <c r="Y141" s="44"/>
      <c r="Z141" s="44"/>
      <c r="AA141" s="44"/>
      <c r="AC141" s="44"/>
      <c r="AD141" s="44"/>
      <c r="AE141" s="44"/>
      <c r="AF141" s="44"/>
      <c r="AG141" s="44"/>
      <c r="AH141" s="44"/>
    </row>
    <row r="142" spans="2:34" x14ac:dyDescent="0.25">
      <c r="B142" s="77"/>
      <c r="D142" s="44"/>
      <c r="E142" s="44"/>
      <c r="F142" s="44"/>
      <c r="G142" s="44"/>
      <c r="H142" s="44"/>
      <c r="I142" s="44"/>
      <c r="J142" s="44"/>
      <c r="L142" s="44"/>
      <c r="M142" s="44"/>
      <c r="N142" s="44"/>
      <c r="O142" s="44"/>
      <c r="P142" s="44"/>
      <c r="Q142" s="44"/>
      <c r="S142" s="77"/>
      <c r="U142" s="44"/>
      <c r="V142" s="44"/>
      <c r="W142" s="44"/>
      <c r="X142" s="44"/>
      <c r="Y142" s="44"/>
      <c r="Z142" s="44"/>
      <c r="AA142" s="44"/>
      <c r="AC142" s="44"/>
      <c r="AD142" s="44"/>
      <c r="AE142" s="44"/>
      <c r="AF142" s="44"/>
      <c r="AG142" s="44"/>
      <c r="AH142" s="44"/>
    </row>
    <row r="143" spans="2:34" x14ac:dyDescent="0.25">
      <c r="B143" s="77"/>
      <c r="D143" s="44"/>
      <c r="E143" s="44"/>
      <c r="F143" s="44"/>
      <c r="G143" s="44"/>
      <c r="H143" s="44"/>
      <c r="I143" s="44"/>
      <c r="J143" s="44"/>
      <c r="L143" s="44"/>
      <c r="M143" s="44"/>
      <c r="N143" s="44"/>
      <c r="O143" s="44"/>
      <c r="P143" s="44"/>
      <c r="Q143" s="44"/>
      <c r="S143" s="77"/>
      <c r="U143" s="44"/>
      <c r="V143" s="44"/>
      <c r="W143" s="44"/>
      <c r="X143" s="44"/>
      <c r="Y143" s="44"/>
      <c r="Z143" s="44"/>
      <c r="AA143" s="44"/>
      <c r="AC143" s="44"/>
      <c r="AD143" s="44"/>
      <c r="AE143" s="44"/>
      <c r="AF143" s="44"/>
      <c r="AG143" s="44"/>
      <c r="AH143" s="44"/>
    </row>
    <row r="144" spans="2:34" x14ac:dyDescent="0.25">
      <c r="B144" s="77"/>
      <c r="D144" s="44"/>
      <c r="E144" s="44"/>
      <c r="F144" s="44"/>
      <c r="G144" s="44"/>
      <c r="H144" s="44"/>
      <c r="I144" s="44"/>
      <c r="J144" s="44"/>
      <c r="L144" s="44"/>
      <c r="M144" s="44"/>
      <c r="N144" s="44"/>
      <c r="O144" s="44"/>
      <c r="P144" s="44"/>
      <c r="Q144" s="44"/>
      <c r="S144" s="77"/>
      <c r="U144" s="44"/>
      <c r="V144" s="44"/>
      <c r="W144" s="44"/>
      <c r="X144" s="44"/>
      <c r="Y144" s="44"/>
      <c r="Z144" s="44"/>
      <c r="AA144" s="44"/>
      <c r="AC144" s="44"/>
      <c r="AD144" s="44"/>
      <c r="AE144" s="44"/>
      <c r="AF144" s="44"/>
      <c r="AG144" s="44"/>
      <c r="AH144" s="44"/>
    </row>
    <row r="145" spans="2:34" x14ac:dyDescent="0.25">
      <c r="B145" s="77"/>
      <c r="D145" s="44"/>
      <c r="E145" s="44"/>
      <c r="F145" s="44"/>
      <c r="G145" s="44"/>
      <c r="H145" s="44"/>
      <c r="I145" s="44"/>
      <c r="J145" s="44"/>
      <c r="L145" s="44"/>
      <c r="M145" s="44"/>
      <c r="N145" s="44"/>
      <c r="O145" s="44"/>
      <c r="P145" s="44"/>
      <c r="Q145" s="44"/>
      <c r="S145" s="77"/>
      <c r="U145" s="44"/>
      <c r="V145" s="44"/>
      <c r="W145" s="44"/>
      <c r="X145" s="44"/>
      <c r="Y145" s="44"/>
      <c r="Z145" s="44"/>
      <c r="AA145" s="44"/>
      <c r="AC145" s="44"/>
      <c r="AD145" s="44"/>
      <c r="AE145" s="44"/>
      <c r="AF145" s="44"/>
      <c r="AG145" s="44"/>
      <c r="AH145" s="44"/>
    </row>
    <row r="146" spans="2:34" x14ac:dyDescent="0.25">
      <c r="B146" s="77"/>
      <c r="D146" s="44"/>
      <c r="E146" s="44"/>
      <c r="F146" s="44"/>
      <c r="G146" s="44"/>
      <c r="H146" s="44"/>
      <c r="I146" s="44"/>
      <c r="J146" s="44"/>
      <c r="L146" s="44"/>
      <c r="M146" s="44"/>
      <c r="N146" s="44"/>
      <c r="O146" s="44"/>
      <c r="P146" s="44"/>
      <c r="Q146" s="44"/>
      <c r="S146" s="77"/>
      <c r="U146" s="44"/>
      <c r="V146" s="44"/>
      <c r="W146" s="44"/>
      <c r="X146" s="44"/>
      <c r="Y146" s="44"/>
      <c r="Z146" s="44"/>
      <c r="AA146" s="44"/>
      <c r="AC146" s="44"/>
      <c r="AD146" s="44"/>
      <c r="AE146" s="44"/>
      <c r="AF146" s="44"/>
      <c r="AG146" s="44"/>
      <c r="AH146" s="44"/>
    </row>
    <row r="147" spans="2:34" x14ac:dyDescent="0.25">
      <c r="B147" s="77"/>
      <c r="D147" s="44"/>
      <c r="E147" s="44"/>
      <c r="F147" s="44"/>
      <c r="G147" s="44"/>
      <c r="H147" s="44"/>
      <c r="I147" s="44"/>
      <c r="J147" s="44"/>
      <c r="L147" s="44"/>
      <c r="M147" s="44"/>
      <c r="N147" s="44"/>
      <c r="O147" s="44"/>
      <c r="P147" s="44"/>
      <c r="Q147" s="44"/>
      <c r="S147" s="77"/>
      <c r="U147" s="44"/>
      <c r="V147" s="44"/>
      <c r="W147" s="44"/>
      <c r="X147" s="44"/>
      <c r="Y147" s="44"/>
      <c r="Z147" s="44"/>
      <c r="AA147" s="44"/>
      <c r="AC147" s="44"/>
      <c r="AD147" s="44"/>
      <c r="AE147" s="44"/>
      <c r="AF147" s="44"/>
      <c r="AG147" s="44"/>
      <c r="AH147" s="44"/>
    </row>
    <row r="148" spans="2:34" x14ac:dyDescent="0.25">
      <c r="B148" s="77"/>
      <c r="D148" s="44"/>
      <c r="E148" s="44"/>
      <c r="F148" s="44"/>
      <c r="G148" s="44"/>
      <c r="H148" s="44"/>
      <c r="I148" s="44"/>
      <c r="J148" s="44"/>
      <c r="L148" s="44"/>
      <c r="M148" s="44"/>
      <c r="N148" s="44"/>
      <c r="O148" s="44"/>
      <c r="P148" s="44"/>
      <c r="Q148" s="44"/>
      <c r="S148" s="77"/>
      <c r="U148" s="44"/>
      <c r="V148" s="44"/>
      <c r="W148" s="44"/>
      <c r="X148" s="44"/>
      <c r="Y148" s="44"/>
      <c r="Z148" s="44"/>
      <c r="AA148" s="44"/>
      <c r="AC148" s="44"/>
      <c r="AD148" s="44"/>
      <c r="AE148" s="44"/>
      <c r="AF148" s="44"/>
      <c r="AG148" s="44"/>
      <c r="AH148" s="44"/>
    </row>
    <row r="149" spans="2:34" x14ac:dyDescent="0.25">
      <c r="B149" s="77"/>
      <c r="D149" s="44"/>
      <c r="E149" s="44"/>
      <c r="F149" s="44"/>
      <c r="G149" s="44"/>
      <c r="H149" s="44"/>
      <c r="I149" s="44"/>
      <c r="J149" s="44"/>
      <c r="L149" s="44"/>
      <c r="M149" s="44"/>
      <c r="N149" s="44"/>
      <c r="O149" s="44"/>
      <c r="P149" s="44"/>
      <c r="Q149" s="44"/>
      <c r="S149" s="77"/>
      <c r="U149" s="44"/>
      <c r="V149" s="44"/>
      <c r="W149" s="44"/>
      <c r="X149" s="44"/>
      <c r="Y149" s="44"/>
      <c r="Z149" s="44"/>
      <c r="AA149" s="44"/>
      <c r="AC149" s="44"/>
      <c r="AD149" s="44"/>
      <c r="AE149" s="44"/>
      <c r="AF149" s="44"/>
      <c r="AG149" s="44"/>
      <c r="AH149" s="44"/>
    </row>
    <row r="150" spans="2:34" x14ac:dyDescent="0.25">
      <c r="B150" s="77"/>
      <c r="D150" s="44"/>
      <c r="E150" s="44"/>
      <c r="F150" s="44"/>
      <c r="G150" s="44"/>
      <c r="H150" s="44"/>
      <c r="I150" s="44"/>
      <c r="J150" s="44"/>
      <c r="L150" s="44"/>
      <c r="M150" s="44"/>
      <c r="N150" s="44"/>
      <c r="O150" s="44"/>
      <c r="P150" s="44"/>
      <c r="Q150" s="44"/>
      <c r="S150" s="77"/>
      <c r="U150" s="44"/>
      <c r="V150" s="44"/>
      <c r="W150" s="44"/>
      <c r="X150" s="44"/>
      <c r="Y150" s="44"/>
      <c r="Z150" s="44"/>
      <c r="AA150" s="44"/>
      <c r="AC150" s="44"/>
      <c r="AD150" s="44"/>
      <c r="AE150" s="44"/>
      <c r="AF150" s="44"/>
      <c r="AG150" s="44"/>
      <c r="AH150" s="44"/>
    </row>
    <row r="151" spans="2:34" x14ac:dyDescent="0.25">
      <c r="B151" s="77"/>
      <c r="D151" s="44"/>
      <c r="E151" s="44"/>
      <c r="F151" s="44"/>
      <c r="G151" s="44"/>
      <c r="H151" s="44"/>
      <c r="I151" s="44"/>
      <c r="J151" s="44"/>
      <c r="L151" s="44"/>
      <c r="M151" s="44"/>
      <c r="N151" s="44"/>
      <c r="O151" s="44"/>
      <c r="P151" s="44"/>
      <c r="Q151" s="44"/>
      <c r="S151" s="77"/>
      <c r="U151" s="44"/>
      <c r="V151" s="44"/>
      <c r="W151" s="44"/>
      <c r="X151" s="44"/>
      <c r="Y151" s="44"/>
      <c r="Z151" s="44"/>
      <c r="AA151" s="44"/>
      <c r="AC151" s="44"/>
      <c r="AD151" s="44"/>
      <c r="AE151" s="44"/>
      <c r="AF151" s="44"/>
      <c r="AG151" s="44"/>
      <c r="AH151" s="44"/>
    </row>
    <row r="152" spans="2:34" x14ac:dyDescent="0.25">
      <c r="B152" s="77"/>
      <c r="D152" s="44"/>
      <c r="E152" s="44"/>
      <c r="F152" s="44"/>
      <c r="G152" s="44"/>
      <c r="H152" s="44"/>
      <c r="I152" s="44"/>
      <c r="J152" s="44"/>
      <c r="L152" s="44"/>
      <c r="M152" s="44"/>
      <c r="N152" s="44"/>
      <c r="O152" s="44"/>
      <c r="P152" s="44"/>
      <c r="Q152" s="44"/>
      <c r="S152" s="77"/>
      <c r="U152" s="44"/>
      <c r="V152" s="44"/>
      <c r="W152" s="44"/>
      <c r="X152" s="44"/>
      <c r="Y152" s="44"/>
      <c r="Z152" s="44"/>
      <c r="AA152" s="44"/>
      <c r="AC152" s="44"/>
      <c r="AD152" s="44"/>
      <c r="AE152" s="44"/>
      <c r="AF152" s="44"/>
      <c r="AG152" s="44"/>
      <c r="AH152" s="44"/>
    </row>
    <row r="153" spans="2:34" x14ac:dyDescent="0.25">
      <c r="B153" s="77"/>
      <c r="D153" s="44"/>
      <c r="E153" s="44"/>
      <c r="F153" s="44"/>
      <c r="G153" s="44"/>
      <c r="H153" s="44"/>
      <c r="I153" s="44"/>
      <c r="J153" s="44"/>
      <c r="L153" s="44"/>
      <c r="M153" s="44"/>
      <c r="N153" s="44"/>
      <c r="O153" s="44"/>
      <c r="P153" s="44"/>
      <c r="Q153" s="44"/>
      <c r="S153" s="77"/>
      <c r="U153" s="44"/>
      <c r="V153" s="44"/>
      <c r="W153" s="44"/>
      <c r="X153" s="44"/>
      <c r="Y153" s="44"/>
      <c r="Z153" s="44"/>
      <c r="AA153" s="44"/>
      <c r="AC153" s="44"/>
      <c r="AD153" s="44"/>
      <c r="AE153" s="44"/>
      <c r="AF153" s="44"/>
      <c r="AG153" s="44"/>
      <c r="AH153" s="44"/>
    </row>
    <row r="154" spans="2:34" x14ac:dyDescent="0.25">
      <c r="B154" s="77"/>
      <c r="D154" s="44"/>
      <c r="E154" s="44"/>
      <c r="F154" s="44"/>
      <c r="G154" s="44"/>
      <c r="H154" s="44"/>
      <c r="I154" s="44"/>
      <c r="J154" s="44"/>
      <c r="L154" s="44"/>
      <c r="M154" s="44"/>
      <c r="N154" s="44"/>
      <c r="O154" s="44"/>
      <c r="P154" s="44"/>
      <c r="Q154" s="44"/>
      <c r="S154" s="77"/>
      <c r="U154" s="44"/>
      <c r="V154" s="44"/>
      <c r="W154" s="44"/>
      <c r="X154" s="44"/>
      <c r="Y154" s="44"/>
      <c r="Z154" s="44"/>
      <c r="AA154" s="44"/>
      <c r="AC154" s="44"/>
      <c r="AD154" s="44"/>
      <c r="AE154" s="44"/>
      <c r="AF154" s="44"/>
      <c r="AG154" s="44"/>
      <c r="AH154" s="44"/>
    </row>
    <row r="155" spans="2:34" x14ac:dyDescent="0.25">
      <c r="B155" s="77"/>
      <c r="D155" s="44"/>
      <c r="E155" s="44"/>
      <c r="F155" s="44"/>
      <c r="G155" s="44"/>
      <c r="H155" s="44"/>
      <c r="I155" s="44"/>
      <c r="J155" s="44"/>
      <c r="L155" s="44"/>
      <c r="M155" s="44"/>
      <c r="N155" s="44"/>
      <c r="O155" s="44"/>
      <c r="P155" s="44"/>
      <c r="Q155" s="44"/>
      <c r="S155" s="77"/>
      <c r="U155" s="44"/>
      <c r="V155" s="44"/>
      <c r="W155" s="44"/>
      <c r="X155" s="44"/>
      <c r="Y155" s="44"/>
      <c r="Z155" s="44"/>
      <c r="AA155" s="44"/>
      <c r="AC155" s="44"/>
      <c r="AD155" s="44"/>
      <c r="AE155" s="44"/>
      <c r="AF155" s="44"/>
      <c r="AG155" s="44"/>
      <c r="AH155" s="44"/>
    </row>
    <row r="156" spans="2:34" x14ac:dyDescent="0.25">
      <c r="B156" s="77"/>
      <c r="D156" s="44"/>
      <c r="E156" s="44"/>
      <c r="F156" s="44"/>
      <c r="G156" s="44"/>
      <c r="H156" s="44"/>
      <c r="I156" s="44"/>
      <c r="J156" s="44"/>
      <c r="L156" s="44"/>
      <c r="M156" s="44"/>
      <c r="N156" s="44"/>
      <c r="O156" s="44"/>
      <c r="P156" s="44"/>
      <c r="Q156" s="44"/>
      <c r="S156" s="77"/>
      <c r="U156" s="44"/>
      <c r="V156" s="44"/>
      <c r="W156" s="44"/>
      <c r="X156" s="44"/>
      <c r="Y156" s="44"/>
      <c r="Z156" s="44"/>
      <c r="AA156" s="44"/>
      <c r="AC156" s="44"/>
      <c r="AD156" s="44"/>
      <c r="AE156" s="44"/>
      <c r="AF156" s="44"/>
      <c r="AG156" s="44"/>
      <c r="AH156" s="44"/>
    </row>
    <row r="157" spans="2:34" x14ac:dyDescent="0.25">
      <c r="B157" s="77"/>
      <c r="D157" s="44"/>
      <c r="E157" s="44"/>
      <c r="F157" s="44"/>
      <c r="G157" s="44"/>
      <c r="H157" s="44"/>
      <c r="I157" s="44"/>
      <c r="J157" s="44"/>
      <c r="L157" s="44"/>
      <c r="M157" s="44"/>
      <c r="N157" s="44"/>
      <c r="O157" s="44"/>
      <c r="P157" s="44"/>
      <c r="Q157" s="44"/>
      <c r="S157" s="77"/>
      <c r="U157" s="44"/>
      <c r="V157" s="44"/>
      <c r="W157" s="44"/>
      <c r="X157" s="44"/>
      <c r="Y157" s="44"/>
      <c r="Z157" s="44"/>
      <c r="AA157" s="44"/>
      <c r="AC157" s="44"/>
      <c r="AD157" s="44"/>
      <c r="AE157" s="44"/>
      <c r="AF157" s="44"/>
      <c r="AG157" s="44"/>
      <c r="AH157" s="44"/>
    </row>
    <row r="158" spans="2:34" x14ac:dyDescent="0.25">
      <c r="B158" s="77"/>
      <c r="D158" s="44"/>
      <c r="E158" s="44"/>
      <c r="F158" s="44"/>
      <c r="G158" s="44"/>
      <c r="H158" s="44"/>
      <c r="I158" s="44"/>
      <c r="J158" s="44"/>
      <c r="L158" s="44"/>
      <c r="M158" s="44"/>
      <c r="N158" s="44"/>
      <c r="O158" s="44"/>
      <c r="P158" s="44"/>
      <c r="Q158" s="44"/>
      <c r="S158" s="77"/>
      <c r="U158" s="44"/>
      <c r="V158" s="44"/>
      <c r="W158" s="44"/>
      <c r="X158" s="44"/>
      <c r="Y158" s="44"/>
      <c r="Z158" s="44"/>
      <c r="AA158" s="44"/>
      <c r="AC158" s="44"/>
      <c r="AD158" s="44"/>
      <c r="AE158" s="44"/>
      <c r="AF158" s="44"/>
      <c r="AG158" s="44"/>
      <c r="AH158" s="44"/>
    </row>
    <row r="159" spans="2:34" x14ac:dyDescent="0.25">
      <c r="B159" s="77"/>
      <c r="D159" s="44"/>
      <c r="E159" s="44"/>
      <c r="F159" s="44"/>
      <c r="G159" s="44"/>
      <c r="H159" s="44"/>
      <c r="I159" s="44"/>
      <c r="J159" s="44"/>
      <c r="L159" s="44"/>
      <c r="M159" s="44"/>
      <c r="N159" s="44"/>
      <c r="O159" s="44"/>
      <c r="P159" s="44"/>
      <c r="Q159" s="44"/>
      <c r="S159" s="77"/>
      <c r="U159" s="44"/>
      <c r="V159" s="44"/>
      <c r="W159" s="44"/>
      <c r="X159" s="44"/>
      <c r="Y159" s="44"/>
      <c r="Z159" s="44"/>
      <c r="AA159" s="44"/>
      <c r="AC159" s="44"/>
      <c r="AD159" s="44"/>
      <c r="AE159" s="44"/>
      <c r="AF159" s="44"/>
      <c r="AG159" s="44"/>
      <c r="AH159" s="44"/>
    </row>
    <row r="160" spans="2:34" x14ac:dyDescent="0.25">
      <c r="B160" s="77"/>
      <c r="D160" s="44"/>
      <c r="E160" s="44"/>
      <c r="F160" s="44"/>
      <c r="G160" s="44"/>
      <c r="H160" s="44"/>
      <c r="I160" s="44"/>
      <c r="J160" s="44"/>
      <c r="L160" s="44"/>
      <c r="M160" s="44"/>
      <c r="N160" s="44"/>
      <c r="O160" s="44"/>
      <c r="P160" s="44"/>
      <c r="Q160" s="44"/>
      <c r="S160" s="77"/>
      <c r="U160" s="44"/>
      <c r="V160" s="44"/>
      <c r="W160" s="44"/>
      <c r="X160" s="44"/>
      <c r="Y160" s="44"/>
      <c r="Z160" s="44"/>
      <c r="AA160" s="44"/>
      <c r="AC160" s="44"/>
      <c r="AD160" s="44"/>
      <c r="AE160" s="44"/>
      <c r="AF160" s="44"/>
      <c r="AG160" s="44"/>
      <c r="AH160" s="44"/>
    </row>
    <row r="161" spans="2:34" x14ac:dyDescent="0.25">
      <c r="B161" s="77"/>
      <c r="D161" s="44"/>
      <c r="E161" s="44"/>
      <c r="F161" s="44"/>
      <c r="G161" s="44"/>
      <c r="H161" s="44"/>
      <c r="I161" s="44"/>
      <c r="J161" s="44"/>
      <c r="L161" s="44"/>
      <c r="M161" s="44"/>
      <c r="N161" s="44"/>
      <c r="O161" s="44"/>
      <c r="P161" s="44"/>
      <c r="Q161" s="44"/>
      <c r="S161" s="77"/>
      <c r="U161" s="44"/>
      <c r="V161" s="44"/>
      <c r="W161" s="44"/>
      <c r="X161" s="44"/>
      <c r="Y161" s="44"/>
      <c r="Z161" s="44"/>
      <c r="AA161" s="44"/>
      <c r="AC161" s="44"/>
      <c r="AD161" s="44"/>
      <c r="AE161" s="44"/>
      <c r="AF161" s="44"/>
      <c r="AG161" s="44"/>
      <c r="AH161" s="44"/>
    </row>
    <row r="162" spans="2:34" x14ac:dyDescent="0.25">
      <c r="B162" s="77"/>
      <c r="D162" s="44"/>
      <c r="E162" s="44"/>
      <c r="F162" s="44"/>
      <c r="G162" s="44"/>
      <c r="H162" s="44"/>
      <c r="I162" s="44"/>
      <c r="J162" s="44"/>
      <c r="L162" s="44"/>
      <c r="M162" s="44"/>
      <c r="N162" s="44"/>
      <c r="O162" s="44"/>
      <c r="P162" s="44"/>
      <c r="Q162" s="44"/>
      <c r="S162" s="77"/>
      <c r="U162" s="44"/>
      <c r="V162" s="44"/>
      <c r="W162" s="44"/>
      <c r="X162" s="44"/>
      <c r="Y162" s="44"/>
      <c r="Z162" s="44"/>
      <c r="AA162" s="44"/>
      <c r="AC162" s="44"/>
      <c r="AD162" s="44"/>
      <c r="AE162" s="44"/>
      <c r="AF162" s="44"/>
      <c r="AG162" s="44"/>
      <c r="AH162" s="44"/>
    </row>
    <row r="163" spans="2:34" x14ac:dyDescent="0.25">
      <c r="B163" s="77"/>
      <c r="D163" s="44"/>
      <c r="E163" s="44"/>
      <c r="F163" s="44"/>
      <c r="G163" s="44"/>
      <c r="H163" s="44"/>
      <c r="I163" s="44"/>
      <c r="J163" s="44"/>
      <c r="L163" s="44"/>
      <c r="M163" s="44"/>
      <c r="N163" s="44"/>
      <c r="O163" s="44"/>
      <c r="P163" s="44"/>
      <c r="Q163" s="44"/>
      <c r="S163" s="77"/>
      <c r="U163" s="44"/>
      <c r="V163" s="44"/>
      <c r="W163" s="44"/>
      <c r="X163" s="44"/>
      <c r="Y163" s="44"/>
      <c r="Z163" s="44"/>
      <c r="AA163" s="44"/>
      <c r="AC163" s="44"/>
      <c r="AD163" s="44"/>
      <c r="AE163" s="44"/>
      <c r="AF163" s="44"/>
      <c r="AG163" s="44"/>
      <c r="AH163" s="44"/>
    </row>
    <row r="164" spans="2:34" x14ac:dyDescent="0.25">
      <c r="B164" s="77"/>
      <c r="D164" s="44"/>
      <c r="E164" s="44"/>
      <c r="F164" s="44"/>
      <c r="G164" s="44"/>
      <c r="H164" s="44"/>
      <c r="I164" s="44"/>
      <c r="J164" s="44"/>
      <c r="L164" s="44"/>
      <c r="M164" s="44"/>
      <c r="N164" s="44"/>
      <c r="O164" s="44"/>
      <c r="P164" s="44"/>
      <c r="Q164" s="44"/>
      <c r="S164" s="77"/>
      <c r="U164" s="44"/>
      <c r="V164" s="44"/>
      <c r="W164" s="44"/>
      <c r="X164" s="44"/>
      <c r="Y164" s="44"/>
      <c r="Z164" s="44"/>
      <c r="AA164" s="44"/>
      <c r="AC164" s="44"/>
      <c r="AD164" s="44"/>
      <c r="AE164" s="44"/>
      <c r="AF164" s="44"/>
      <c r="AG164" s="44"/>
      <c r="AH164" s="44"/>
    </row>
    <row r="165" spans="2:34" x14ac:dyDescent="0.25">
      <c r="B165" s="77"/>
      <c r="D165" s="44"/>
      <c r="E165" s="44"/>
      <c r="F165" s="44"/>
      <c r="G165" s="44"/>
      <c r="H165" s="44"/>
      <c r="I165" s="44"/>
      <c r="J165" s="44"/>
      <c r="L165" s="44"/>
      <c r="M165" s="44"/>
      <c r="N165" s="44"/>
      <c r="O165" s="44"/>
      <c r="P165" s="44"/>
      <c r="Q165" s="44"/>
      <c r="S165" s="77"/>
      <c r="U165" s="44"/>
      <c r="V165" s="44"/>
      <c r="W165" s="44"/>
      <c r="X165" s="44"/>
      <c r="Y165" s="44"/>
      <c r="Z165" s="44"/>
      <c r="AA165" s="44"/>
      <c r="AC165" s="44"/>
      <c r="AD165" s="44"/>
      <c r="AE165" s="44"/>
      <c r="AF165" s="44"/>
      <c r="AG165" s="44"/>
      <c r="AH165" s="44"/>
    </row>
    <row r="166" spans="2:34" x14ac:dyDescent="0.25">
      <c r="B166" s="77"/>
      <c r="D166" s="44"/>
      <c r="E166" s="44"/>
      <c r="F166" s="44"/>
      <c r="G166" s="44"/>
      <c r="H166" s="44"/>
      <c r="I166" s="44"/>
      <c r="J166" s="44"/>
      <c r="L166" s="44"/>
      <c r="M166" s="44"/>
      <c r="N166" s="44"/>
      <c r="O166" s="44"/>
      <c r="P166" s="44"/>
      <c r="Q166" s="44"/>
      <c r="S166" s="77"/>
      <c r="U166" s="44"/>
      <c r="V166" s="44"/>
      <c r="W166" s="44"/>
      <c r="X166" s="44"/>
      <c r="Y166" s="44"/>
      <c r="Z166" s="44"/>
      <c r="AA166" s="44"/>
      <c r="AC166" s="44"/>
      <c r="AD166" s="44"/>
      <c r="AE166" s="44"/>
      <c r="AF166" s="44"/>
      <c r="AG166" s="44"/>
      <c r="AH166" s="44"/>
    </row>
    <row r="167" spans="2:34" x14ac:dyDescent="0.25">
      <c r="B167" s="77"/>
      <c r="D167" s="44"/>
      <c r="E167" s="44"/>
      <c r="F167" s="44"/>
      <c r="G167" s="44"/>
      <c r="H167" s="44"/>
      <c r="I167" s="44"/>
      <c r="J167" s="44"/>
      <c r="L167" s="44"/>
      <c r="M167" s="44"/>
      <c r="N167" s="44"/>
      <c r="O167" s="44"/>
      <c r="P167" s="44"/>
      <c r="Q167" s="44"/>
      <c r="S167" s="77"/>
      <c r="U167" s="44"/>
      <c r="V167" s="44"/>
      <c r="W167" s="44"/>
      <c r="X167" s="44"/>
      <c r="Y167" s="44"/>
      <c r="Z167" s="44"/>
      <c r="AA167" s="44"/>
      <c r="AC167" s="44"/>
      <c r="AD167" s="44"/>
      <c r="AE167" s="44"/>
      <c r="AF167" s="44"/>
      <c r="AG167" s="44"/>
      <c r="AH167" s="44"/>
    </row>
    <row r="168" spans="2:34" x14ac:dyDescent="0.25">
      <c r="B168" s="77"/>
      <c r="D168" s="44"/>
      <c r="E168" s="44"/>
      <c r="F168" s="44"/>
      <c r="G168" s="44"/>
      <c r="H168" s="44"/>
      <c r="I168" s="44"/>
      <c r="J168" s="44"/>
      <c r="L168" s="44"/>
      <c r="M168" s="44"/>
      <c r="N168" s="44"/>
      <c r="O168" s="44"/>
      <c r="P168" s="44"/>
      <c r="Q168" s="44"/>
      <c r="S168" s="77"/>
      <c r="U168" s="44"/>
      <c r="V168" s="44"/>
      <c r="W168" s="44"/>
      <c r="X168" s="44"/>
      <c r="Y168" s="44"/>
      <c r="Z168" s="44"/>
      <c r="AA168" s="44"/>
      <c r="AC168" s="44"/>
      <c r="AD168" s="44"/>
      <c r="AE168" s="44"/>
      <c r="AF168" s="44"/>
      <c r="AG168" s="44"/>
      <c r="AH168" s="44"/>
    </row>
    <row r="169" spans="2:34" x14ac:dyDescent="0.25">
      <c r="B169" s="77"/>
      <c r="D169" s="44"/>
      <c r="E169" s="44"/>
      <c r="F169" s="44"/>
      <c r="G169" s="44"/>
      <c r="H169" s="44"/>
      <c r="I169" s="44"/>
      <c r="J169" s="44"/>
      <c r="L169" s="44"/>
      <c r="M169" s="44"/>
      <c r="N169" s="44"/>
      <c r="O169" s="44"/>
      <c r="P169" s="44"/>
      <c r="Q169" s="44"/>
      <c r="S169" s="77"/>
      <c r="U169" s="44"/>
      <c r="V169" s="44"/>
      <c r="W169" s="44"/>
      <c r="X169" s="44"/>
      <c r="Y169" s="44"/>
      <c r="Z169" s="44"/>
      <c r="AA169" s="44"/>
      <c r="AC169" s="44"/>
      <c r="AD169" s="44"/>
      <c r="AE169" s="44"/>
      <c r="AF169" s="44"/>
      <c r="AG169" s="44"/>
      <c r="AH169" s="44"/>
    </row>
    <row r="170" spans="2:34" x14ac:dyDescent="0.25">
      <c r="B170" s="77"/>
      <c r="D170" s="44"/>
      <c r="E170" s="44"/>
      <c r="F170" s="44"/>
      <c r="G170" s="44"/>
      <c r="H170" s="44"/>
      <c r="I170" s="44"/>
      <c r="J170" s="44"/>
      <c r="L170" s="44"/>
      <c r="M170" s="44"/>
      <c r="N170" s="44"/>
      <c r="O170" s="44"/>
      <c r="P170" s="44"/>
      <c r="Q170" s="44"/>
      <c r="S170" s="77"/>
      <c r="U170" s="44"/>
      <c r="V170" s="44"/>
      <c r="W170" s="44"/>
      <c r="X170" s="44"/>
      <c r="Y170" s="44"/>
      <c r="Z170" s="44"/>
      <c r="AA170" s="44"/>
      <c r="AC170" s="44"/>
      <c r="AD170" s="44"/>
      <c r="AE170" s="44"/>
      <c r="AF170" s="44"/>
      <c r="AG170" s="44"/>
      <c r="AH170" s="44"/>
    </row>
    <row r="171" spans="2:34" x14ac:dyDescent="0.25">
      <c r="B171" s="77"/>
      <c r="D171" s="44"/>
      <c r="E171" s="44"/>
      <c r="F171" s="44"/>
      <c r="G171" s="44"/>
      <c r="H171" s="44"/>
      <c r="I171" s="44"/>
      <c r="J171" s="44"/>
      <c r="L171" s="44"/>
      <c r="M171" s="44"/>
      <c r="N171" s="44"/>
      <c r="O171" s="44"/>
      <c r="P171" s="44"/>
      <c r="Q171" s="44"/>
      <c r="S171" s="77"/>
      <c r="U171" s="44"/>
      <c r="V171" s="44"/>
      <c r="W171" s="44"/>
      <c r="X171" s="44"/>
      <c r="Y171" s="44"/>
      <c r="Z171" s="44"/>
      <c r="AA171" s="44"/>
      <c r="AC171" s="44"/>
      <c r="AD171" s="44"/>
      <c r="AE171" s="44"/>
      <c r="AF171" s="44"/>
      <c r="AG171" s="44"/>
      <c r="AH171" s="44"/>
    </row>
    <row r="172" spans="2:34" x14ac:dyDescent="0.25">
      <c r="B172" s="77"/>
      <c r="D172" s="44"/>
      <c r="E172" s="44"/>
      <c r="F172" s="44"/>
      <c r="G172" s="44"/>
      <c r="H172" s="44"/>
      <c r="I172" s="44"/>
      <c r="J172" s="44"/>
      <c r="L172" s="44"/>
      <c r="M172" s="44"/>
      <c r="N172" s="44"/>
      <c r="O172" s="44"/>
      <c r="P172" s="44"/>
      <c r="Q172" s="44"/>
      <c r="S172" s="77"/>
      <c r="U172" s="44"/>
      <c r="V172" s="44"/>
      <c r="W172" s="44"/>
      <c r="X172" s="44"/>
      <c r="Y172" s="44"/>
      <c r="Z172" s="44"/>
      <c r="AA172" s="44"/>
      <c r="AC172" s="44"/>
      <c r="AD172" s="44"/>
      <c r="AE172" s="44"/>
      <c r="AF172" s="44"/>
      <c r="AG172" s="44"/>
      <c r="AH172" s="44"/>
    </row>
    <row r="173" spans="2:34" x14ac:dyDescent="0.25">
      <c r="B173" s="77"/>
      <c r="D173" s="44"/>
      <c r="E173" s="44"/>
      <c r="F173" s="44"/>
      <c r="G173" s="44"/>
      <c r="H173" s="44"/>
      <c r="I173" s="44"/>
      <c r="J173" s="44"/>
      <c r="L173" s="44"/>
      <c r="M173" s="44"/>
      <c r="N173" s="44"/>
      <c r="O173" s="44"/>
      <c r="P173" s="44"/>
      <c r="Q173" s="44"/>
      <c r="S173" s="77"/>
      <c r="U173" s="44"/>
      <c r="V173" s="44"/>
      <c r="W173" s="44"/>
      <c r="X173" s="44"/>
      <c r="Y173" s="44"/>
      <c r="Z173" s="44"/>
      <c r="AA173" s="44"/>
      <c r="AC173" s="44"/>
      <c r="AD173" s="44"/>
      <c r="AE173" s="44"/>
      <c r="AF173" s="44"/>
      <c r="AG173" s="44"/>
      <c r="AH173" s="44"/>
    </row>
    <row r="174" spans="2:34" x14ac:dyDescent="0.25">
      <c r="B174" s="77"/>
      <c r="D174" s="44"/>
      <c r="E174" s="44"/>
      <c r="F174" s="44"/>
      <c r="G174" s="44"/>
      <c r="H174" s="44"/>
      <c r="I174" s="44"/>
      <c r="J174" s="44"/>
      <c r="L174" s="44"/>
      <c r="M174" s="44"/>
      <c r="N174" s="44"/>
      <c r="O174" s="44"/>
      <c r="P174" s="44"/>
      <c r="Q174" s="44"/>
      <c r="S174" s="77"/>
      <c r="U174" s="44"/>
      <c r="V174" s="44"/>
      <c r="W174" s="44"/>
      <c r="X174" s="44"/>
      <c r="Y174" s="44"/>
      <c r="Z174" s="44"/>
      <c r="AA174" s="44"/>
      <c r="AC174" s="44"/>
      <c r="AD174" s="44"/>
      <c r="AE174" s="44"/>
      <c r="AF174" s="44"/>
      <c r="AG174" s="44"/>
      <c r="AH174" s="44"/>
    </row>
    <row r="175" spans="2:34" x14ac:dyDescent="0.25">
      <c r="B175" s="77"/>
      <c r="D175" s="44"/>
      <c r="E175" s="44"/>
      <c r="F175" s="44"/>
      <c r="G175" s="44"/>
      <c r="H175" s="44"/>
      <c r="I175" s="44"/>
      <c r="J175" s="44"/>
      <c r="L175" s="44"/>
      <c r="M175" s="44"/>
      <c r="N175" s="44"/>
      <c r="O175" s="44"/>
      <c r="P175" s="44"/>
      <c r="Q175" s="44"/>
      <c r="S175" s="77"/>
      <c r="U175" s="44"/>
      <c r="V175" s="44"/>
      <c r="W175" s="44"/>
      <c r="X175" s="44"/>
      <c r="Y175" s="44"/>
      <c r="Z175" s="44"/>
      <c r="AA175" s="44"/>
      <c r="AC175" s="44"/>
      <c r="AD175" s="44"/>
      <c r="AE175" s="44"/>
      <c r="AF175" s="44"/>
      <c r="AG175" s="44"/>
      <c r="AH175" s="44"/>
    </row>
    <row r="176" spans="2:34" x14ac:dyDescent="0.25">
      <c r="B176" s="77"/>
      <c r="D176" s="44"/>
      <c r="E176" s="44"/>
      <c r="F176" s="44"/>
      <c r="G176" s="44"/>
      <c r="H176" s="44"/>
      <c r="I176" s="44"/>
      <c r="J176" s="44"/>
      <c r="L176" s="44"/>
      <c r="M176" s="44"/>
      <c r="N176" s="44"/>
      <c r="O176" s="44"/>
      <c r="P176" s="44"/>
      <c r="Q176" s="44"/>
      <c r="S176" s="77"/>
      <c r="U176" s="44"/>
      <c r="V176" s="44"/>
      <c r="W176" s="44"/>
      <c r="X176" s="44"/>
      <c r="Y176" s="44"/>
      <c r="Z176" s="44"/>
      <c r="AA176" s="44"/>
      <c r="AC176" s="44"/>
      <c r="AD176" s="44"/>
      <c r="AE176" s="44"/>
      <c r="AF176" s="44"/>
      <c r="AG176" s="44"/>
      <c r="AH176" s="44"/>
    </row>
    <row r="177" spans="2:34" x14ac:dyDescent="0.25">
      <c r="B177" s="77"/>
      <c r="D177" s="44"/>
      <c r="E177" s="44"/>
      <c r="F177" s="44"/>
      <c r="G177" s="44"/>
      <c r="H177" s="44"/>
      <c r="I177" s="44"/>
      <c r="J177" s="44"/>
      <c r="L177" s="44"/>
      <c r="M177" s="44"/>
      <c r="N177" s="44"/>
      <c r="O177" s="44"/>
      <c r="P177" s="44"/>
      <c r="Q177" s="44"/>
      <c r="S177" s="77"/>
      <c r="U177" s="44"/>
      <c r="V177" s="44"/>
      <c r="W177" s="44"/>
      <c r="X177" s="44"/>
      <c r="Y177" s="44"/>
      <c r="Z177" s="44"/>
      <c r="AA177" s="44"/>
      <c r="AC177" s="44"/>
      <c r="AD177" s="44"/>
      <c r="AE177" s="44"/>
      <c r="AF177" s="44"/>
      <c r="AG177" s="44"/>
      <c r="AH177" s="44"/>
    </row>
    <row r="178" spans="2:34" x14ac:dyDescent="0.25">
      <c r="B178" s="77"/>
      <c r="D178" s="44"/>
      <c r="E178" s="44"/>
      <c r="F178" s="44"/>
      <c r="G178" s="44"/>
      <c r="H178" s="44"/>
      <c r="I178" s="44"/>
      <c r="J178" s="44"/>
      <c r="L178" s="44"/>
      <c r="M178" s="44"/>
      <c r="N178" s="44"/>
      <c r="O178" s="44"/>
      <c r="P178" s="44"/>
      <c r="Q178" s="44"/>
      <c r="S178" s="77"/>
      <c r="U178" s="44"/>
      <c r="V178" s="44"/>
      <c r="W178" s="44"/>
      <c r="X178" s="44"/>
      <c r="Y178" s="44"/>
      <c r="Z178" s="44"/>
      <c r="AA178" s="44"/>
      <c r="AC178" s="44"/>
      <c r="AD178" s="44"/>
      <c r="AE178" s="44"/>
      <c r="AF178" s="44"/>
      <c r="AG178" s="44"/>
      <c r="AH178" s="44"/>
    </row>
    <row r="179" spans="2:34" x14ac:dyDescent="0.25">
      <c r="B179" s="77"/>
      <c r="D179" s="44"/>
      <c r="E179" s="44"/>
      <c r="F179" s="44"/>
      <c r="G179" s="44"/>
      <c r="H179" s="44"/>
      <c r="I179" s="44"/>
      <c r="J179" s="44"/>
      <c r="L179" s="44"/>
      <c r="M179" s="44"/>
      <c r="N179" s="44"/>
      <c r="O179" s="44"/>
      <c r="P179" s="44"/>
      <c r="Q179" s="44"/>
      <c r="S179" s="77"/>
      <c r="U179" s="44"/>
      <c r="V179" s="44"/>
      <c r="W179" s="44"/>
      <c r="X179" s="44"/>
      <c r="Y179" s="44"/>
      <c r="Z179" s="44"/>
      <c r="AA179" s="44"/>
      <c r="AC179" s="44"/>
      <c r="AD179" s="44"/>
      <c r="AE179" s="44"/>
      <c r="AF179" s="44"/>
      <c r="AG179" s="44"/>
      <c r="AH179" s="44"/>
    </row>
    <row r="180" spans="2:34" x14ac:dyDescent="0.25">
      <c r="B180" s="77"/>
      <c r="D180" s="44"/>
      <c r="E180" s="44"/>
      <c r="F180" s="44"/>
      <c r="G180" s="44"/>
      <c r="H180" s="44"/>
      <c r="I180" s="44"/>
      <c r="J180" s="44"/>
      <c r="L180" s="44"/>
      <c r="M180" s="44"/>
      <c r="N180" s="44"/>
      <c r="O180" s="44"/>
      <c r="P180" s="44"/>
      <c r="Q180" s="44"/>
      <c r="S180" s="77"/>
      <c r="U180" s="44"/>
      <c r="V180" s="44"/>
      <c r="W180" s="44"/>
      <c r="X180" s="44"/>
      <c r="Y180" s="44"/>
      <c r="Z180" s="44"/>
      <c r="AA180" s="44"/>
      <c r="AC180" s="44"/>
      <c r="AD180" s="44"/>
      <c r="AE180" s="44"/>
      <c r="AF180" s="44"/>
      <c r="AG180" s="44"/>
      <c r="AH180" s="44"/>
    </row>
    <row r="181" spans="2:34" x14ac:dyDescent="0.25">
      <c r="B181" s="77"/>
      <c r="D181" s="44"/>
      <c r="E181" s="44"/>
      <c r="F181" s="44"/>
      <c r="G181" s="44"/>
      <c r="H181" s="44"/>
      <c r="I181" s="44"/>
      <c r="J181" s="44"/>
      <c r="L181" s="44"/>
      <c r="M181" s="44"/>
      <c r="N181" s="44"/>
      <c r="O181" s="44"/>
      <c r="P181" s="44"/>
      <c r="Q181" s="44"/>
      <c r="S181" s="77"/>
      <c r="U181" s="44"/>
      <c r="V181" s="44"/>
      <c r="W181" s="44"/>
      <c r="X181" s="44"/>
      <c r="Y181" s="44"/>
      <c r="Z181" s="44"/>
      <c r="AA181" s="44"/>
      <c r="AC181" s="44"/>
      <c r="AD181" s="44"/>
      <c r="AE181" s="44"/>
      <c r="AF181" s="44"/>
      <c r="AG181" s="44"/>
      <c r="AH181" s="44"/>
    </row>
    <row r="182" spans="2:34" x14ac:dyDescent="0.25">
      <c r="B182" s="77"/>
      <c r="D182" s="44"/>
      <c r="E182" s="44"/>
      <c r="F182" s="44"/>
      <c r="G182" s="44"/>
      <c r="H182" s="44"/>
      <c r="I182" s="44"/>
      <c r="J182" s="44"/>
      <c r="L182" s="44"/>
      <c r="M182" s="44"/>
      <c r="N182" s="44"/>
      <c r="O182" s="44"/>
      <c r="P182" s="44"/>
      <c r="Q182" s="44"/>
      <c r="S182" s="77"/>
      <c r="U182" s="44"/>
      <c r="V182" s="44"/>
      <c r="W182" s="44"/>
      <c r="X182" s="44"/>
      <c r="Y182" s="44"/>
      <c r="Z182" s="44"/>
      <c r="AA182" s="44"/>
      <c r="AC182" s="44"/>
      <c r="AD182" s="44"/>
      <c r="AE182" s="44"/>
      <c r="AF182" s="44"/>
      <c r="AG182" s="44"/>
      <c r="AH182" s="44"/>
    </row>
    <row r="183" spans="2:34" x14ac:dyDescent="0.25">
      <c r="B183" s="77"/>
      <c r="D183" s="44"/>
      <c r="E183" s="44"/>
      <c r="F183" s="44"/>
      <c r="G183" s="44"/>
      <c r="H183" s="44"/>
      <c r="I183" s="44"/>
      <c r="J183" s="44"/>
      <c r="L183" s="44"/>
      <c r="M183" s="44"/>
      <c r="N183" s="44"/>
      <c r="O183" s="44"/>
      <c r="P183" s="44"/>
      <c r="Q183" s="44"/>
      <c r="S183" s="77"/>
      <c r="U183" s="44"/>
      <c r="V183" s="44"/>
      <c r="W183" s="44"/>
      <c r="X183" s="44"/>
      <c r="Y183" s="44"/>
      <c r="Z183" s="44"/>
      <c r="AA183" s="44"/>
      <c r="AC183" s="44"/>
      <c r="AD183" s="44"/>
      <c r="AE183" s="44"/>
      <c r="AF183" s="44"/>
      <c r="AG183" s="44"/>
      <c r="AH183" s="44"/>
    </row>
    <row r="184" spans="2:34" x14ac:dyDescent="0.25">
      <c r="B184" s="77"/>
      <c r="D184" s="44"/>
      <c r="E184" s="44"/>
      <c r="F184" s="44"/>
      <c r="G184" s="44"/>
      <c r="H184" s="44"/>
      <c r="I184" s="44"/>
      <c r="J184" s="44"/>
      <c r="L184" s="44"/>
      <c r="M184" s="44"/>
      <c r="N184" s="44"/>
      <c r="O184" s="44"/>
      <c r="P184" s="44"/>
      <c r="Q184" s="44"/>
      <c r="S184" s="77"/>
      <c r="U184" s="44"/>
      <c r="V184" s="44"/>
      <c r="W184" s="44"/>
      <c r="X184" s="44"/>
      <c r="Y184" s="44"/>
      <c r="Z184" s="44"/>
      <c r="AA184" s="44"/>
      <c r="AC184" s="44"/>
      <c r="AD184" s="44"/>
      <c r="AE184" s="44"/>
      <c r="AF184" s="44"/>
      <c r="AG184" s="44"/>
      <c r="AH184" s="44"/>
    </row>
    <row r="185" spans="2:34" x14ac:dyDescent="0.25">
      <c r="B185" s="77"/>
      <c r="D185" s="44"/>
      <c r="E185" s="44"/>
      <c r="F185" s="44"/>
      <c r="G185" s="44"/>
      <c r="H185" s="44"/>
      <c r="I185" s="44"/>
      <c r="J185" s="44"/>
      <c r="L185" s="44"/>
      <c r="M185" s="44"/>
      <c r="N185" s="44"/>
      <c r="O185" s="44"/>
      <c r="P185" s="44"/>
      <c r="Q185" s="44"/>
      <c r="S185" s="77"/>
      <c r="U185" s="44"/>
      <c r="V185" s="44"/>
      <c r="W185" s="44"/>
      <c r="X185" s="44"/>
      <c r="Y185" s="44"/>
      <c r="Z185" s="44"/>
      <c r="AA185" s="44"/>
      <c r="AC185" s="44"/>
      <c r="AD185" s="44"/>
      <c r="AE185" s="44"/>
      <c r="AF185" s="44"/>
      <c r="AG185" s="44"/>
      <c r="AH185" s="44"/>
    </row>
    <row r="186" spans="2:34" x14ac:dyDescent="0.25">
      <c r="B186" s="77"/>
      <c r="D186" s="44"/>
      <c r="E186" s="44"/>
      <c r="F186" s="44"/>
      <c r="G186" s="44"/>
      <c r="H186" s="44"/>
      <c r="I186" s="44"/>
      <c r="J186" s="44"/>
      <c r="L186" s="44"/>
      <c r="M186" s="44"/>
      <c r="N186" s="44"/>
      <c r="O186" s="44"/>
      <c r="P186" s="44"/>
      <c r="Q186" s="44"/>
      <c r="S186" s="77"/>
      <c r="U186" s="44"/>
      <c r="V186" s="44"/>
      <c r="W186" s="44"/>
      <c r="X186" s="44"/>
      <c r="Y186" s="44"/>
      <c r="Z186" s="44"/>
      <c r="AA186" s="44"/>
      <c r="AC186" s="44"/>
      <c r="AD186" s="44"/>
      <c r="AE186" s="44"/>
      <c r="AF186" s="44"/>
      <c r="AG186" s="44"/>
      <c r="AH186" s="44"/>
    </row>
    <row r="187" spans="2:34" x14ac:dyDescent="0.25">
      <c r="B187" s="77"/>
      <c r="D187" s="44"/>
      <c r="E187" s="44"/>
      <c r="F187" s="44"/>
      <c r="G187" s="44"/>
      <c r="H187" s="44"/>
      <c r="I187" s="44"/>
      <c r="J187" s="44"/>
      <c r="L187" s="44"/>
      <c r="M187" s="44"/>
      <c r="N187" s="44"/>
      <c r="O187" s="44"/>
      <c r="P187" s="44"/>
      <c r="Q187" s="44"/>
      <c r="S187" s="77"/>
      <c r="U187" s="44"/>
      <c r="V187" s="44"/>
      <c r="W187" s="44"/>
      <c r="X187" s="44"/>
      <c r="Y187" s="44"/>
      <c r="Z187" s="44"/>
      <c r="AA187" s="44"/>
      <c r="AC187" s="44"/>
      <c r="AD187" s="44"/>
      <c r="AE187" s="44"/>
      <c r="AF187" s="44"/>
      <c r="AG187" s="44"/>
      <c r="AH187" s="44"/>
    </row>
    <row r="188" spans="2:34" x14ac:dyDescent="0.25">
      <c r="B188" s="77"/>
      <c r="D188" s="44"/>
      <c r="E188" s="44"/>
      <c r="F188" s="44"/>
      <c r="G188" s="44"/>
      <c r="H188" s="44"/>
      <c r="I188" s="44"/>
      <c r="J188" s="44"/>
      <c r="L188" s="44"/>
      <c r="M188" s="44"/>
      <c r="N188" s="44"/>
      <c r="O188" s="44"/>
      <c r="P188" s="44"/>
      <c r="Q188" s="44"/>
      <c r="S188" s="77"/>
      <c r="U188" s="44"/>
      <c r="V188" s="44"/>
      <c r="W188" s="44"/>
      <c r="X188" s="44"/>
      <c r="Y188" s="44"/>
      <c r="Z188" s="44"/>
      <c r="AA188" s="44"/>
      <c r="AC188" s="44"/>
      <c r="AD188" s="44"/>
      <c r="AE188" s="44"/>
      <c r="AF188" s="44"/>
      <c r="AG188" s="44"/>
      <c r="AH188" s="44"/>
    </row>
    <row r="189" spans="2:34" x14ac:dyDescent="0.25">
      <c r="B189" s="77"/>
      <c r="D189" s="44"/>
      <c r="E189" s="44"/>
      <c r="F189" s="44"/>
      <c r="G189" s="44"/>
      <c r="H189" s="44"/>
      <c r="I189" s="44"/>
      <c r="J189" s="44"/>
      <c r="L189" s="44"/>
      <c r="M189" s="44"/>
      <c r="N189" s="44"/>
      <c r="O189" s="44"/>
      <c r="P189" s="44"/>
      <c r="Q189" s="44"/>
      <c r="S189" s="77"/>
      <c r="U189" s="44"/>
      <c r="V189" s="44"/>
      <c r="W189" s="44"/>
      <c r="X189" s="44"/>
      <c r="Y189" s="44"/>
      <c r="Z189" s="44"/>
      <c r="AA189" s="44"/>
      <c r="AC189" s="44"/>
      <c r="AD189" s="44"/>
      <c r="AE189" s="44"/>
      <c r="AF189" s="44"/>
      <c r="AG189" s="44"/>
      <c r="AH189" s="44"/>
    </row>
    <row r="190" spans="2:34" x14ac:dyDescent="0.25">
      <c r="B190" s="77"/>
      <c r="D190" s="44"/>
      <c r="E190" s="44"/>
      <c r="F190" s="44"/>
      <c r="G190" s="44"/>
      <c r="H190" s="44"/>
      <c r="I190" s="44"/>
      <c r="J190" s="44"/>
      <c r="L190" s="44"/>
      <c r="M190" s="44"/>
      <c r="N190" s="44"/>
      <c r="O190" s="44"/>
      <c r="P190" s="44"/>
      <c r="Q190" s="44"/>
      <c r="S190" s="77"/>
      <c r="U190" s="44"/>
      <c r="V190" s="44"/>
      <c r="W190" s="44"/>
      <c r="X190" s="44"/>
      <c r="Y190" s="44"/>
      <c r="Z190" s="44"/>
      <c r="AA190" s="44"/>
      <c r="AC190" s="44"/>
      <c r="AD190" s="44"/>
      <c r="AE190" s="44"/>
      <c r="AF190" s="44"/>
      <c r="AG190" s="44"/>
      <c r="AH190" s="44"/>
    </row>
    <row r="191" spans="2:34" x14ac:dyDescent="0.25">
      <c r="B191" s="77"/>
      <c r="D191" s="44"/>
      <c r="E191" s="44"/>
      <c r="F191" s="44"/>
      <c r="G191" s="44"/>
      <c r="H191" s="44"/>
      <c r="I191" s="44"/>
      <c r="J191" s="44"/>
      <c r="L191" s="44"/>
      <c r="M191" s="44"/>
      <c r="N191" s="44"/>
      <c r="O191" s="44"/>
      <c r="P191" s="44"/>
      <c r="Q191" s="44"/>
      <c r="S191" s="77"/>
      <c r="U191" s="44"/>
      <c r="V191" s="44"/>
      <c r="W191" s="44"/>
      <c r="X191" s="44"/>
      <c r="Y191" s="44"/>
      <c r="Z191" s="44"/>
      <c r="AA191" s="44"/>
      <c r="AC191" s="44"/>
      <c r="AD191" s="44"/>
      <c r="AE191" s="44"/>
      <c r="AF191" s="44"/>
      <c r="AG191" s="44"/>
      <c r="AH191" s="44"/>
    </row>
    <row r="192" spans="2:34" x14ac:dyDescent="0.25">
      <c r="B192" s="77"/>
      <c r="D192" s="44"/>
      <c r="E192" s="44"/>
      <c r="F192" s="44"/>
      <c r="G192" s="44"/>
      <c r="H192" s="44"/>
      <c r="I192" s="44"/>
      <c r="J192" s="44"/>
      <c r="L192" s="44"/>
      <c r="M192" s="44"/>
      <c r="N192" s="44"/>
      <c r="O192" s="44"/>
      <c r="P192" s="44"/>
      <c r="Q192" s="44"/>
      <c r="S192" s="77"/>
      <c r="U192" s="44"/>
      <c r="V192" s="44"/>
      <c r="W192" s="44"/>
      <c r="X192" s="44"/>
      <c r="Y192" s="44"/>
      <c r="Z192" s="44"/>
      <c r="AA192" s="44"/>
      <c r="AC192" s="44"/>
      <c r="AD192" s="44"/>
      <c r="AE192" s="44"/>
      <c r="AF192" s="44"/>
      <c r="AG192" s="44"/>
      <c r="AH192" s="44"/>
    </row>
    <row r="193" spans="2:34" x14ac:dyDescent="0.25">
      <c r="B193" s="77"/>
      <c r="D193" s="44"/>
      <c r="E193" s="44"/>
      <c r="F193" s="44"/>
      <c r="G193" s="44"/>
      <c r="H193" s="44"/>
      <c r="I193" s="44"/>
      <c r="J193" s="44"/>
      <c r="L193" s="44"/>
      <c r="M193" s="44"/>
      <c r="N193" s="44"/>
      <c r="O193" s="44"/>
      <c r="P193" s="44"/>
      <c r="Q193" s="44"/>
      <c r="S193" s="77"/>
      <c r="U193" s="44"/>
      <c r="V193" s="44"/>
      <c r="W193" s="44"/>
      <c r="X193" s="44"/>
      <c r="Y193" s="44"/>
      <c r="Z193" s="44"/>
      <c r="AA193" s="44"/>
      <c r="AC193" s="44"/>
      <c r="AD193" s="44"/>
      <c r="AE193" s="44"/>
      <c r="AF193" s="44"/>
      <c r="AG193" s="44"/>
      <c r="AH193" s="44"/>
    </row>
    <row r="194" spans="2:34" x14ac:dyDescent="0.25">
      <c r="B194" s="77"/>
      <c r="D194" s="44"/>
      <c r="E194" s="44"/>
      <c r="F194" s="44"/>
      <c r="G194" s="44"/>
      <c r="H194" s="44"/>
      <c r="I194" s="44"/>
      <c r="J194" s="44"/>
      <c r="L194" s="44"/>
      <c r="M194" s="44"/>
      <c r="N194" s="44"/>
      <c r="O194" s="44"/>
      <c r="P194" s="44"/>
      <c r="Q194" s="44"/>
      <c r="S194" s="77"/>
      <c r="U194" s="44"/>
      <c r="V194" s="44"/>
      <c r="W194" s="44"/>
      <c r="X194" s="44"/>
      <c r="Y194" s="44"/>
      <c r="Z194" s="44"/>
      <c r="AA194" s="44"/>
      <c r="AC194" s="44"/>
      <c r="AD194" s="44"/>
      <c r="AE194" s="44"/>
      <c r="AF194" s="44"/>
      <c r="AG194" s="44"/>
      <c r="AH194" s="44"/>
    </row>
    <row r="195" spans="2:34" x14ac:dyDescent="0.25">
      <c r="B195" s="77"/>
      <c r="D195" s="44"/>
      <c r="E195" s="44"/>
      <c r="F195" s="44"/>
      <c r="G195" s="44"/>
      <c r="H195" s="44"/>
      <c r="I195" s="44"/>
      <c r="J195" s="44"/>
      <c r="L195" s="44"/>
      <c r="M195" s="44"/>
      <c r="N195" s="44"/>
      <c r="O195" s="44"/>
      <c r="P195" s="44"/>
      <c r="Q195" s="44"/>
      <c r="S195" s="77"/>
      <c r="U195" s="44"/>
      <c r="V195" s="44"/>
      <c r="W195" s="44"/>
      <c r="X195" s="44"/>
      <c r="Y195" s="44"/>
      <c r="Z195" s="44"/>
      <c r="AA195" s="44"/>
      <c r="AC195" s="44"/>
      <c r="AD195" s="44"/>
      <c r="AE195" s="44"/>
      <c r="AF195" s="44"/>
      <c r="AG195" s="44"/>
      <c r="AH195" s="44"/>
    </row>
    <row r="196" spans="2:34" x14ac:dyDescent="0.25">
      <c r="B196" s="77"/>
      <c r="D196" s="44"/>
      <c r="E196" s="44"/>
      <c r="F196" s="44"/>
      <c r="G196" s="44"/>
      <c r="H196" s="44"/>
      <c r="I196" s="44"/>
      <c r="J196" s="44"/>
      <c r="L196" s="44"/>
      <c r="M196" s="44"/>
      <c r="N196" s="44"/>
      <c r="O196" s="44"/>
      <c r="P196" s="44"/>
      <c r="Q196" s="44"/>
      <c r="S196" s="77"/>
      <c r="U196" s="44"/>
      <c r="V196" s="44"/>
      <c r="W196" s="44"/>
      <c r="X196" s="44"/>
      <c r="Y196" s="44"/>
      <c r="Z196" s="44"/>
      <c r="AA196" s="44"/>
      <c r="AC196" s="44"/>
      <c r="AD196" s="44"/>
      <c r="AE196" s="44"/>
      <c r="AF196" s="44"/>
      <c r="AG196" s="44"/>
      <c r="AH196" s="44"/>
    </row>
    <row r="197" spans="2:34" x14ac:dyDescent="0.25">
      <c r="B197" s="77"/>
      <c r="D197" s="44"/>
      <c r="E197" s="44"/>
      <c r="F197" s="44"/>
      <c r="G197" s="44"/>
      <c r="H197" s="44"/>
      <c r="I197" s="44"/>
      <c r="J197" s="44"/>
      <c r="L197" s="44"/>
      <c r="M197" s="44"/>
      <c r="N197" s="44"/>
      <c r="O197" s="44"/>
      <c r="P197" s="44"/>
      <c r="Q197" s="44"/>
      <c r="S197" s="77"/>
      <c r="U197" s="44"/>
      <c r="V197" s="44"/>
      <c r="W197" s="44"/>
      <c r="X197" s="44"/>
      <c r="Y197" s="44"/>
      <c r="Z197" s="44"/>
      <c r="AA197" s="44"/>
      <c r="AC197" s="44"/>
      <c r="AD197" s="44"/>
      <c r="AE197" s="44"/>
      <c r="AF197" s="44"/>
      <c r="AG197" s="44"/>
      <c r="AH197" s="44"/>
    </row>
    <row r="198" spans="2:34" x14ac:dyDescent="0.25">
      <c r="B198" s="77"/>
      <c r="D198" s="44"/>
      <c r="E198" s="44"/>
      <c r="F198" s="44"/>
      <c r="G198" s="44"/>
      <c r="H198" s="44"/>
      <c r="I198" s="44"/>
      <c r="J198" s="44"/>
      <c r="L198" s="44"/>
      <c r="M198" s="44"/>
      <c r="N198" s="44"/>
      <c r="O198" s="44"/>
      <c r="P198" s="44"/>
      <c r="Q198" s="44"/>
      <c r="S198" s="77"/>
      <c r="U198" s="44"/>
      <c r="V198" s="44"/>
      <c r="W198" s="44"/>
      <c r="X198" s="44"/>
      <c r="Y198" s="44"/>
      <c r="Z198" s="44"/>
      <c r="AA198" s="44"/>
      <c r="AC198" s="44"/>
      <c r="AD198" s="44"/>
      <c r="AE198" s="44"/>
      <c r="AF198" s="44"/>
      <c r="AG198" s="44"/>
      <c r="AH198" s="44"/>
    </row>
    <row r="199" spans="2:34" x14ac:dyDescent="0.25">
      <c r="B199" s="77"/>
      <c r="D199" s="44"/>
      <c r="E199" s="44"/>
      <c r="F199" s="44"/>
      <c r="G199" s="44"/>
      <c r="H199" s="44"/>
      <c r="I199" s="44"/>
      <c r="J199" s="44"/>
      <c r="L199" s="44"/>
      <c r="M199" s="44"/>
      <c r="N199" s="44"/>
      <c r="O199" s="44"/>
      <c r="P199" s="44"/>
      <c r="Q199" s="44"/>
      <c r="S199" s="77"/>
      <c r="U199" s="44"/>
      <c r="V199" s="44"/>
      <c r="W199" s="44"/>
      <c r="X199" s="44"/>
      <c r="Y199" s="44"/>
      <c r="Z199" s="44"/>
      <c r="AA199" s="44"/>
      <c r="AC199" s="44"/>
      <c r="AD199" s="44"/>
      <c r="AE199" s="44"/>
      <c r="AF199" s="44"/>
      <c r="AG199" s="44"/>
      <c r="AH199" s="44"/>
    </row>
    <row r="200" spans="2:34" x14ac:dyDescent="0.25">
      <c r="B200" s="77"/>
      <c r="D200" s="44"/>
      <c r="E200" s="44"/>
      <c r="F200" s="44"/>
      <c r="G200" s="44"/>
      <c r="H200" s="44"/>
      <c r="I200" s="44"/>
      <c r="J200" s="44"/>
      <c r="L200" s="44"/>
      <c r="M200" s="44"/>
      <c r="N200" s="44"/>
      <c r="O200" s="44"/>
      <c r="P200" s="44"/>
      <c r="Q200" s="44"/>
      <c r="S200" s="77"/>
      <c r="U200" s="44"/>
      <c r="V200" s="44"/>
      <c r="W200" s="44"/>
      <c r="X200" s="44"/>
      <c r="Y200" s="44"/>
      <c r="Z200" s="44"/>
      <c r="AA200" s="44"/>
      <c r="AC200" s="44"/>
      <c r="AD200" s="44"/>
      <c r="AE200" s="44"/>
      <c r="AF200" s="44"/>
      <c r="AG200" s="44"/>
      <c r="AH200" s="44"/>
    </row>
    <row r="201" spans="2:34" x14ac:dyDescent="0.25">
      <c r="B201" s="77"/>
      <c r="D201" s="44"/>
      <c r="E201" s="44"/>
      <c r="F201" s="44"/>
      <c r="G201" s="44"/>
      <c r="H201" s="44"/>
      <c r="I201" s="44"/>
      <c r="J201" s="44"/>
      <c r="L201" s="44"/>
      <c r="M201" s="44"/>
      <c r="N201" s="44"/>
      <c r="O201" s="44"/>
      <c r="P201" s="44"/>
      <c r="Q201" s="44"/>
      <c r="S201" s="77"/>
      <c r="U201" s="44"/>
      <c r="V201" s="44"/>
      <c r="W201" s="44"/>
      <c r="X201" s="44"/>
      <c r="Y201" s="44"/>
      <c r="Z201" s="44"/>
      <c r="AA201" s="44"/>
      <c r="AC201" s="44"/>
      <c r="AD201" s="44"/>
      <c r="AE201" s="44"/>
      <c r="AF201" s="44"/>
      <c r="AG201" s="44"/>
      <c r="AH201" s="44"/>
    </row>
    <row r="202" spans="2:34" x14ac:dyDescent="0.25">
      <c r="B202" s="77"/>
      <c r="D202" s="44"/>
      <c r="E202" s="44"/>
      <c r="F202" s="44"/>
      <c r="G202" s="44"/>
      <c r="H202" s="44"/>
      <c r="I202" s="44"/>
      <c r="J202" s="44"/>
      <c r="L202" s="44"/>
      <c r="M202" s="44"/>
      <c r="N202" s="44"/>
      <c r="O202" s="44"/>
      <c r="P202" s="44"/>
      <c r="Q202" s="44"/>
      <c r="S202" s="77"/>
      <c r="U202" s="44"/>
      <c r="V202" s="44"/>
      <c r="W202" s="44"/>
      <c r="X202" s="44"/>
      <c r="Y202" s="44"/>
      <c r="Z202" s="44"/>
      <c r="AA202" s="44"/>
      <c r="AC202" s="44"/>
      <c r="AD202" s="44"/>
      <c r="AE202" s="44"/>
      <c r="AF202" s="44"/>
      <c r="AG202" s="44"/>
      <c r="AH202" s="44"/>
    </row>
    <row r="203" spans="2:34" x14ac:dyDescent="0.25">
      <c r="B203" s="77"/>
      <c r="D203" s="44"/>
      <c r="E203" s="44"/>
      <c r="F203" s="44"/>
      <c r="G203" s="44"/>
      <c r="H203" s="44"/>
      <c r="I203" s="44"/>
      <c r="J203" s="44"/>
      <c r="L203" s="44"/>
      <c r="M203" s="44"/>
      <c r="N203" s="44"/>
      <c r="O203" s="44"/>
      <c r="P203" s="44"/>
      <c r="Q203" s="44"/>
      <c r="S203" s="77"/>
      <c r="U203" s="44"/>
      <c r="V203" s="44"/>
      <c r="W203" s="44"/>
      <c r="X203" s="44"/>
      <c r="Y203" s="44"/>
      <c r="Z203" s="44"/>
      <c r="AA203" s="44"/>
      <c r="AC203" s="44"/>
      <c r="AD203" s="44"/>
      <c r="AE203" s="44"/>
      <c r="AF203" s="44"/>
      <c r="AG203" s="44"/>
      <c r="AH203" s="44"/>
    </row>
    <row r="204" spans="2:34" x14ac:dyDescent="0.25">
      <c r="B204" s="77"/>
      <c r="D204" s="44"/>
      <c r="E204" s="44"/>
      <c r="F204" s="44"/>
      <c r="G204" s="44"/>
      <c r="H204" s="44"/>
      <c r="I204" s="44"/>
      <c r="J204" s="44"/>
      <c r="L204" s="44"/>
      <c r="M204" s="44"/>
      <c r="N204" s="44"/>
      <c r="O204" s="44"/>
      <c r="P204" s="44"/>
      <c r="Q204" s="44"/>
      <c r="S204" s="77"/>
      <c r="U204" s="44"/>
      <c r="V204" s="44"/>
      <c r="W204" s="44"/>
      <c r="X204" s="44"/>
      <c r="Y204" s="44"/>
      <c r="Z204" s="44"/>
      <c r="AA204" s="44"/>
      <c r="AC204" s="44"/>
      <c r="AD204" s="44"/>
      <c r="AE204" s="44"/>
      <c r="AF204" s="44"/>
      <c r="AG204" s="44"/>
      <c r="AH204" s="44"/>
    </row>
    <row r="205" spans="2:34" x14ac:dyDescent="0.25">
      <c r="B205" s="77"/>
      <c r="D205" s="44"/>
      <c r="E205" s="44"/>
      <c r="F205" s="44"/>
      <c r="G205" s="44"/>
      <c r="H205" s="44"/>
      <c r="I205" s="44"/>
      <c r="J205" s="44"/>
      <c r="L205" s="44"/>
      <c r="M205" s="44"/>
      <c r="N205" s="44"/>
      <c r="O205" s="44"/>
      <c r="P205" s="44"/>
      <c r="Q205" s="44"/>
      <c r="S205" s="77"/>
      <c r="U205" s="44"/>
      <c r="V205" s="44"/>
      <c r="W205" s="44"/>
      <c r="X205" s="44"/>
      <c r="Y205" s="44"/>
      <c r="Z205" s="44"/>
      <c r="AA205" s="44"/>
      <c r="AC205" s="44"/>
      <c r="AD205" s="44"/>
      <c r="AE205" s="44"/>
      <c r="AF205" s="44"/>
      <c r="AG205" s="44"/>
      <c r="AH205" s="44"/>
    </row>
    <row r="206" spans="2:34" x14ac:dyDescent="0.25">
      <c r="B206" s="77"/>
      <c r="D206" s="44"/>
      <c r="E206" s="44"/>
      <c r="F206" s="44"/>
      <c r="G206" s="44"/>
      <c r="H206" s="44"/>
      <c r="I206" s="44"/>
      <c r="J206" s="44"/>
      <c r="L206" s="44"/>
      <c r="M206" s="44"/>
      <c r="N206" s="44"/>
      <c r="O206" s="44"/>
      <c r="P206" s="44"/>
      <c r="Q206" s="44"/>
      <c r="S206" s="77"/>
      <c r="U206" s="44"/>
      <c r="V206" s="44"/>
      <c r="W206" s="44"/>
      <c r="X206" s="44"/>
      <c r="Y206" s="44"/>
      <c r="Z206" s="44"/>
      <c r="AA206" s="44"/>
      <c r="AC206" s="44"/>
      <c r="AD206" s="44"/>
      <c r="AE206" s="44"/>
      <c r="AF206" s="44"/>
      <c r="AG206" s="44"/>
      <c r="AH206" s="44"/>
    </row>
    <row r="207" spans="2:34" x14ac:dyDescent="0.25">
      <c r="B207" s="77"/>
      <c r="D207" s="44"/>
      <c r="E207" s="44"/>
      <c r="F207" s="44"/>
      <c r="G207" s="44"/>
      <c r="H207" s="44"/>
      <c r="I207" s="44"/>
      <c r="J207" s="44"/>
      <c r="L207" s="44"/>
      <c r="M207" s="44"/>
      <c r="N207" s="44"/>
      <c r="O207" s="44"/>
      <c r="P207" s="44"/>
      <c r="Q207" s="44"/>
      <c r="S207" s="77"/>
      <c r="U207" s="44"/>
      <c r="V207" s="44"/>
      <c r="W207" s="44"/>
      <c r="X207" s="44"/>
      <c r="Y207" s="44"/>
      <c r="Z207" s="44"/>
      <c r="AA207" s="44"/>
      <c r="AC207" s="44"/>
      <c r="AD207" s="44"/>
      <c r="AE207" s="44"/>
      <c r="AF207" s="44"/>
      <c r="AG207" s="44"/>
      <c r="AH207" s="44"/>
    </row>
    <row r="208" spans="2:34" x14ac:dyDescent="0.25">
      <c r="B208" s="77"/>
      <c r="D208" s="44"/>
      <c r="E208" s="44"/>
      <c r="F208" s="44"/>
      <c r="G208" s="44"/>
      <c r="H208" s="44"/>
      <c r="I208" s="44"/>
      <c r="J208" s="44"/>
      <c r="L208" s="44"/>
      <c r="M208" s="44"/>
      <c r="N208" s="44"/>
      <c r="O208" s="44"/>
      <c r="P208" s="44"/>
      <c r="Q208" s="44"/>
      <c r="S208" s="77"/>
      <c r="U208" s="44"/>
      <c r="V208" s="44"/>
      <c r="W208" s="44"/>
      <c r="X208" s="44"/>
      <c r="Y208" s="44"/>
      <c r="Z208" s="44"/>
      <c r="AA208" s="44"/>
      <c r="AC208" s="44"/>
      <c r="AD208" s="44"/>
      <c r="AE208" s="44"/>
      <c r="AF208" s="44"/>
      <c r="AG208" s="44"/>
      <c r="AH208" s="44"/>
    </row>
    <row r="209" spans="2:34" x14ac:dyDescent="0.25">
      <c r="B209" s="77"/>
      <c r="D209" s="44"/>
      <c r="E209" s="44"/>
      <c r="F209" s="44"/>
      <c r="G209" s="44"/>
      <c r="H209" s="44"/>
      <c r="I209" s="44"/>
      <c r="J209" s="44"/>
      <c r="L209" s="44"/>
      <c r="M209" s="44"/>
      <c r="N209" s="44"/>
      <c r="O209" s="44"/>
      <c r="P209" s="44"/>
      <c r="Q209" s="44"/>
      <c r="S209" s="77"/>
      <c r="U209" s="44"/>
      <c r="V209" s="44"/>
      <c r="W209" s="44"/>
      <c r="X209" s="44"/>
      <c r="Y209" s="44"/>
      <c r="Z209" s="44"/>
      <c r="AA209" s="44"/>
      <c r="AC209" s="44"/>
      <c r="AD209" s="44"/>
      <c r="AE209" s="44"/>
      <c r="AF209" s="44"/>
      <c r="AG209" s="44"/>
      <c r="AH209" s="44"/>
    </row>
  </sheetData>
  <mergeCells count="4">
    <mergeCell ref="L1:Q1"/>
    <mergeCell ref="U1:Z1"/>
    <mergeCell ref="AC1:AH1"/>
    <mergeCell ref="D1:J1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274"/>
  <sheetViews>
    <sheetView workbookViewId="0">
      <selection activeCell="E1" sqref="E1:F274"/>
    </sheetView>
  </sheetViews>
  <sheetFormatPr defaultRowHeight="15" x14ac:dyDescent="0.25"/>
  <cols>
    <col min="1" max="1" width="18.7109375" style="40" customWidth="1"/>
    <col min="2" max="3" width="9.140625" style="88"/>
    <col min="4" max="4" width="29.85546875" style="40" customWidth="1"/>
    <col min="5" max="6" width="9.140625" style="88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7109375" style="47" bestFit="1" customWidth="1"/>
    <col min="23" max="23" width="2" style="26" customWidth="1"/>
  </cols>
  <sheetData>
    <row r="1" spans="1:22" x14ac:dyDescent="0.25">
      <c r="B1" s="88" t="s">
        <v>95</v>
      </c>
      <c r="E1" s="88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199</v>
      </c>
      <c r="B2" s="88" t="s">
        <v>256</v>
      </c>
      <c r="C2" s="88" t="s">
        <v>289</v>
      </c>
      <c r="D2" s="50" t="s">
        <v>200</v>
      </c>
      <c r="E2" s="88" t="s">
        <v>256</v>
      </c>
      <c r="F2" s="88" t="s">
        <v>289</v>
      </c>
      <c r="H2" s="48"/>
      <c r="P2" s="48"/>
      <c r="S2" s="38"/>
      <c r="T2" s="48"/>
    </row>
    <row r="3" spans="1:22" x14ac:dyDescent="0.25">
      <c r="B3" s="88" t="s">
        <v>287</v>
      </c>
      <c r="C3" s="88" t="s">
        <v>316</v>
      </c>
      <c r="E3" s="88" t="s">
        <v>287</v>
      </c>
      <c r="F3" s="88" t="s">
        <v>316</v>
      </c>
      <c r="H3" s="27">
        <f t="shared" ref="H3:H34" si="0">B63/1000000000</f>
        <v>16</v>
      </c>
      <c r="I3" s="27">
        <f t="shared" ref="I3:I34" si="1">C63</f>
        <v>-64.996346000000003</v>
      </c>
      <c r="J3" s="27">
        <f t="shared" ref="J3:J34" si="2">F63</f>
        <v>-35.732619999999997</v>
      </c>
      <c r="L3" s="27">
        <f t="shared" ref="L3:L34" si="3">B117/1000000000</f>
        <v>24</v>
      </c>
      <c r="M3" s="27">
        <f t="shared" ref="M3:M34" si="4">C117</f>
        <v>-52.379519999999999</v>
      </c>
      <c r="N3" s="27">
        <f t="shared" ref="N3:N34" si="5">F117</f>
        <v>-51.706851999999998</v>
      </c>
      <c r="P3" s="47">
        <f t="shared" ref="P3:P34" si="6">B171/1000000000</f>
        <v>28</v>
      </c>
      <c r="Q3" s="27">
        <f t="shared" ref="Q3:Q34" si="7">C171</f>
        <v>-84.685905000000005</v>
      </c>
      <c r="R3" s="27">
        <f t="shared" ref="R3:R34" si="8">F171</f>
        <v>-61.609485999999997</v>
      </c>
      <c r="S3" s="38"/>
      <c r="T3" s="27">
        <f t="shared" ref="T3:T34" si="9">B225/1000000000</f>
        <v>40</v>
      </c>
      <c r="U3" s="27">
        <f t="shared" ref="U3:U34" si="10">C225</f>
        <v>-65.481537000000003</v>
      </c>
      <c r="V3" s="27">
        <f t="shared" ref="V3:V34" si="11">F225</f>
        <v>-65.717453000000006</v>
      </c>
    </row>
    <row r="4" spans="1:22" x14ac:dyDescent="0.25">
      <c r="B4" s="88" t="s">
        <v>98</v>
      </c>
      <c r="E4" s="88" t="s">
        <v>98</v>
      </c>
      <c r="H4" s="27">
        <f t="shared" si="0"/>
        <v>16.333333333333002</v>
      </c>
      <c r="I4" s="27">
        <f t="shared" si="1"/>
        <v>-65.235504000000006</v>
      </c>
      <c r="J4" s="27">
        <f t="shared" si="2"/>
        <v>-35.576827999999999</v>
      </c>
      <c r="L4" s="27">
        <f t="shared" si="3"/>
        <v>24.166666666666998</v>
      </c>
      <c r="M4" s="27">
        <f t="shared" si="4"/>
        <v>-53.692332999999998</v>
      </c>
      <c r="N4" s="27">
        <f t="shared" si="5"/>
        <v>-51.478920000000002</v>
      </c>
      <c r="P4" s="47">
        <f t="shared" si="6"/>
        <v>28.083333333333002</v>
      </c>
      <c r="Q4" s="27">
        <f t="shared" si="7"/>
        <v>-84.808555999999996</v>
      </c>
      <c r="R4" s="27">
        <f t="shared" si="8"/>
        <v>-57.434044</v>
      </c>
      <c r="S4" s="38"/>
      <c r="T4" s="27">
        <f t="shared" si="9"/>
        <v>39.833333333333002</v>
      </c>
      <c r="U4" s="27">
        <f t="shared" si="10"/>
        <v>-64.722793999999993</v>
      </c>
      <c r="V4" s="27">
        <f t="shared" si="11"/>
        <v>-65.386246</v>
      </c>
    </row>
    <row r="5" spans="1:22" x14ac:dyDescent="0.25">
      <c r="H5" s="27">
        <f t="shared" si="0"/>
        <v>16.666666666666998</v>
      </c>
      <c r="I5" s="27">
        <f t="shared" si="1"/>
        <v>-65.806274000000002</v>
      </c>
      <c r="J5" s="27">
        <f t="shared" si="2"/>
        <v>-35.231655000000003</v>
      </c>
      <c r="L5" s="27">
        <f t="shared" si="3"/>
        <v>24.333333333333002</v>
      </c>
      <c r="M5" s="27">
        <f t="shared" si="4"/>
        <v>-54.792374000000002</v>
      </c>
      <c r="N5" s="27">
        <f t="shared" si="5"/>
        <v>-51.329177999999999</v>
      </c>
      <c r="P5" s="47">
        <f t="shared" si="6"/>
        <v>28.166666666666998</v>
      </c>
      <c r="Q5" s="27">
        <f t="shared" si="7"/>
        <v>-85.632744000000002</v>
      </c>
      <c r="R5" s="27">
        <f t="shared" si="8"/>
        <v>-55.680678999999998</v>
      </c>
      <c r="S5" s="38"/>
      <c r="T5" s="27">
        <f t="shared" si="9"/>
        <v>39.666666666666998</v>
      </c>
      <c r="U5" s="27">
        <f t="shared" si="10"/>
        <v>-63.594433000000002</v>
      </c>
      <c r="V5" s="27">
        <f t="shared" si="11"/>
        <v>-65.886353</v>
      </c>
    </row>
    <row r="6" spans="1:22" x14ac:dyDescent="0.25">
      <c r="H6" s="27">
        <f t="shared" si="0"/>
        <v>17</v>
      </c>
      <c r="I6" s="27">
        <f t="shared" si="1"/>
        <v>-66.642593000000005</v>
      </c>
      <c r="J6" s="27">
        <f t="shared" si="2"/>
        <v>-35.017097</v>
      </c>
      <c r="L6" s="27">
        <f t="shared" si="3"/>
        <v>24.5</v>
      </c>
      <c r="M6" s="27">
        <f t="shared" si="4"/>
        <v>-55.902228999999998</v>
      </c>
      <c r="N6" s="27">
        <f t="shared" si="5"/>
        <v>-50.999904999999998</v>
      </c>
      <c r="P6" s="47">
        <f t="shared" si="6"/>
        <v>28.25</v>
      </c>
      <c r="Q6" s="27">
        <f t="shared" si="7"/>
        <v>-85.250716999999995</v>
      </c>
      <c r="R6" s="27">
        <f t="shared" si="8"/>
        <v>-56.609012999999997</v>
      </c>
      <c r="S6" s="38"/>
      <c r="T6" s="27">
        <f t="shared" si="9"/>
        <v>39.5</v>
      </c>
      <c r="U6" s="27">
        <f t="shared" si="10"/>
        <v>-61.531384000000003</v>
      </c>
      <c r="V6" s="27">
        <f t="shared" si="11"/>
        <v>-64.959914999999995</v>
      </c>
    </row>
    <row r="7" spans="1:22" x14ac:dyDescent="0.25">
      <c r="B7" s="88" t="s">
        <v>18</v>
      </c>
      <c r="E7" s="88" t="s">
        <v>18</v>
      </c>
      <c r="H7" s="27">
        <f t="shared" si="0"/>
        <v>17.333333333333002</v>
      </c>
      <c r="I7" s="27">
        <f t="shared" si="1"/>
        <v>-67.887450999999999</v>
      </c>
      <c r="J7" s="27">
        <f t="shared" si="2"/>
        <v>-34.788238999999997</v>
      </c>
      <c r="L7" s="27">
        <f t="shared" si="3"/>
        <v>24.666666666666998</v>
      </c>
      <c r="M7" s="27">
        <f t="shared" si="4"/>
        <v>-58.053524000000003</v>
      </c>
      <c r="N7" s="27">
        <f t="shared" si="5"/>
        <v>-50.701962000000002</v>
      </c>
      <c r="P7" s="47">
        <f t="shared" si="6"/>
        <v>28.333333333333002</v>
      </c>
      <c r="Q7" s="27">
        <f t="shared" si="7"/>
        <v>-85.838172999999998</v>
      </c>
      <c r="R7" s="27">
        <f t="shared" si="8"/>
        <v>-58.617386000000003</v>
      </c>
      <c r="S7" s="38"/>
      <c r="T7" s="27">
        <f t="shared" si="9"/>
        <v>39.333333333333002</v>
      </c>
      <c r="U7" s="27">
        <f t="shared" si="10"/>
        <v>-63.542679</v>
      </c>
      <c r="V7" s="27">
        <f t="shared" si="11"/>
        <v>-65.758681999999993</v>
      </c>
    </row>
    <row r="8" spans="1:22" x14ac:dyDescent="0.25">
      <c r="B8" s="88" t="s">
        <v>19</v>
      </c>
      <c r="C8" s="88" t="s">
        <v>257</v>
      </c>
      <c r="E8" s="88" t="s">
        <v>19</v>
      </c>
      <c r="F8" s="88" t="s">
        <v>257</v>
      </c>
      <c r="H8" s="27">
        <f t="shared" si="0"/>
        <v>17.666666666666998</v>
      </c>
      <c r="I8" s="27">
        <f t="shared" si="1"/>
        <v>-69.508376999999996</v>
      </c>
      <c r="J8" s="27">
        <f t="shared" si="2"/>
        <v>-34.658591999999999</v>
      </c>
      <c r="L8" s="27">
        <f t="shared" si="3"/>
        <v>24.833333333333002</v>
      </c>
      <c r="M8" s="27">
        <f t="shared" si="4"/>
        <v>-61.374530999999998</v>
      </c>
      <c r="N8" s="27">
        <f t="shared" si="5"/>
        <v>-50.281925000000001</v>
      </c>
      <c r="P8" s="47">
        <f t="shared" si="6"/>
        <v>28.416666666666998</v>
      </c>
      <c r="Q8" s="27">
        <f t="shared" si="7"/>
        <v>-85.651404999999997</v>
      </c>
      <c r="R8" s="27">
        <f t="shared" si="8"/>
        <v>-55.959324000000002</v>
      </c>
      <c r="S8" s="38"/>
      <c r="T8" s="27">
        <f t="shared" si="9"/>
        <v>39.166666666666998</v>
      </c>
      <c r="U8" s="27">
        <f t="shared" si="10"/>
        <v>-61.813502999999997</v>
      </c>
      <c r="V8" s="27">
        <f t="shared" si="11"/>
        <v>-65.778998999999999</v>
      </c>
    </row>
    <row r="9" spans="1:22" x14ac:dyDescent="0.25">
      <c r="B9" s="88">
        <v>8000000000</v>
      </c>
      <c r="C9" s="88">
        <v>-30.885649000000001</v>
      </c>
      <c r="E9" s="88">
        <v>8000000000</v>
      </c>
      <c r="F9" s="88">
        <v>-50.500729</v>
      </c>
      <c r="H9" s="27">
        <f t="shared" si="0"/>
        <v>18</v>
      </c>
      <c r="I9" s="27">
        <f t="shared" si="1"/>
        <v>-71.638465999999994</v>
      </c>
      <c r="J9" s="27">
        <f t="shared" si="2"/>
        <v>-34.565849</v>
      </c>
      <c r="L9" s="27">
        <f t="shared" si="3"/>
        <v>25</v>
      </c>
      <c r="M9" s="27">
        <f t="shared" si="4"/>
        <v>-63.314568000000001</v>
      </c>
      <c r="N9" s="27">
        <f t="shared" si="5"/>
        <v>-50.265510999999996</v>
      </c>
      <c r="P9" s="47">
        <f t="shared" si="6"/>
        <v>28.5</v>
      </c>
      <c r="Q9" s="27">
        <f t="shared" si="7"/>
        <v>-86.185501000000002</v>
      </c>
      <c r="R9" s="27">
        <f t="shared" si="8"/>
        <v>-54.865245999999999</v>
      </c>
      <c r="S9" s="38"/>
      <c r="T9" s="27">
        <f t="shared" si="9"/>
        <v>39</v>
      </c>
      <c r="U9" s="27">
        <f t="shared" si="10"/>
        <v>-64.224379999999996</v>
      </c>
      <c r="V9" s="27">
        <f t="shared" si="11"/>
        <v>-66.193191999999996</v>
      </c>
    </row>
    <row r="10" spans="1:22" x14ac:dyDescent="0.25">
      <c r="B10" s="88">
        <v>8500000000</v>
      </c>
      <c r="C10" s="88">
        <v>-32.061993000000001</v>
      </c>
      <c r="E10" s="88">
        <v>8500000000</v>
      </c>
      <c r="F10" s="88">
        <v>-49.461441000000001</v>
      </c>
      <c r="H10" s="27">
        <f t="shared" si="0"/>
        <v>18.333333333333002</v>
      </c>
      <c r="I10" s="27">
        <f t="shared" si="1"/>
        <v>-74.409035000000003</v>
      </c>
      <c r="J10" s="27">
        <f t="shared" si="2"/>
        <v>-34.500014999999998</v>
      </c>
      <c r="L10" s="27">
        <f t="shared" si="3"/>
        <v>25.166666666666998</v>
      </c>
      <c r="M10" s="27">
        <f t="shared" si="4"/>
        <v>-63.561889999999998</v>
      </c>
      <c r="N10" s="27">
        <f t="shared" si="5"/>
        <v>-50.450634000000001</v>
      </c>
      <c r="P10" s="47">
        <f t="shared" si="6"/>
        <v>28.583333333333002</v>
      </c>
      <c r="Q10" s="27">
        <f t="shared" si="7"/>
        <v>-85.957419999999999</v>
      </c>
      <c r="R10" s="27">
        <f t="shared" si="8"/>
        <v>-54.496715999999999</v>
      </c>
      <c r="S10" s="38"/>
      <c r="T10" s="27">
        <f t="shared" si="9"/>
        <v>38.833333333333002</v>
      </c>
      <c r="U10" s="27">
        <f t="shared" si="10"/>
        <v>-61.232734999999998</v>
      </c>
      <c r="V10" s="27">
        <f t="shared" si="11"/>
        <v>-65.647109999999998</v>
      </c>
    </row>
    <row r="11" spans="1:22" x14ac:dyDescent="0.25">
      <c r="B11" s="88">
        <v>9000000000</v>
      </c>
      <c r="C11" s="88">
        <v>-33.471783000000002</v>
      </c>
      <c r="E11" s="88">
        <v>9000000000</v>
      </c>
      <c r="F11" s="88">
        <v>-48.795276999999999</v>
      </c>
      <c r="H11" s="27">
        <f t="shared" si="0"/>
        <v>18.666666666666998</v>
      </c>
      <c r="I11" s="27">
        <f t="shared" si="1"/>
        <v>-76.125564999999995</v>
      </c>
      <c r="J11" s="27">
        <f t="shared" si="2"/>
        <v>-34.813685999999997</v>
      </c>
      <c r="L11" s="27">
        <f t="shared" si="3"/>
        <v>25.333333333333002</v>
      </c>
      <c r="M11" s="27">
        <f t="shared" si="4"/>
        <v>-63.775435999999999</v>
      </c>
      <c r="N11" s="27">
        <f t="shared" si="5"/>
        <v>-50.489182</v>
      </c>
      <c r="P11" s="47">
        <f t="shared" si="6"/>
        <v>28.666666666666998</v>
      </c>
      <c r="Q11" s="27">
        <f t="shared" si="7"/>
        <v>-86.943527000000003</v>
      </c>
      <c r="R11" s="27">
        <f t="shared" si="8"/>
        <v>-53.663910000000001</v>
      </c>
      <c r="S11" s="38"/>
      <c r="T11" s="27">
        <f t="shared" si="9"/>
        <v>38.666666666666998</v>
      </c>
      <c r="U11" s="27">
        <f t="shared" si="10"/>
        <v>-60.247031999999997</v>
      </c>
      <c r="V11" s="27">
        <f t="shared" si="11"/>
        <v>-66.116698999999997</v>
      </c>
    </row>
    <row r="12" spans="1:22" x14ac:dyDescent="0.25">
      <c r="B12" s="88">
        <v>9500000000</v>
      </c>
      <c r="C12" s="88">
        <v>-34.703743000000003</v>
      </c>
      <c r="E12" s="88">
        <v>9500000000</v>
      </c>
      <c r="F12" s="88">
        <v>-48.579880000000003</v>
      </c>
      <c r="H12" s="27">
        <f t="shared" si="0"/>
        <v>19</v>
      </c>
      <c r="I12" s="27">
        <f t="shared" si="1"/>
        <v>-75.761680999999996</v>
      </c>
      <c r="J12" s="27">
        <f t="shared" si="2"/>
        <v>-35.249645000000001</v>
      </c>
      <c r="L12" s="27">
        <f t="shared" si="3"/>
        <v>25.5</v>
      </c>
      <c r="M12" s="27">
        <f t="shared" si="4"/>
        <v>-63.727336999999999</v>
      </c>
      <c r="N12" s="27">
        <f t="shared" si="5"/>
        <v>-50.307322999999997</v>
      </c>
      <c r="P12" s="47">
        <f t="shared" si="6"/>
        <v>28.75</v>
      </c>
      <c r="Q12" s="27">
        <f t="shared" si="7"/>
        <v>-87.465843000000007</v>
      </c>
      <c r="R12" s="27">
        <f t="shared" si="8"/>
        <v>-54.693184000000002</v>
      </c>
      <c r="S12" s="38"/>
      <c r="T12" s="27">
        <f t="shared" si="9"/>
        <v>38.5</v>
      </c>
      <c r="U12" s="27">
        <f t="shared" si="10"/>
        <v>-60.730179</v>
      </c>
      <c r="V12" s="27">
        <f t="shared" si="11"/>
        <v>-67.310271999999998</v>
      </c>
    </row>
    <row r="13" spans="1:22" x14ac:dyDescent="0.25">
      <c r="B13" s="88">
        <v>10000000000</v>
      </c>
      <c r="C13" s="88">
        <v>-34.843837999999998</v>
      </c>
      <c r="E13" s="88">
        <v>10000000000</v>
      </c>
      <c r="F13" s="88">
        <v>-48.909008</v>
      </c>
      <c r="H13" s="27">
        <f t="shared" si="0"/>
        <v>19.333333333333002</v>
      </c>
      <c r="I13" s="27">
        <f t="shared" si="1"/>
        <v>-73.032341000000002</v>
      </c>
      <c r="J13" s="27">
        <f t="shared" si="2"/>
        <v>-35.706435999999997</v>
      </c>
      <c r="L13" s="27">
        <f t="shared" si="3"/>
        <v>25.666666666666998</v>
      </c>
      <c r="M13" s="27">
        <f t="shared" si="4"/>
        <v>-63.191589</v>
      </c>
      <c r="N13" s="27">
        <f t="shared" si="5"/>
        <v>-49.950077</v>
      </c>
      <c r="P13" s="47">
        <f t="shared" si="6"/>
        <v>28.833333333333002</v>
      </c>
      <c r="Q13" s="27">
        <f t="shared" si="7"/>
        <v>-88.128487000000007</v>
      </c>
      <c r="R13" s="27">
        <f t="shared" si="8"/>
        <v>-53.216320000000003</v>
      </c>
      <c r="S13" s="38"/>
      <c r="T13" s="27">
        <f t="shared" si="9"/>
        <v>38.333333333333002</v>
      </c>
      <c r="U13" s="27">
        <f t="shared" si="10"/>
        <v>-62.455680999999998</v>
      </c>
      <c r="V13" s="27">
        <f t="shared" si="11"/>
        <v>-68.037148000000002</v>
      </c>
    </row>
    <row r="14" spans="1:22" x14ac:dyDescent="0.25">
      <c r="B14" s="88">
        <v>10500000000</v>
      </c>
      <c r="C14" s="88">
        <v>-34.117179999999998</v>
      </c>
      <c r="E14" s="88">
        <v>10500000000</v>
      </c>
      <c r="F14" s="88">
        <v>-48.888081</v>
      </c>
      <c r="H14" s="27">
        <f t="shared" si="0"/>
        <v>19.666666666666998</v>
      </c>
      <c r="I14" s="27">
        <f t="shared" si="1"/>
        <v>-69.657959000000005</v>
      </c>
      <c r="J14" s="27">
        <f t="shared" si="2"/>
        <v>-35.842345999999999</v>
      </c>
      <c r="L14" s="27">
        <f t="shared" si="3"/>
        <v>25.833333333333002</v>
      </c>
      <c r="M14" s="27">
        <f t="shared" si="4"/>
        <v>-61.431438</v>
      </c>
      <c r="N14" s="27">
        <f t="shared" si="5"/>
        <v>-49.597408000000001</v>
      </c>
      <c r="P14" s="47">
        <f t="shared" si="6"/>
        <v>28.916666666666998</v>
      </c>
      <c r="Q14" s="27">
        <f t="shared" si="7"/>
        <v>-90.398071000000002</v>
      </c>
      <c r="R14" s="27">
        <f t="shared" si="8"/>
        <v>-53.431286</v>
      </c>
      <c r="S14" s="38"/>
      <c r="T14" s="27">
        <f t="shared" si="9"/>
        <v>38.166666666666998</v>
      </c>
      <c r="U14" s="27">
        <f t="shared" si="10"/>
        <v>-60.140433999999999</v>
      </c>
      <c r="V14" s="27">
        <f t="shared" si="11"/>
        <v>-66.784096000000005</v>
      </c>
    </row>
    <row r="15" spans="1:22" x14ac:dyDescent="0.25">
      <c r="B15" s="88">
        <v>11000000000</v>
      </c>
      <c r="C15" s="88">
        <v>-32.455016999999998</v>
      </c>
      <c r="E15" s="88">
        <v>11000000000</v>
      </c>
      <c r="F15" s="88">
        <v>-48.671061999999999</v>
      </c>
      <c r="H15" s="27">
        <f t="shared" si="0"/>
        <v>20</v>
      </c>
      <c r="I15" s="27">
        <f t="shared" si="1"/>
        <v>-66.557761999999997</v>
      </c>
      <c r="J15" s="27">
        <f t="shared" si="2"/>
        <v>-35.832684</v>
      </c>
      <c r="L15" s="27">
        <f t="shared" si="3"/>
        <v>26</v>
      </c>
      <c r="M15" s="27">
        <f t="shared" si="4"/>
        <v>-60.003773000000002</v>
      </c>
      <c r="N15" s="27">
        <f t="shared" si="5"/>
        <v>-49.229945999999998</v>
      </c>
      <c r="P15" s="47">
        <f t="shared" si="6"/>
        <v>29</v>
      </c>
      <c r="Q15" s="27">
        <f t="shared" si="7"/>
        <v>-90.796059</v>
      </c>
      <c r="R15" s="27">
        <f t="shared" si="8"/>
        <v>-53.305518999999997</v>
      </c>
      <c r="S15" s="38"/>
      <c r="T15" s="27">
        <f t="shared" si="9"/>
        <v>38</v>
      </c>
      <c r="U15" s="27">
        <f t="shared" si="10"/>
        <v>-59.726913000000003</v>
      </c>
      <c r="V15" s="27">
        <f t="shared" si="11"/>
        <v>-66.791900999999996</v>
      </c>
    </row>
    <row r="16" spans="1:22" x14ac:dyDescent="0.25">
      <c r="B16" s="88">
        <v>11500000000</v>
      </c>
      <c r="C16" s="88">
        <v>-30.989415999999999</v>
      </c>
      <c r="E16" s="88">
        <v>11500000000</v>
      </c>
      <c r="F16" s="88">
        <v>-49.016689</v>
      </c>
      <c r="H16" s="27">
        <f t="shared" si="0"/>
        <v>20.333333333333002</v>
      </c>
      <c r="I16" s="27">
        <f t="shared" si="1"/>
        <v>-63.826583999999997</v>
      </c>
      <c r="J16" s="27">
        <f t="shared" si="2"/>
        <v>-35.723613999999998</v>
      </c>
      <c r="L16" s="27">
        <f t="shared" si="3"/>
        <v>26.166666666666998</v>
      </c>
      <c r="M16" s="27">
        <f t="shared" si="4"/>
        <v>-58.745261999999997</v>
      </c>
      <c r="N16" s="27">
        <f t="shared" si="5"/>
        <v>-49.111426999999999</v>
      </c>
      <c r="P16" s="47">
        <f t="shared" si="6"/>
        <v>29.083333333333002</v>
      </c>
      <c r="Q16" s="27">
        <f t="shared" si="7"/>
        <v>-90.716278000000003</v>
      </c>
      <c r="R16" s="27">
        <f t="shared" si="8"/>
        <v>-52.652907999999996</v>
      </c>
      <c r="S16" s="38"/>
      <c r="T16" s="27">
        <f t="shared" si="9"/>
        <v>37.833333333333002</v>
      </c>
      <c r="U16" s="27">
        <f t="shared" si="10"/>
        <v>-59.950992999999997</v>
      </c>
      <c r="V16" s="27">
        <f t="shared" si="11"/>
        <v>-67.783569</v>
      </c>
    </row>
    <row r="17" spans="2:22" x14ac:dyDescent="0.25">
      <c r="B17" s="88">
        <v>12000000000</v>
      </c>
      <c r="C17" s="88">
        <v>-29.865376000000001</v>
      </c>
      <c r="E17" s="88">
        <v>12000000000</v>
      </c>
      <c r="F17" s="88">
        <v>-49.770663999999996</v>
      </c>
      <c r="H17" s="27">
        <f t="shared" si="0"/>
        <v>20.666666666666998</v>
      </c>
      <c r="I17" s="27">
        <f t="shared" si="1"/>
        <v>-61.367496000000003</v>
      </c>
      <c r="J17" s="27">
        <f t="shared" si="2"/>
        <v>-35.659821000000001</v>
      </c>
      <c r="L17" s="27">
        <f t="shared" si="3"/>
        <v>26.333333333333002</v>
      </c>
      <c r="M17" s="27">
        <f t="shared" si="4"/>
        <v>-57.215324000000003</v>
      </c>
      <c r="N17" s="27">
        <f t="shared" si="5"/>
        <v>-48.738982999999998</v>
      </c>
      <c r="P17" s="47">
        <f t="shared" si="6"/>
        <v>29.166666666666998</v>
      </c>
      <c r="Q17" s="27">
        <f t="shared" si="7"/>
        <v>-89.830544000000003</v>
      </c>
      <c r="R17" s="27">
        <f t="shared" si="8"/>
        <v>-52.552143000000001</v>
      </c>
      <c r="S17" s="38"/>
      <c r="T17" s="27">
        <f t="shared" si="9"/>
        <v>37.666666666666998</v>
      </c>
      <c r="U17" s="27">
        <f t="shared" si="10"/>
        <v>-59.752204999999996</v>
      </c>
      <c r="V17" s="27">
        <f t="shared" si="11"/>
        <v>-68.991112000000001</v>
      </c>
    </row>
    <row r="18" spans="2:22" x14ac:dyDescent="0.25">
      <c r="B18" s="88">
        <v>12500000000</v>
      </c>
      <c r="C18" s="88">
        <v>-29.274158</v>
      </c>
      <c r="E18" s="88">
        <v>12500000000</v>
      </c>
      <c r="F18" s="88">
        <v>-52.030189999999997</v>
      </c>
      <c r="H18" s="27">
        <f t="shared" si="0"/>
        <v>21</v>
      </c>
      <c r="I18" s="27">
        <f t="shared" si="1"/>
        <v>-59.031319000000003</v>
      </c>
      <c r="J18" s="27">
        <f t="shared" si="2"/>
        <v>-35.662140000000001</v>
      </c>
      <c r="L18" s="27">
        <f t="shared" si="3"/>
        <v>26.5</v>
      </c>
      <c r="M18" s="27">
        <f t="shared" si="4"/>
        <v>-56.257415999999999</v>
      </c>
      <c r="N18" s="27">
        <f t="shared" si="5"/>
        <v>-48.445518</v>
      </c>
      <c r="P18" s="47">
        <f t="shared" si="6"/>
        <v>29.25</v>
      </c>
      <c r="Q18" s="27">
        <f t="shared" si="7"/>
        <v>-90.027077000000006</v>
      </c>
      <c r="R18" s="27">
        <f t="shared" si="8"/>
        <v>-52.760325999999999</v>
      </c>
      <c r="S18" s="38"/>
      <c r="T18" s="27">
        <f t="shared" si="9"/>
        <v>37.5</v>
      </c>
      <c r="U18" s="27">
        <f t="shared" si="10"/>
        <v>-60.906860000000002</v>
      </c>
      <c r="V18" s="27">
        <f t="shared" si="11"/>
        <v>-67.176772999999997</v>
      </c>
    </row>
    <row r="19" spans="2:22" x14ac:dyDescent="0.25">
      <c r="B19" s="88">
        <v>13000000000</v>
      </c>
      <c r="C19" s="88">
        <v>-29.305546</v>
      </c>
      <c r="E19" s="88">
        <v>13000000000</v>
      </c>
      <c r="F19" s="88">
        <v>-55.330696000000003</v>
      </c>
      <c r="H19" s="27">
        <f t="shared" si="0"/>
        <v>21.333333333333002</v>
      </c>
      <c r="I19" s="27">
        <f t="shared" si="1"/>
        <v>-56.897488000000003</v>
      </c>
      <c r="J19" s="27">
        <f t="shared" si="2"/>
        <v>-35.593181999999999</v>
      </c>
      <c r="L19" s="27">
        <f t="shared" si="3"/>
        <v>26.666666666666998</v>
      </c>
      <c r="M19" s="27">
        <f t="shared" si="4"/>
        <v>-55.609093000000001</v>
      </c>
      <c r="N19" s="27">
        <f t="shared" si="5"/>
        <v>-48.236626000000001</v>
      </c>
      <c r="P19" s="47">
        <f t="shared" si="6"/>
        <v>29.333333333333002</v>
      </c>
      <c r="Q19" s="27">
        <f t="shared" si="7"/>
        <v>-91.022803999999994</v>
      </c>
      <c r="R19" s="27">
        <f t="shared" si="8"/>
        <v>-52.563662999999998</v>
      </c>
      <c r="S19" s="38"/>
      <c r="T19" s="27">
        <f t="shared" si="9"/>
        <v>37.333333333333002</v>
      </c>
      <c r="U19" s="27">
        <f t="shared" si="10"/>
        <v>-58.398280999999997</v>
      </c>
      <c r="V19" s="27">
        <f t="shared" si="11"/>
        <v>-67.959297000000007</v>
      </c>
    </row>
    <row r="20" spans="2:22" x14ac:dyDescent="0.25">
      <c r="B20" s="88">
        <v>13500000000</v>
      </c>
      <c r="C20" s="88">
        <v>-29.901966000000002</v>
      </c>
      <c r="E20" s="88">
        <v>13500000000</v>
      </c>
      <c r="F20" s="88">
        <v>-60.823054999999997</v>
      </c>
      <c r="H20" s="27">
        <f t="shared" si="0"/>
        <v>21.666666666666998</v>
      </c>
      <c r="I20" s="27">
        <f t="shared" si="1"/>
        <v>-54.692729999999997</v>
      </c>
      <c r="J20" s="27">
        <f t="shared" si="2"/>
        <v>-35.426952</v>
      </c>
      <c r="L20" s="27">
        <f t="shared" si="3"/>
        <v>26.833333333333002</v>
      </c>
      <c r="M20" s="27">
        <f t="shared" si="4"/>
        <v>-55.195292999999999</v>
      </c>
      <c r="N20" s="27">
        <f t="shared" si="5"/>
        <v>-48.308093999999997</v>
      </c>
      <c r="P20" s="47">
        <f t="shared" si="6"/>
        <v>29.416666666666998</v>
      </c>
      <c r="Q20" s="27">
        <f t="shared" si="7"/>
        <v>-95.828193999999996</v>
      </c>
      <c r="R20" s="27">
        <f t="shared" si="8"/>
        <v>-52.649268999999997</v>
      </c>
      <c r="S20" s="38"/>
      <c r="T20" s="27">
        <f t="shared" si="9"/>
        <v>37.166666666666998</v>
      </c>
      <c r="U20" s="27">
        <f t="shared" si="10"/>
        <v>-59.045673000000001</v>
      </c>
      <c r="V20" s="27">
        <f t="shared" si="11"/>
        <v>-68.056717000000006</v>
      </c>
    </row>
    <row r="21" spans="2:22" x14ac:dyDescent="0.25">
      <c r="B21" s="88">
        <v>14000000000</v>
      </c>
      <c r="C21" s="88">
        <v>-30.845086999999999</v>
      </c>
      <c r="E21" s="88">
        <v>14000000000</v>
      </c>
      <c r="F21" s="88">
        <v>-62.652534000000003</v>
      </c>
      <c r="H21" s="27">
        <f t="shared" si="0"/>
        <v>22</v>
      </c>
      <c r="I21" s="27">
        <f t="shared" si="1"/>
        <v>-52.542743999999999</v>
      </c>
      <c r="J21" s="27">
        <f t="shared" si="2"/>
        <v>-35.194389000000001</v>
      </c>
      <c r="L21" s="27">
        <f t="shared" si="3"/>
        <v>27</v>
      </c>
      <c r="M21" s="27">
        <f t="shared" si="4"/>
        <v>-54.502003000000002</v>
      </c>
      <c r="N21" s="27">
        <f t="shared" si="5"/>
        <v>-48.210869000000002</v>
      </c>
      <c r="P21" s="47">
        <f t="shared" si="6"/>
        <v>29.5</v>
      </c>
      <c r="Q21" s="27">
        <f t="shared" si="7"/>
        <v>-99.426970999999995</v>
      </c>
      <c r="R21" s="27">
        <f t="shared" si="8"/>
        <v>-53.071078999999997</v>
      </c>
      <c r="S21" s="38"/>
      <c r="T21" s="27">
        <f t="shared" si="9"/>
        <v>37</v>
      </c>
      <c r="U21" s="27">
        <f t="shared" si="10"/>
        <v>-59.038547999999999</v>
      </c>
      <c r="V21" s="27">
        <f t="shared" si="11"/>
        <v>-67.743483999999995</v>
      </c>
    </row>
    <row r="22" spans="2:22" x14ac:dyDescent="0.25">
      <c r="B22" s="88">
        <v>14500000000</v>
      </c>
      <c r="C22" s="88">
        <v>-31.966588999999999</v>
      </c>
      <c r="E22" s="88">
        <v>14500000000</v>
      </c>
      <c r="F22" s="88">
        <v>-62.127974999999999</v>
      </c>
      <c r="H22" s="27">
        <f t="shared" si="0"/>
        <v>22.333333333333002</v>
      </c>
      <c r="I22" s="27">
        <f t="shared" si="1"/>
        <v>-50.383743000000003</v>
      </c>
      <c r="J22" s="27">
        <f t="shared" si="2"/>
        <v>-35.051833999999999</v>
      </c>
      <c r="L22" s="27">
        <f t="shared" si="3"/>
        <v>27.166666666666998</v>
      </c>
      <c r="M22" s="27">
        <f t="shared" si="4"/>
        <v>-53.756844000000001</v>
      </c>
      <c r="N22" s="27">
        <f t="shared" si="5"/>
        <v>-47.852592000000001</v>
      </c>
      <c r="P22" s="47">
        <f t="shared" si="6"/>
        <v>29.583333333333002</v>
      </c>
      <c r="Q22" s="27">
        <f t="shared" si="7"/>
        <v>-96.537704000000005</v>
      </c>
      <c r="R22" s="27">
        <f t="shared" si="8"/>
        <v>-53.349215999999998</v>
      </c>
      <c r="S22" s="38"/>
      <c r="T22" s="27">
        <f t="shared" si="9"/>
        <v>36.833333333333002</v>
      </c>
      <c r="U22" s="27">
        <f t="shared" si="10"/>
        <v>-58.959083999999997</v>
      </c>
      <c r="V22" s="27">
        <f t="shared" si="11"/>
        <v>-68.266730999999993</v>
      </c>
    </row>
    <row r="23" spans="2:22" x14ac:dyDescent="0.25">
      <c r="B23" s="88">
        <v>15000000000</v>
      </c>
      <c r="C23" s="88">
        <v>-33.243752000000001</v>
      </c>
      <c r="E23" s="88">
        <v>15000000000</v>
      </c>
      <c r="F23" s="88">
        <v>-58.332756000000003</v>
      </c>
      <c r="H23" s="27">
        <f t="shared" si="0"/>
        <v>22.666666666666998</v>
      </c>
      <c r="I23" s="27">
        <f t="shared" si="1"/>
        <v>-48.61562</v>
      </c>
      <c r="J23" s="27">
        <f t="shared" si="2"/>
        <v>-34.974761999999998</v>
      </c>
      <c r="L23" s="27">
        <f t="shared" si="3"/>
        <v>27.333333333333002</v>
      </c>
      <c r="M23" s="27">
        <f t="shared" si="4"/>
        <v>-53.172790999999997</v>
      </c>
      <c r="N23" s="27">
        <f t="shared" si="5"/>
        <v>-47.821091000000003</v>
      </c>
      <c r="P23" s="47">
        <f t="shared" si="6"/>
        <v>29.666666666666998</v>
      </c>
      <c r="Q23" s="27">
        <f t="shared" si="7"/>
        <v>-100.06968999999999</v>
      </c>
      <c r="R23" s="27">
        <f t="shared" si="8"/>
        <v>-53.468142999999998</v>
      </c>
      <c r="S23" s="38"/>
      <c r="T23" s="27">
        <f t="shared" si="9"/>
        <v>36.666666666666998</v>
      </c>
      <c r="U23" s="27">
        <f t="shared" si="10"/>
        <v>-59.793002999999999</v>
      </c>
      <c r="V23" s="27">
        <f t="shared" si="11"/>
        <v>-70.033417</v>
      </c>
    </row>
    <row r="24" spans="2:22" x14ac:dyDescent="0.25">
      <c r="B24" s="88">
        <v>15500000000</v>
      </c>
      <c r="C24" s="88">
        <v>-34.530586</v>
      </c>
      <c r="E24" s="88">
        <v>15500000000</v>
      </c>
      <c r="F24" s="88">
        <v>-56.153534000000001</v>
      </c>
      <c r="H24" s="27">
        <f t="shared" si="0"/>
        <v>23</v>
      </c>
      <c r="I24" s="27">
        <f t="shared" si="1"/>
        <v>-47.713965999999999</v>
      </c>
      <c r="J24" s="27">
        <f t="shared" si="2"/>
        <v>-34.952587000000001</v>
      </c>
      <c r="L24" s="27">
        <f t="shared" si="3"/>
        <v>27.5</v>
      </c>
      <c r="M24" s="27">
        <f t="shared" si="4"/>
        <v>-52.728091999999997</v>
      </c>
      <c r="N24" s="27">
        <f t="shared" si="5"/>
        <v>-47.797950999999998</v>
      </c>
      <c r="P24" s="47">
        <f t="shared" si="6"/>
        <v>29.75</v>
      </c>
      <c r="Q24" s="27">
        <f t="shared" si="7"/>
        <v>-95.248726000000005</v>
      </c>
      <c r="R24" s="27">
        <f t="shared" si="8"/>
        <v>-52.576694000000003</v>
      </c>
      <c r="S24" s="38"/>
      <c r="T24" s="27">
        <f t="shared" si="9"/>
        <v>36.5</v>
      </c>
      <c r="U24" s="27">
        <f t="shared" si="10"/>
        <v>-60.751297000000001</v>
      </c>
      <c r="V24" s="27">
        <f t="shared" si="11"/>
        <v>-71.575157000000004</v>
      </c>
    </row>
    <row r="25" spans="2:22" x14ac:dyDescent="0.25">
      <c r="B25" s="88">
        <v>16000000000</v>
      </c>
      <c r="C25" s="88">
        <v>-35.759720000000002</v>
      </c>
      <c r="E25" s="88">
        <v>16000000000</v>
      </c>
      <c r="F25" s="88">
        <v>-54.681334999999997</v>
      </c>
      <c r="H25" s="27">
        <f t="shared" si="0"/>
        <v>23.333333333333002</v>
      </c>
      <c r="I25" s="27">
        <f t="shared" si="1"/>
        <v>-47.896275000000003</v>
      </c>
      <c r="J25" s="27">
        <f t="shared" si="2"/>
        <v>-34.997695999999998</v>
      </c>
      <c r="L25" s="27">
        <f t="shared" si="3"/>
        <v>27.666666666666998</v>
      </c>
      <c r="M25" s="27">
        <f t="shared" si="4"/>
        <v>-52.253132000000001</v>
      </c>
      <c r="N25" s="27">
        <f t="shared" si="5"/>
        <v>-47.984797999999998</v>
      </c>
      <c r="P25" s="47">
        <f t="shared" si="6"/>
        <v>29.833333333333002</v>
      </c>
      <c r="Q25" s="27">
        <f t="shared" si="7"/>
        <v>-97.302383000000006</v>
      </c>
      <c r="R25" s="27">
        <f t="shared" si="8"/>
        <v>-52.233116000000003</v>
      </c>
      <c r="S25" s="38"/>
      <c r="T25" s="27">
        <f t="shared" si="9"/>
        <v>36.333333333333002</v>
      </c>
      <c r="U25" s="27">
        <f t="shared" si="10"/>
        <v>-60.841599000000002</v>
      </c>
      <c r="V25" s="27">
        <f t="shared" si="11"/>
        <v>-71.514381</v>
      </c>
    </row>
    <row r="26" spans="2:22" x14ac:dyDescent="0.25">
      <c r="B26" s="88">
        <v>16500000000</v>
      </c>
      <c r="C26" s="88">
        <v>-36.954532999999998</v>
      </c>
      <c r="E26" s="88">
        <v>16500000000</v>
      </c>
      <c r="F26" s="88">
        <v>-53.514885</v>
      </c>
      <c r="H26" s="27">
        <f t="shared" si="0"/>
        <v>23.666666666666998</v>
      </c>
      <c r="I26" s="27">
        <f t="shared" si="1"/>
        <v>-48.893261000000003</v>
      </c>
      <c r="J26" s="27">
        <f t="shared" si="2"/>
        <v>-35.186028</v>
      </c>
      <c r="L26" s="27">
        <f t="shared" si="3"/>
        <v>27.833333333333002</v>
      </c>
      <c r="M26" s="27">
        <f t="shared" si="4"/>
        <v>-52.156002000000001</v>
      </c>
      <c r="N26" s="27">
        <f t="shared" si="5"/>
        <v>-48.191989999999997</v>
      </c>
      <c r="P26" s="47">
        <f t="shared" si="6"/>
        <v>29.916666666666998</v>
      </c>
      <c r="Q26" s="27">
        <f t="shared" si="7"/>
        <v>-96.568580999999995</v>
      </c>
      <c r="R26" s="27">
        <f t="shared" si="8"/>
        <v>-52.897193999999999</v>
      </c>
      <c r="S26" s="38"/>
      <c r="T26" s="27">
        <f t="shared" si="9"/>
        <v>36.166666666666998</v>
      </c>
      <c r="U26" s="27">
        <f t="shared" si="10"/>
        <v>-60.999336</v>
      </c>
      <c r="V26" s="27">
        <f t="shared" si="11"/>
        <v>-72.008339000000007</v>
      </c>
    </row>
    <row r="27" spans="2:22" x14ac:dyDescent="0.25">
      <c r="B27" s="88">
        <v>17000000000</v>
      </c>
      <c r="C27" s="88">
        <v>-38.143645999999997</v>
      </c>
      <c r="E27" s="88">
        <v>17000000000</v>
      </c>
      <c r="F27" s="88">
        <v>-53.036465</v>
      </c>
      <c r="H27" s="27">
        <f t="shared" si="0"/>
        <v>24</v>
      </c>
      <c r="I27" s="27">
        <f t="shared" si="1"/>
        <v>-50.327025999999996</v>
      </c>
      <c r="J27" s="27">
        <f t="shared" si="2"/>
        <v>-35.436680000000003</v>
      </c>
      <c r="L27" s="27">
        <f t="shared" si="3"/>
        <v>28</v>
      </c>
      <c r="M27" s="27">
        <f t="shared" si="4"/>
        <v>-51.934649999999998</v>
      </c>
      <c r="N27" s="27">
        <f t="shared" si="5"/>
        <v>-48.214756000000001</v>
      </c>
      <c r="P27" s="47">
        <f t="shared" si="6"/>
        <v>30</v>
      </c>
      <c r="Q27" s="27">
        <f t="shared" si="7"/>
        <v>-91.592667000000006</v>
      </c>
      <c r="R27" s="27">
        <f t="shared" si="8"/>
        <v>-54.220371</v>
      </c>
      <c r="S27" s="38"/>
      <c r="T27" s="27">
        <f t="shared" si="9"/>
        <v>36</v>
      </c>
      <c r="U27" s="27">
        <f t="shared" si="10"/>
        <v>-64.912102000000004</v>
      </c>
      <c r="V27" s="27">
        <f t="shared" si="11"/>
        <v>-77.278701999999996</v>
      </c>
    </row>
    <row r="28" spans="2:22" x14ac:dyDescent="0.25">
      <c r="B28" s="88">
        <v>17500000000</v>
      </c>
      <c r="C28" s="88">
        <v>-39.320168000000002</v>
      </c>
      <c r="E28" s="88">
        <v>17500000000</v>
      </c>
      <c r="F28" s="88">
        <v>-53.084854</v>
      </c>
      <c r="H28" s="27">
        <f t="shared" si="0"/>
        <v>24.333333333333002</v>
      </c>
      <c r="I28" s="27">
        <f t="shared" si="1"/>
        <v>-51.729042</v>
      </c>
      <c r="J28" s="27">
        <f t="shared" si="2"/>
        <v>-35.794468000000002</v>
      </c>
      <c r="L28" s="27">
        <f t="shared" si="3"/>
        <v>28.166666666666998</v>
      </c>
      <c r="M28" s="27">
        <f t="shared" si="4"/>
        <v>-51.854545999999999</v>
      </c>
      <c r="N28" s="27">
        <f t="shared" si="5"/>
        <v>-48.206043000000001</v>
      </c>
      <c r="P28" s="47">
        <f t="shared" si="6"/>
        <v>30.083333333333002</v>
      </c>
      <c r="Q28" s="27">
        <f t="shared" si="7"/>
        <v>-91.916588000000004</v>
      </c>
      <c r="R28" s="27">
        <f t="shared" si="8"/>
        <v>-53.916843</v>
      </c>
      <c r="S28" s="38"/>
      <c r="T28" s="27">
        <f t="shared" si="9"/>
        <v>35.833333333333002</v>
      </c>
      <c r="U28" s="27">
        <f t="shared" si="10"/>
        <v>-63.789700000000003</v>
      </c>
      <c r="V28" s="27">
        <f t="shared" si="11"/>
        <v>-76.450714000000005</v>
      </c>
    </row>
    <row r="29" spans="2:22" x14ac:dyDescent="0.25">
      <c r="B29" s="88">
        <v>18000000000</v>
      </c>
      <c r="C29" s="88">
        <v>-40.368130000000001</v>
      </c>
      <c r="E29" s="88">
        <v>18000000000</v>
      </c>
      <c r="F29" s="88">
        <v>-53.609546999999999</v>
      </c>
      <c r="H29" s="27">
        <f t="shared" si="0"/>
        <v>24.666666666666998</v>
      </c>
      <c r="I29" s="27">
        <f t="shared" si="1"/>
        <v>-53.293892</v>
      </c>
      <c r="J29" s="27">
        <f t="shared" si="2"/>
        <v>-36.203156</v>
      </c>
      <c r="L29" s="27">
        <f t="shared" si="3"/>
        <v>28.333333333333002</v>
      </c>
      <c r="M29" s="27">
        <f t="shared" si="4"/>
        <v>-51.431801</v>
      </c>
      <c r="N29" s="27">
        <f t="shared" si="5"/>
        <v>-47.866137999999999</v>
      </c>
      <c r="P29" s="47">
        <f t="shared" si="6"/>
        <v>30.166666666666998</v>
      </c>
      <c r="Q29" s="27">
        <f t="shared" si="7"/>
        <v>-94.168304000000006</v>
      </c>
      <c r="R29" s="27">
        <f t="shared" si="8"/>
        <v>-52.136386999999999</v>
      </c>
      <c r="S29" s="38"/>
      <c r="T29" s="27">
        <f t="shared" si="9"/>
        <v>35.666666666666998</v>
      </c>
      <c r="U29" s="27">
        <f t="shared" si="10"/>
        <v>-66.040863000000002</v>
      </c>
      <c r="V29" s="27">
        <f t="shared" si="11"/>
        <v>-79.885886999999997</v>
      </c>
    </row>
    <row r="30" spans="2:22" x14ac:dyDescent="0.25">
      <c r="B30" s="88">
        <v>18500000000</v>
      </c>
      <c r="C30" s="88">
        <v>-40.970112</v>
      </c>
      <c r="E30" s="88">
        <v>18500000000</v>
      </c>
      <c r="F30" s="88">
        <v>-54.523440999999998</v>
      </c>
      <c r="H30" s="27">
        <f t="shared" si="0"/>
        <v>25</v>
      </c>
      <c r="I30" s="27">
        <f t="shared" si="1"/>
        <v>-54.683556000000003</v>
      </c>
      <c r="J30" s="27">
        <f t="shared" si="2"/>
        <v>-36.843783999999999</v>
      </c>
      <c r="L30" s="27">
        <f t="shared" si="3"/>
        <v>28.5</v>
      </c>
      <c r="M30" s="27">
        <f t="shared" si="4"/>
        <v>-51.169055999999998</v>
      </c>
      <c r="N30" s="27">
        <f t="shared" si="5"/>
        <v>-47.865662</v>
      </c>
      <c r="P30" s="47">
        <f t="shared" si="6"/>
        <v>30.25</v>
      </c>
      <c r="Q30" s="27">
        <f t="shared" si="7"/>
        <v>-94.245316000000003</v>
      </c>
      <c r="R30" s="27">
        <f t="shared" si="8"/>
        <v>-52.271461000000002</v>
      </c>
      <c r="S30" s="38"/>
      <c r="T30" s="27">
        <f t="shared" si="9"/>
        <v>35.5</v>
      </c>
      <c r="U30" s="27">
        <f t="shared" si="10"/>
        <v>-70.766586000000004</v>
      </c>
      <c r="V30" s="27">
        <f t="shared" si="11"/>
        <v>-79.003776999999999</v>
      </c>
    </row>
    <row r="31" spans="2:22" x14ac:dyDescent="0.25">
      <c r="B31" s="88">
        <v>19000000000</v>
      </c>
      <c r="C31" s="88">
        <v>-40.741283000000003</v>
      </c>
      <c r="E31" s="88">
        <v>19000000000</v>
      </c>
      <c r="F31" s="88">
        <v>-56.085278000000002</v>
      </c>
      <c r="H31" s="27">
        <f t="shared" si="0"/>
        <v>25.333333333333002</v>
      </c>
      <c r="I31" s="27">
        <f t="shared" si="1"/>
        <v>-56.048161</v>
      </c>
      <c r="J31" s="27">
        <f t="shared" si="2"/>
        <v>-37.583817000000003</v>
      </c>
      <c r="L31" s="27">
        <f t="shared" si="3"/>
        <v>28.666666666666998</v>
      </c>
      <c r="M31" s="27">
        <f t="shared" si="4"/>
        <v>-50.940837999999999</v>
      </c>
      <c r="N31" s="27">
        <f t="shared" si="5"/>
        <v>-47.756779000000002</v>
      </c>
      <c r="P31" s="47">
        <f t="shared" si="6"/>
        <v>30.333333333333002</v>
      </c>
      <c r="Q31" s="27">
        <f t="shared" si="7"/>
        <v>-89.970984999999999</v>
      </c>
      <c r="R31" s="27">
        <f t="shared" si="8"/>
        <v>-53.185791000000002</v>
      </c>
      <c r="S31" s="38"/>
      <c r="T31" s="27">
        <f t="shared" si="9"/>
        <v>35.333333333333002</v>
      </c>
      <c r="U31" s="27">
        <f t="shared" si="10"/>
        <v>-72.807777000000002</v>
      </c>
      <c r="V31" s="27">
        <f t="shared" si="11"/>
        <v>-81.438416000000004</v>
      </c>
    </row>
    <row r="32" spans="2:22" x14ac:dyDescent="0.25">
      <c r="B32" s="88">
        <v>19500000000</v>
      </c>
      <c r="C32" s="88">
        <v>-39.538516999999999</v>
      </c>
      <c r="E32" s="88">
        <v>19500000000</v>
      </c>
      <c r="F32" s="88">
        <v>-60.484881999999999</v>
      </c>
      <c r="H32" s="27">
        <f t="shared" si="0"/>
        <v>25.666666666666998</v>
      </c>
      <c r="I32" s="27">
        <f t="shared" si="1"/>
        <v>-57.278061000000001</v>
      </c>
      <c r="J32" s="27">
        <f t="shared" si="2"/>
        <v>-38.294547999999999</v>
      </c>
      <c r="L32" s="27">
        <f t="shared" si="3"/>
        <v>28.833333333333002</v>
      </c>
      <c r="M32" s="27">
        <f t="shared" si="4"/>
        <v>-50.686301999999998</v>
      </c>
      <c r="N32" s="27">
        <f t="shared" si="5"/>
        <v>-47.887397999999997</v>
      </c>
      <c r="P32" s="47">
        <f t="shared" si="6"/>
        <v>30.416666666666998</v>
      </c>
      <c r="Q32" s="27">
        <f t="shared" si="7"/>
        <v>-91.279647999999995</v>
      </c>
      <c r="R32" s="27">
        <f t="shared" si="8"/>
        <v>-52.810696</v>
      </c>
      <c r="S32" s="38"/>
      <c r="T32" s="27">
        <f t="shared" si="9"/>
        <v>35.166666666666998</v>
      </c>
      <c r="U32" s="27">
        <f t="shared" si="10"/>
        <v>-69.324828999999994</v>
      </c>
      <c r="V32" s="27">
        <f t="shared" si="11"/>
        <v>-83.335701</v>
      </c>
    </row>
    <row r="33" spans="2:22" x14ac:dyDescent="0.25">
      <c r="B33" s="88">
        <v>20000000000</v>
      </c>
      <c r="C33" s="88">
        <v>-37.577418999999999</v>
      </c>
      <c r="E33" s="88">
        <v>20000000000</v>
      </c>
      <c r="F33" s="88">
        <v>-63.276138000000003</v>
      </c>
      <c r="H33" s="27">
        <f t="shared" si="0"/>
        <v>26</v>
      </c>
      <c r="I33" s="27">
        <f t="shared" si="1"/>
        <v>-58.506144999999997</v>
      </c>
      <c r="J33" s="27">
        <f t="shared" si="2"/>
        <v>-38.936366999999997</v>
      </c>
      <c r="L33" s="27">
        <f t="shared" si="3"/>
        <v>29</v>
      </c>
      <c r="M33" s="27">
        <f t="shared" si="4"/>
        <v>-50.500552999999996</v>
      </c>
      <c r="N33" s="27">
        <f t="shared" si="5"/>
        <v>-48.008087000000003</v>
      </c>
      <c r="P33" s="47">
        <f t="shared" si="6"/>
        <v>30.5</v>
      </c>
      <c r="Q33" s="27">
        <f t="shared" si="7"/>
        <v>-89.387542999999994</v>
      </c>
      <c r="R33" s="27">
        <f t="shared" si="8"/>
        <v>-53.475071</v>
      </c>
      <c r="S33" s="38"/>
      <c r="T33" s="27">
        <f t="shared" si="9"/>
        <v>35</v>
      </c>
      <c r="U33" s="27">
        <f t="shared" si="10"/>
        <v>-80.692702999999995</v>
      </c>
      <c r="V33" s="27">
        <f t="shared" si="11"/>
        <v>-87.146996000000001</v>
      </c>
    </row>
    <row r="34" spans="2:22" x14ac:dyDescent="0.25">
      <c r="B34" s="88">
        <v>20500000000</v>
      </c>
      <c r="C34" s="88">
        <v>-35.055816999999998</v>
      </c>
      <c r="E34" s="88">
        <v>20500000000</v>
      </c>
      <c r="F34" s="88">
        <v>-61.951962000000002</v>
      </c>
      <c r="H34" s="27">
        <f t="shared" si="0"/>
        <v>26.333333333333002</v>
      </c>
      <c r="I34" s="27">
        <f t="shared" si="1"/>
        <v>-59.671973999999999</v>
      </c>
      <c r="J34" s="27">
        <f t="shared" si="2"/>
        <v>-39.495010000000001</v>
      </c>
      <c r="L34" s="27">
        <f t="shared" si="3"/>
        <v>29.166666666666998</v>
      </c>
      <c r="M34" s="27">
        <f t="shared" si="4"/>
        <v>-50.205298999999997</v>
      </c>
      <c r="N34" s="27">
        <f t="shared" si="5"/>
        <v>-48.210892000000001</v>
      </c>
      <c r="P34" s="47">
        <f t="shared" si="6"/>
        <v>30.583333333333002</v>
      </c>
      <c r="Q34" s="27">
        <f t="shared" si="7"/>
        <v>-90.653289999999998</v>
      </c>
      <c r="R34" s="27">
        <f t="shared" si="8"/>
        <v>-52.626240000000003</v>
      </c>
      <c r="S34" s="38"/>
      <c r="T34" s="27">
        <f t="shared" si="9"/>
        <v>34.833333333333002</v>
      </c>
      <c r="U34" s="27">
        <f t="shared" si="10"/>
        <v>-82.705169999999995</v>
      </c>
      <c r="V34" s="27">
        <f t="shared" si="11"/>
        <v>-88.616271999999995</v>
      </c>
    </row>
    <row r="35" spans="2:22" x14ac:dyDescent="0.25">
      <c r="B35" s="88">
        <v>21000000000</v>
      </c>
      <c r="C35" s="88">
        <v>-32.003677000000003</v>
      </c>
      <c r="E35" s="88">
        <v>21000000000</v>
      </c>
      <c r="F35" s="88">
        <v>-56.162663000000002</v>
      </c>
      <c r="H35" s="27">
        <f t="shared" ref="H35:H51" si="12">B95/1000000000</f>
        <v>26.666666666666998</v>
      </c>
      <c r="I35" s="27">
        <f t="shared" ref="I35:I51" si="13">C95</f>
        <v>-60.713141999999998</v>
      </c>
      <c r="J35" s="27">
        <f t="shared" ref="J35:J51" si="14">F95</f>
        <v>-40.027061000000003</v>
      </c>
      <c r="L35" s="27">
        <f t="shared" ref="L35:L51" si="15">B149/1000000000</f>
        <v>29.333333333333002</v>
      </c>
      <c r="M35" s="27">
        <f t="shared" ref="M35:M51" si="16">C149</f>
        <v>-50.000850999999997</v>
      </c>
      <c r="N35" s="27">
        <f t="shared" ref="N35:N51" si="17">F149</f>
        <v>-48.500309000000001</v>
      </c>
      <c r="P35" s="47">
        <f t="shared" ref="P35:P51" si="18">B203/1000000000</f>
        <v>30.666666666666998</v>
      </c>
      <c r="Q35" s="27">
        <f t="shared" ref="Q35:Q51" si="19">C203</f>
        <v>-89.713493</v>
      </c>
      <c r="R35" s="27">
        <f t="shared" ref="R35:R51" si="20">F203</f>
        <v>-53.158859</v>
      </c>
      <c r="S35" s="38"/>
      <c r="T35" s="27">
        <f t="shared" ref="T35:T51" si="21">B257/1000000000</f>
        <v>34.666666666666998</v>
      </c>
      <c r="U35" s="27">
        <f t="shared" ref="U35:U51" si="22">C257</f>
        <v>-82.583588000000006</v>
      </c>
      <c r="V35" s="27">
        <f t="shared" ref="V35:V51" si="23">F257</f>
        <v>-91.052025</v>
      </c>
    </row>
    <row r="36" spans="2:22" x14ac:dyDescent="0.25">
      <c r="B36" s="88">
        <v>21500000000</v>
      </c>
      <c r="C36" s="88">
        <v>-28.665296999999999</v>
      </c>
      <c r="E36" s="88">
        <v>21500000000</v>
      </c>
      <c r="F36" s="88">
        <v>-50.778584000000002</v>
      </c>
      <c r="H36" s="27">
        <f t="shared" si="12"/>
        <v>27</v>
      </c>
      <c r="I36" s="27">
        <f t="shared" si="13"/>
        <v>-61.625461999999999</v>
      </c>
      <c r="J36" s="27">
        <f t="shared" si="14"/>
        <v>-40.412582</v>
      </c>
      <c r="L36" s="27">
        <f t="shared" si="15"/>
        <v>29.5</v>
      </c>
      <c r="M36" s="27">
        <f t="shared" si="16"/>
        <v>-49.662731000000001</v>
      </c>
      <c r="N36" s="27">
        <f t="shared" si="17"/>
        <v>-48.759399000000002</v>
      </c>
      <c r="P36" s="47">
        <f t="shared" si="18"/>
        <v>30.75</v>
      </c>
      <c r="Q36" s="27">
        <f t="shared" si="19"/>
        <v>-87.708672000000007</v>
      </c>
      <c r="R36" s="27">
        <f t="shared" si="20"/>
        <v>-53.741267999999998</v>
      </c>
      <c r="S36" s="38"/>
      <c r="T36" s="27">
        <f t="shared" si="21"/>
        <v>34.5</v>
      </c>
      <c r="U36" s="27">
        <f t="shared" si="22"/>
        <v>-88.298050000000003</v>
      </c>
      <c r="V36" s="27">
        <f t="shared" si="23"/>
        <v>-95.379181000000003</v>
      </c>
    </row>
    <row r="37" spans="2:22" x14ac:dyDescent="0.25">
      <c r="B37" s="88">
        <v>22000000000</v>
      </c>
      <c r="C37" s="88">
        <v>-25.345634</v>
      </c>
      <c r="E37" s="88">
        <v>22000000000</v>
      </c>
      <c r="F37" s="88">
        <v>-48.367119000000002</v>
      </c>
      <c r="H37" s="27">
        <f t="shared" si="12"/>
        <v>27.333333333333002</v>
      </c>
      <c r="I37" s="27">
        <f t="shared" si="13"/>
        <v>-62.413353000000001</v>
      </c>
      <c r="J37" s="27">
        <f t="shared" si="14"/>
        <v>-41.058188999999999</v>
      </c>
      <c r="L37" s="27">
        <f t="shared" si="15"/>
        <v>29.666666666666998</v>
      </c>
      <c r="M37" s="27">
        <f t="shared" si="16"/>
        <v>-49.448124</v>
      </c>
      <c r="N37" s="27">
        <f t="shared" si="17"/>
        <v>-49.299267</v>
      </c>
      <c r="P37" s="47">
        <f t="shared" si="18"/>
        <v>30.833333333333002</v>
      </c>
      <c r="Q37" s="27">
        <f t="shared" si="19"/>
        <v>-88.640738999999996</v>
      </c>
      <c r="R37" s="27">
        <f t="shared" si="20"/>
        <v>-52.660933999999997</v>
      </c>
      <c r="S37" s="38"/>
      <c r="T37" s="27">
        <f t="shared" si="21"/>
        <v>34.333333333333002</v>
      </c>
      <c r="U37" s="27">
        <f t="shared" si="22"/>
        <v>-85.570175000000006</v>
      </c>
      <c r="V37" s="27">
        <f t="shared" si="23"/>
        <v>-89.024047999999993</v>
      </c>
    </row>
    <row r="38" spans="2:22" x14ac:dyDescent="0.25">
      <c r="B38" s="88">
        <v>22500000000</v>
      </c>
      <c r="C38" s="88">
        <v>-22.788774</v>
      </c>
      <c r="E38" s="88">
        <v>22500000000</v>
      </c>
      <c r="F38" s="88">
        <v>-47.577033999999998</v>
      </c>
      <c r="H38" s="27">
        <f t="shared" si="12"/>
        <v>27.666666666666998</v>
      </c>
      <c r="I38" s="27">
        <f t="shared" si="13"/>
        <v>-63.314948999999999</v>
      </c>
      <c r="J38" s="27">
        <f t="shared" si="14"/>
        <v>-41.930885000000004</v>
      </c>
      <c r="L38" s="27">
        <f t="shared" si="15"/>
        <v>29.833333333333002</v>
      </c>
      <c r="M38" s="27">
        <f t="shared" si="16"/>
        <v>-49.319881000000002</v>
      </c>
      <c r="N38" s="27">
        <f t="shared" si="17"/>
        <v>-49.656342000000002</v>
      </c>
      <c r="P38" s="47">
        <f t="shared" si="18"/>
        <v>30.916666666666998</v>
      </c>
      <c r="Q38" s="27">
        <f t="shared" si="19"/>
        <v>-89.061431999999996</v>
      </c>
      <c r="R38" s="27">
        <f t="shared" si="20"/>
        <v>-51.933650999999998</v>
      </c>
      <c r="S38" s="38"/>
      <c r="T38" s="27">
        <f t="shared" si="21"/>
        <v>34.166666666666998</v>
      </c>
      <c r="U38" s="27">
        <f t="shared" si="22"/>
        <v>-88.867919999999998</v>
      </c>
      <c r="V38" s="27">
        <f t="shared" si="23"/>
        <v>-91.650825999999995</v>
      </c>
    </row>
    <row r="39" spans="2:22" x14ac:dyDescent="0.25">
      <c r="B39" s="88">
        <v>23000000000</v>
      </c>
      <c r="C39" s="88">
        <v>-21.707367000000001</v>
      </c>
      <c r="E39" s="88">
        <v>23000000000</v>
      </c>
      <c r="F39" s="88">
        <v>-48.476542999999999</v>
      </c>
      <c r="H39" s="27">
        <f t="shared" si="12"/>
        <v>28</v>
      </c>
      <c r="I39" s="27">
        <f t="shared" si="13"/>
        <v>-64.267059000000003</v>
      </c>
      <c r="J39" s="27">
        <f t="shared" si="14"/>
        <v>-42.958775000000003</v>
      </c>
      <c r="L39" s="27">
        <f t="shared" si="15"/>
        <v>30</v>
      </c>
      <c r="M39" s="27">
        <f t="shared" si="16"/>
        <v>-49.145614999999999</v>
      </c>
      <c r="N39" s="27">
        <f t="shared" si="17"/>
        <v>-50.079715999999998</v>
      </c>
      <c r="P39" s="47">
        <f t="shared" si="18"/>
        <v>31</v>
      </c>
      <c r="Q39" s="27">
        <f t="shared" si="19"/>
        <v>-86.359679999999997</v>
      </c>
      <c r="R39" s="27">
        <f t="shared" si="20"/>
        <v>-52.517508999999997</v>
      </c>
      <c r="S39" s="38"/>
      <c r="T39" s="27">
        <f t="shared" si="21"/>
        <v>34</v>
      </c>
      <c r="U39" s="27">
        <f t="shared" si="22"/>
        <v>-91.931313000000003</v>
      </c>
      <c r="V39" s="27">
        <f t="shared" si="23"/>
        <v>-97.819114999999996</v>
      </c>
    </row>
    <row r="40" spans="2:22" x14ac:dyDescent="0.25">
      <c r="B40" s="88">
        <v>23500000000</v>
      </c>
      <c r="C40" s="88">
        <v>-22.468489000000002</v>
      </c>
      <c r="E40" s="88">
        <v>23500000000</v>
      </c>
      <c r="F40" s="88">
        <v>-49.740219000000003</v>
      </c>
      <c r="H40" s="27">
        <f t="shared" si="12"/>
        <v>28.333333333333002</v>
      </c>
      <c r="I40" s="27">
        <f t="shared" si="13"/>
        <v>-65.533539000000005</v>
      </c>
      <c r="J40" s="27">
        <f t="shared" si="14"/>
        <v>-43.610188000000001</v>
      </c>
      <c r="L40" s="27">
        <f t="shared" si="15"/>
        <v>30.166666666666998</v>
      </c>
      <c r="M40" s="27">
        <f t="shared" si="16"/>
        <v>-48.913409999999999</v>
      </c>
      <c r="N40" s="27">
        <f t="shared" si="17"/>
        <v>-50.481009999999998</v>
      </c>
      <c r="P40" s="47">
        <f t="shared" si="18"/>
        <v>31.083333333333002</v>
      </c>
      <c r="Q40" s="27">
        <f t="shared" si="19"/>
        <v>-86.554184000000006</v>
      </c>
      <c r="R40" s="27">
        <f t="shared" si="20"/>
        <v>-52.507750999999999</v>
      </c>
      <c r="S40" s="38"/>
      <c r="T40" s="27">
        <f t="shared" si="21"/>
        <v>33.833333333333002</v>
      </c>
      <c r="U40" s="27">
        <f t="shared" si="22"/>
        <v>-93.533096</v>
      </c>
      <c r="V40" s="27">
        <f t="shared" si="23"/>
        <v>-92.263801999999998</v>
      </c>
    </row>
    <row r="41" spans="2:22" x14ac:dyDescent="0.25">
      <c r="B41" s="88">
        <v>24000000000</v>
      </c>
      <c r="C41" s="88">
        <v>-24.569046</v>
      </c>
      <c r="E41" s="88">
        <v>24000000000</v>
      </c>
      <c r="F41" s="88">
        <v>-50.417076000000002</v>
      </c>
      <c r="H41" s="27">
        <f t="shared" si="12"/>
        <v>28.666666666666998</v>
      </c>
      <c r="I41" s="27">
        <f t="shared" si="13"/>
        <v>-66.759735000000006</v>
      </c>
      <c r="J41" s="27">
        <f t="shared" si="14"/>
        <v>-44.032471000000001</v>
      </c>
      <c r="L41" s="27">
        <f t="shared" si="15"/>
        <v>30.333333333333002</v>
      </c>
      <c r="M41" s="27">
        <f t="shared" si="16"/>
        <v>-48.650784000000002</v>
      </c>
      <c r="N41" s="27">
        <f t="shared" si="17"/>
        <v>-51.037415000000003</v>
      </c>
      <c r="P41" s="47">
        <f t="shared" si="18"/>
        <v>31.166666666666998</v>
      </c>
      <c r="Q41" s="27">
        <f t="shared" si="19"/>
        <v>-86.349654999999998</v>
      </c>
      <c r="R41" s="27">
        <f t="shared" si="20"/>
        <v>-53.751049000000002</v>
      </c>
      <c r="S41" s="38"/>
      <c r="T41" s="27">
        <f t="shared" si="21"/>
        <v>33.666666666666998</v>
      </c>
      <c r="U41" s="27">
        <f t="shared" si="22"/>
        <v>-88.870827000000006</v>
      </c>
      <c r="V41" s="27">
        <f t="shared" si="23"/>
        <v>-92.463440000000006</v>
      </c>
    </row>
    <row r="42" spans="2:22" x14ac:dyDescent="0.25">
      <c r="B42" s="88">
        <v>24500000000</v>
      </c>
      <c r="C42" s="88">
        <v>-27.026833</v>
      </c>
      <c r="E42" s="88">
        <v>24500000000</v>
      </c>
      <c r="F42" s="88">
        <v>-49.636887000000002</v>
      </c>
      <c r="H42" s="27">
        <f t="shared" si="12"/>
        <v>29</v>
      </c>
      <c r="I42" s="27">
        <f t="shared" si="13"/>
        <v>-68.384048000000007</v>
      </c>
      <c r="J42" s="27">
        <f t="shared" si="14"/>
        <v>-44.337448000000002</v>
      </c>
      <c r="L42" s="27">
        <f t="shared" si="15"/>
        <v>30.5</v>
      </c>
      <c r="M42" s="27">
        <f t="shared" si="16"/>
        <v>-48.402298000000002</v>
      </c>
      <c r="N42" s="27">
        <f t="shared" si="17"/>
        <v>-51.287936999999999</v>
      </c>
      <c r="P42" s="47">
        <f t="shared" si="18"/>
        <v>31.25</v>
      </c>
      <c r="Q42" s="27">
        <f t="shared" si="19"/>
        <v>-85.588645999999997</v>
      </c>
      <c r="R42" s="27">
        <f t="shared" si="20"/>
        <v>-53.032024</v>
      </c>
      <c r="S42" s="38"/>
      <c r="T42" s="27">
        <f t="shared" si="21"/>
        <v>33.5</v>
      </c>
      <c r="U42" s="27">
        <f t="shared" si="22"/>
        <v>-95.771645000000007</v>
      </c>
      <c r="V42" s="27">
        <f t="shared" si="23"/>
        <v>-96.085464000000002</v>
      </c>
    </row>
    <row r="43" spans="2:22" x14ac:dyDescent="0.25">
      <c r="B43" s="88">
        <v>25000000000</v>
      </c>
      <c r="C43" s="88">
        <v>-29.548518999999999</v>
      </c>
      <c r="E43" s="88">
        <v>25000000000</v>
      </c>
      <c r="F43" s="88">
        <v>-48.566296000000001</v>
      </c>
      <c r="H43" s="27">
        <f t="shared" si="12"/>
        <v>29.333333333333002</v>
      </c>
      <c r="I43" s="27">
        <f t="shared" si="13"/>
        <v>-70.253212000000005</v>
      </c>
      <c r="J43" s="27">
        <f t="shared" si="14"/>
        <v>-44.856766</v>
      </c>
      <c r="L43" s="27">
        <f t="shared" si="15"/>
        <v>30.666666666666998</v>
      </c>
      <c r="M43" s="27">
        <f t="shared" si="16"/>
        <v>-48.046543</v>
      </c>
      <c r="N43" s="27">
        <f t="shared" si="17"/>
        <v>-51.463524</v>
      </c>
      <c r="P43" s="47">
        <f t="shared" si="18"/>
        <v>31.333333333333002</v>
      </c>
      <c r="Q43" s="27">
        <f t="shared" si="19"/>
        <v>-84.665833000000006</v>
      </c>
      <c r="R43" s="27">
        <f t="shared" si="20"/>
        <v>-52.699226000000003</v>
      </c>
      <c r="S43" s="38"/>
      <c r="T43" s="27">
        <f t="shared" si="21"/>
        <v>33.333333333333002</v>
      </c>
      <c r="U43" s="27">
        <f t="shared" si="22"/>
        <v>-120.03278</v>
      </c>
      <c r="V43" s="27">
        <f t="shared" si="23"/>
        <v>-97.730080000000001</v>
      </c>
    </row>
    <row r="44" spans="2:22" x14ac:dyDescent="0.25">
      <c r="B44" s="88">
        <v>25500000000</v>
      </c>
      <c r="C44" s="88">
        <v>-32.108981999999997</v>
      </c>
      <c r="E44" s="88">
        <v>25500000000</v>
      </c>
      <c r="F44" s="88">
        <v>-47.852783000000002</v>
      </c>
      <c r="H44" s="27">
        <f t="shared" si="12"/>
        <v>29.666666666666998</v>
      </c>
      <c r="I44" s="27">
        <f t="shared" si="13"/>
        <v>-72.245750000000001</v>
      </c>
      <c r="J44" s="27">
        <f t="shared" si="14"/>
        <v>-45.623375000000003</v>
      </c>
      <c r="L44" s="27">
        <f t="shared" si="15"/>
        <v>30.833333333333002</v>
      </c>
      <c r="M44" s="27">
        <f t="shared" si="16"/>
        <v>-47.718525</v>
      </c>
      <c r="N44" s="27">
        <f t="shared" si="17"/>
        <v>-51.793937999999997</v>
      </c>
      <c r="P44" s="47">
        <f t="shared" si="18"/>
        <v>31.416666666666998</v>
      </c>
      <c r="Q44" s="27">
        <f t="shared" si="19"/>
        <v>-85.944480999999996</v>
      </c>
      <c r="R44" s="27">
        <f t="shared" si="20"/>
        <v>-52.840164000000001</v>
      </c>
      <c r="S44" s="38"/>
      <c r="T44" s="27">
        <f t="shared" si="21"/>
        <v>33.166666666666998</v>
      </c>
      <c r="U44" s="27">
        <f t="shared" si="22"/>
        <v>-94.275268999999994</v>
      </c>
      <c r="V44" s="27">
        <f t="shared" si="23"/>
        <v>-95.704536000000004</v>
      </c>
    </row>
    <row r="45" spans="2:22" x14ac:dyDescent="0.25">
      <c r="B45" s="88">
        <v>26000000000</v>
      </c>
      <c r="C45" s="88">
        <v>-35.080784000000001</v>
      </c>
      <c r="E45" s="88">
        <v>26000000000</v>
      </c>
      <c r="F45" s="88">
        <v>-47.927132</v>
      </c>
      <c r="H45" s="27">
        <f t="shared" si="12"/>
        <v>30</v>
      </c>
      <c r="I45" s="27">
        <f t="shared" si="13"/>
        <v>-74.424567999999994</v>
      </c>
      <c r="J45" s="27">
        <f t="shared" si="14"/>
        <v>-46.834708999999997</v>
      </c>
      <c r="L45" s="27">
        <f t="shared" si="15"/>
        <v>31</v>
      </c>
      <c r="M45" s="27">
        <f t="shared" si="16"/>
        <v>-47.538265000000003</v>
      </c>
      <c r="N45" s="27">
        <f t="shared" si="17"/>
        <v>-52.078910999999998</v>
      </c>
      <c r="P45" s="47">
        <f t="shared" si="18"/>
        <v>31.5</v>
      </c>
      <c r="Q45" s="27">
        <f t="shared" si="19"/>
        <v>-84.937752000000003</v>
      </c>
      <c r="R45" s="27">
        <f t="shared" si="20"/>
        <v>-52.333401000000002</v>
      </c>
      <c r="S45" s="38"/>
      <c r="T45" s="27">
        <f t="shared" si="21"/>
        <v>33</v>
      </c>
      <c r="U45" s="27">
        <f t="shared" si="22"/>
        <v>-97.791411999999994</v>
      </c>
      <c r="V45" s="27">
        <f t="shared" si="23"/>
        <v>-96.241446999999994</v>
      </c>
    </row>
    <row r="46" spans="2:22" x14ac:dyDescent="0.25">
      <c r="B46" s="88">
        <v>26500000000</v>
      </c>
      <c r="C46" s="88">
        <v>-37.999473999999999</v>
      </c>
      <c r="E46" s="88">
        <v>26500000000</v>
      </c>
      <c r="F46" s="88">
        <v>-47.275382999999998</v>
      </c>
      <c r="H46" s="27">
        <f t="shared" si="12"/>
        <v>30.333333333333002</v>
      </c>
      <c r="I46" s="27">
        <f t="shared" si="13"/>
        <v>-76.022552000000005</v>
      </c>
      <c r="J46" s="27">
        <f t="shared" si="14"/>
        <v>-48.094112000000003</v>
      </c>
      <c r="L46" s="27">
        <f t="shared" si="15"/>
        <v>31.166666666666998</v>
      </c>
      <c r="M46" s="27">
        <f t="shared" si="16"/>
        <v>-47.295631</v>
      </c>
      <c r="N46" s="27">
        <f t="shared" si="17"/>
        <v>-52.293278000000001</v>
      </c>
      <c r="P46" s="47">
        <f t="shared" si="18"/>
        <v>31.583333333333002</v>
      </c>
      <c r="Q46" s="27">
        <f t="shared" si="19"/>
        <v>-83.588142000000005</v>
      </c>
      <c r="R46" s="27">
        <f t="shared" si="20"/>
        <v>-53.689430000000002</v>
      </c>
      <c r="S46" s="38"/>
      <c r="T46" s="27">
        <f t="shared" si="21"/>
        <v>32.833333333333002</v>
      </c>
      <c r="U46" s="27">
        <f t="shared" si="22"/>
        <v>-97.014708999999996</v>
      </c>
      <c r="V46" s="27">
        <f t="shared" si="23"/>
        <v>-94.779358000000002</v>
      </c>
    </row>
    <row r="47" spans="2:22" x14ac:dyDescent="0.25">
      <c r="B47" s="88">
        <v>27000000000</v>
      </c>
      <c r="C47" s="88">
        <v>-40.529784999999997</v>
      </c>
      <c r="E47" s="88">
        <v>27000000000</v>
      </c>
      <c r="F47" s="88">
        <v>-47.313048999999999</v>
      </c>
      <c r="H47" s="27">
        <f t="shared" si="12"/>
        <v>30.666666666666998</v>
      </c>
      <c r="I47" s="27">
        <f t="shared" si="13"/>
        <v>-76.899895000000001</v>
      </c>
      <c r="J47" s="27">
        <f t="shared" si="14"/>
        <v>-49.610053999999998</v>
      </c>
      <c r="L47" s="27">
        <f t="shared" si="15"/>
        <v>31.333333333333002</v>
      </c>
      <c r="M47" s="27">
        <f t="shared" si="16"/>
        <v>-46.996665999999998</v>
      </c>
      <c r="N47" s="27">
        <f t="shared" si="17"/>
        <v>-52.568497000000001</v>
      </c>
      <c r="P47" s="47">
        <f t="shared" si="18"/>
        <v>31.666666666666998</v>
      </c>
      <c r="Q47" s="27">
        <f t="shared" si="19"/>
        <v>-84.460480000000004</v>
      </c>
      <c r="R47" s="27">
        <f t="shared" si="20"/>
        <v>-54.443747999999999</v>
      </c>
      <c r="S47" s="38"/>
      <c r="T47" s="27">
        <f t="shared" si="21"/>
        <v>32.666666666666998</v>
      </c>
      <c r="U47" s="27">
        <f t="shared" si="22"/>
        <v>-101.59062</v>
      </c>
      <c r="V47" s="27">
        <f t="shared" si="23"/>
        <v>-103.38778000000001</v>
      </c>
    </row>
    <row r="48" spans="2:22" x14ac:dyDescent="0.25">
      <c r="B48" s="88">
        <v>27500000000</v>
      </c>
      <c r="C48" s="88">
        <v>-41.513160999999997</v>
      </c>
      <c r="E48" s="88">
        <v>27500000000</v>
      </c>
      <c r="F48" s="88">
        <v>-49.823807000000002</v>
      </c>
      <c r="H48" s="27">
        <f t="shared" si="12"/>
        <v>31</v>
      </c>
      <c r="I48" s="27">
        <f t="shared" si="13"/>
        <v>-76.065323000000006</v>
      </c>
      <c r="J48" s="27">
        <f t="shared" si="14"/>
        <v>-51.067444000000002</v>
      </c>
      <c r="L48" s="27">
        <f t="shared" si="15"/>
        <v>31.5</v>
      </c>
      <c r="M48" s="27">
        <f t="shared" si="16"/>
        <v>-46.735619</v>
      </c>
      <c r="N48" s="27">
        <f t="shared" si="17"/>
        <v>-53.230376999999997</v>
      </c>
      <c r="P48" s="47">
        <f t="shared" si="18"/>
        <v>31.75</v>
      </c>
      <c r="Q48" s="27">
        <f t="shared" si="19"/>
        <v>-84.153839000000005</v>
      </c>
      <c r="R48" s="27">
        <f t="shared" si="20"/>
        <v>-52.203448999999999</v>
      </c>
      <c r="S48" s="38"/>
      <c r="T48" s="27">
        <f t="shared" si="21"/>
        <v>32.5</v>
      </c>
      <c r="U48" s="27">
        <f t="shared" si="22"/>
        <v>-102.80154</v>
      </c>
      <c r="V48" s="27">
        <f t="shared" si="23"/>
        <v>-105.72362</v>
      </c>
    </row>
    <row r="49" spans="2:22" x14ac:dyDescent="0.25">
      <c r="B49" s="88">
        <v>28000000000</v>
      </c>
      <c r="C49" s="88">
        <v>-40.732571</v>
      </c>
      <c r="E49" s="88">
        <v>28000000000</v>
      </c>
      <c r="F49" s="88">
        <v>-52.806663999999998</v>
      </c>
      <c r="H49" s="27">
        <f t="shared" si="12"/>
        <v>31.333333333333002</v>
      </c>
      <c r="I49" s="27">
        <f t="shared" si="13"/>
        <v>-74.731658999999993</v>
      </c>
      <c r="J49" s="27">
        <f t="shared" si="14"/>
        <v>-53.145164000000001</v>
      </c>
      <c r="L49" s="27">
        <f t="shared" si="15"/>
        <v>31.666666666666998</v>
      </c>
      <c r="M49" s="27">
        <f t="shared" si="16"/>
        <v>-46.497498</v>
      </c>
      <c r="N49" s="27">
        <f t="shared" si="17"/>
        <v>-53.817782999999999</v>
      </c>
      <c r="P49" s="47">
        <f t="shared" si="18"/>
        <v>31.833333333333002</v>
      </c>
      <c r="Q49" s="27">
        <f t="shared" si="19"/>
        <v>-84.098395999999994</v>
      </c>
      <c r="R49" s="27">
        <f t="shared" si="20"/>
        <v>-53.182819000000002</v>
      </c>
      <c r="S49" s="38"/>
      <c r="T49" s="27">
        <f t="shared" si="21"/>
        <v>32.333333333333002</v>
      </c>
      <c r="U49" s="27">
        <f t="shared" si="22"/>
        <v>-100.07299</v>
      </c>
      <c r="V49" s="27">
        <f t="shared" si="23"/>
        <v>-94.684905999999998</v>
      </c>
    </row>
    <row r="50" spans="2:22" x14ac:dyDescent="0.25">
      <c r="B50" s="88">
        <v>28500000000</v>
      </c>
      <c r="C50" s="88">
        <v>-38.607170000000004</v>
      </c>
      <c r="E50" s="88">
        <v>28500000000</v>
      </c>
      <c r="F50" s="88">
        <v>-53.375988</v>
      </c>
      <c r="H50" s="27">
        <f t="shared" si="12"/>
        <v>31.666666666666998</v>
      </c>
      <c r="I50" s="27">
        <f t="shared" si="13"/>
        <v>-72.606055999999995</v>
      </c>
      <c r="J50" s="27">
        <f t="shared" si="14"/>
        <v>-55.369472999999999</v>
      </c>
      <c r="L50" s="27">
        <f t="shared" si="15"/>
        <v>31.833333333333002</v>
      </c>
      <c r="M50" s="27">
        <f t="shared" si="16"/>
        <v>-46.151271999999999</v>
      </c>
      <c r="N50" s="27">
        <f t="shared" si="17"/>
        <v>-54.358058999999997</v>
      </c>
      <c r="P50" s="47">
        <f t="shared" si="18"/>
        <v>31.916666666666998</v>
      </c>
      <c r="Q50" s="27">
        <f t="shared" si="19"/>
        <v>-83.577224999999999</v>
      </c>
      <c r="R50" s="27">
        <f t="shared" si="20"/>
        <v>-54.739413999999996</v>
      </c>
      <c r="S50" s="38"/>
      <c r="T50" s="27">
        <f t="shared" si="21"/>
        <v>32.166666666666998</v>
      </c>
      <c r="U50" s="27">
        <f t="shared" si="22"/>
        <v>-94.476837000000003</v>
      </c>
      <c r="V50" s="27">
        <f t="shared" si="23"/>
        <v>-99.731933999999995</v>
      </c>
    </row>
    <row r="51" spans="2:22" x14ac:dyDescent="0.25">
      <c r="B51" s="88">
        <v>29000000000</v>
      </c>
      <c r="C51" s="88">
        <v>-36.413597000000003</v>
      </c>
      <c r="E51" s="88">
        <v>29000000000</v>
      </c>
      <c r="F51" s="88">
        <v>-49.985442999999997</v>
      </c>
      <c r="H51" s="27">
        <f t="shared" si="12"/>
        <v>32</v>
      </c>
      <c r="I51" s="27">
        <f t="shared" si="13"/>
        <v>-71.307113999999999</v>
      </c>
      <c r="J51" s="27">
        <f t="shared" si="14"/>
        <v>-57.068187999999999</v>
      </c>
      <c r="L51" s="27">
        <f t="shared" si="15"/>
        <v>32</v>
      </c>
      <c r="M51" s="27">
        <f t="shared" si="16"/>
        <v>-45.791752000000002</v>
      </c>
      <c r="N51" s="27">
        <f t="shared" si="17"/>
        <v>-54.762802000000001</v>
      </c>
      <c r="P51" s="47">
        <f t="shared" si="18"/>
        <v>32</v>
      </c>
      <c r="Q51" s="27">
        <f t="shared" si="19"/>
        <v>-82.517882999999998</v>
      </c>
      <c r="R51" s="27">
        <f t="shared" si="20"/>
        <v>-53.664321999999999</v>
      </c>
      <c r="S51" s="38"/>
      <c r="T51" s="27">
        <f t="shared" si="21"/>
        <v>32</v>
      </c>
      <c r="U51" s="27">
        <f t="shared" si="22"/>
        <v>-97.859840000000005</v>
      </c>
      <c r="V51" s="27">
        <f t="shared" si="23"/>
        <v>-94.756889000000001</v>
      </c>
    </row>
    <row r="52" spans="2:22" x14ac:dyDescent="0.25">
      <c r="B52" s="88">
        <v>29500000000</v>
      </c>
      <c r="C52" s="88">
        <v>-34.590041999999997</v>
      </c>
      <c r="E52" s="88">
        <v>29500000000</v>
      </c>
      <c r="F52" s="88">
        <v>-46.184092999999997</v>
      </c>
    </row>
    <row r="53" spans="2:22" x14ac:dyDescent="0.25">
      <c r="B53" s="88">
        <v>30000000000</v>
      </c>
      <c r="C53" s="88">
        <v>-33.134148000000003</v>
      </c>
      <c r="E53" s="88">
        <v>30000000000</v>
      </c>
      <c r="F53" s="88">
        <v>-43.746017000000002</v>
      </c>
    </row>
    <row r="54" spans="2:22" x14ac:dyDescent="0.25">
      <c r="B54" s="88">
        <v>30500000000</v>
      </c>
      <c r="C54" s="88">
        <v>-31.732433</v>
      </c>
      <c r="E54" s="88">
        <v>30500000000</v>
      </c>
      <c r="F54" s="88">
        <v>-42.287033000000001</v>
      </c>
    </row>
    <row r="55" spans="2:22" x14ac:dyDescent="0.25">
      <c r="B55" s="88">
        <v>31000000000</v>
      </c>
      <c r="C55" s="88">
        <v>-30.437805000000001</v>
      </c>
      <c r="E55" s="88">
        <v>31000000000</v>
      </c>
      <c r="F55" s="88">
        <v>-41.328823</v>
      </c>
    </row>
    <row r="56" spans="2:22" x14ac:dyDescent="0.25">
      <c r="B56" s="88">
        <v>31500000000</v>
      </c>
      <c r="C56" s="88">
        <v>-29.552192999999999</v>
      </c>
      <c r="E56" s="88">
        <v>31500000000</v>
      </c>
      <c r="F56" s="88">
        <v>-41.345664999999997</v>
      </c>
    </row>
    <row r="57" spans="2:22" x14ac:dyDescent="0.25">
      <c r="B57" s="88">
        <v>32000000000</v>
      </c>
      <c r="C57" s="88">
        <v>-29.074235999999999</v>
      </c>
      <c r="E57" s="88">
        <v>32000000000</v>
      </c>
      <c r="F57" s="88">
        <v>-41.492373999999998</v>
      </c>
    </row>
    <row r="58" spans="2:22" x14ac:dyDescent="0.25">
      <c r="B58" s="88" t="s">
        <v>21</v>
      </c>
      <c r="E58" s="88" t="s">
        <v>21</v>
      </c>
    </row>
    <row r="61" spans="2:22" x14ac:dyDescent="0.25">
      <c r="B61" s="88" t="s">
        <v>22</v>
      </c>
      <c r="E61" s="88" t="s">
        <v>22</v>
      </c>
    </row>
    <row r="62" spans="2:22" x14ac:dyDescent="0.25">
      <c r="B62" s="88" t="s">
        <v>19</v>
      </c>
      <c r="C62" s="88" t="s">
        <v>258</v>
      </c>
      <c r="E62" s="88" t="s">
        <v>19</v>
      </c>
      <c r="F62" s="88" t="s">
        <v>258</v>
      </c>
    </row>
    <row r="63" spans="2:22" x14ac:dyDescent="0.25">
      <c r="B63" s="88">
        <v>16000000000</v>
      </c>
      <c r="C63" s="88">
        <v>-64.996346000000003</v>
      </c>
      <c r="E63" s="88">
        <v>16000000000</v>
      </c>
      <c r="F63" s="88">
        <v>-35.732619999999997</v>
      </c>
    </row>
    <row r="64" spans="2:22" x14ac:dyDescent="0.25">
      <c r="B64" s="88">
        <v>16333333333.333</v>
      </c>
      <c r="C64" s="88">
        <v>-65.235504000000006</v>
      </c>
      <c r="E64" s="88">
        <v>16333333333.333</v>
      </c>
      <c r="F64" s="88">
        <v>-35.576827999999999</v>
      </c>
    </row>
    <row r="65" spans="2:6" x14ac:dyDescent="0.25">
      <c r="B65" s="88">
        <v>16666666666.667</v>
      </c>
      <c r="C65" s="88">
        <v>-65.806274000000002</v>
      </c>
      <c r="E65" s="88">
        <v>16666666666.667</v>
      </c>
      <c r="F65" s="88">
        <v>-35.231655000000003</v>
      </c>
    </row>
    <row r="66" spans="2:6" x14ac:dyDescent="0.25">
      <c r="B66" s="88">
        <v>17000000000</v>
      </c>
      <c r="C66" s="88">
        <v>-66.642593000000005</v>
      </c>
      <c r="E66" s="88">
        <v>17000000000</v>
      </c>
      <c r="F66" s="88">
        <v>-35.017097</v>
      </c>
    </row>
    <row r="67" spans="2:6" x14ac:dyDescent="0.25">
      <c r="B67" s="88">
        <v>17333333333.333</v>
      </c>
      <c r="C67" s="88">
        <v>-67.887450999999999</v>
      </c>
      <c r="E67" s="88">
        <v>17333333333.333</v>
      </c>
      <c r="F67" s="88">
        <v>-34.788238999999997</v>
      </c>
    </row>
    <row r="68" spans="2:6" x14ac:dyDescent="0.25">
      <c r="B68" s="88">
        <v>17666666666.667</v>
      </c>
      <c r="C68" s="88">
        <v>-69.508376999999996</v>
      </c>
      <c r="E68" s="88">
        <v>17666666666.667</v>
      </c>
      <c r="F68" s="88">
        <v>-34.658591999999999</v>
      </c>
    </row>
    <row r="69" spans="2:6" x14ac:dyDescent="0.25">
      <c r="B69" s="88">
        <v>18000000000</v>
      </c>
      <c r="C69" s="88">
        <v>-71.638465999999994</v>
      </c>
      <c r="E69" s="88">
        <v>18000000000</v>
      </c>
      <c r="F69" s="88">
        <v>-34.565849</v>
      </c>
    </row>
    <row r="70" spans="2:6" x14ac:dyDescent="0.25">
      <c r="B70" s="88">
        <v>18333333333.333</v>
      </c>
      <c r="C70" s="88">
        <v>-74.409035000000003</v>
      </c>
      <c r="E70" s="88">
        <v>18333333333.333</v>
      </c>
      <c r="F70" s="88">
        <v>-34.500014999999998</v>
      </c>
    </row>
    <row r="71" spans="2:6" x14ac:dyDescent="0.25">
      <c r="B71" s="88">
        <v>18666666666.667</v>
      </c>
      <c r="C71" s="88">
        <v>-76.125564999999995</v>
      </c>
      <c r="E71" s="88">
        <v>18666666666.667</v>
      </c>
      <c r="F71" s="88">
        <v>-34.813685999999997</v>
      </c>
    </row>
    <row r="72" spans="2:6" x14ac:dyDescent="0.25">
      <c r="B72" s="88">
        <v>19000000000</v>
      </c>
      <c r="C72" s="88">
        <v>-75.761680999999996</v>
      </c>
      <c r="E72" s="88">
        <v>19000000000</v>
      </c>
      <c r="F72" s="88">
        <v>-35.249645000000001</v>
      </c>
    </row>
    <row r="73" spans="2:6" x14ac:dyDescent="0.25">
      <c r="B73" s="88">
        <v>19333333333.333</v>
      </c>
      <c r="C73" s="88">
        <v>-73.032341000000002</v>
      </c>
      <c r="E73" s="88">
        <v>19333333333.333</v>
      </c>
      <c r="F73" s="88">
        <v>-35.706435999999997</v>
      </c>
    </row>
    <row r="74" spans="2:6" x14ac:dyDescent="0.25">
      <c r="B74" s="88">
        <v>19666666666.667</v>
      </c>
      <c r="C74" s="88">
        <v>-69.657959000000005</v>
      </c>
      <c r="E74" s="88">
        <v>19666666666.667</v>
      </c>
      <c r="F74" s="88">
        <v>-35.842345999999999</v>
      </c>
    </row>
    <row r="75" spans="2:6" x14ac:dyDescent="0.25">
      <c r="B75" s="88">
        <v>20000000000</v>
      </c>
      <c r="C75" s="88">
        <v>-66.557761999999997</v>
      </c>
      <c r="E75" s="88">
        <v>20000000000</v>
      </c>
      <c r="F75" s="88">
        <v>-35.832684</v>
      </c>
    </row>
    <row r="76" spans="2:6" x14ac:dyDescent="0.25">
      <c r="B76" s="88">
        <v>20333333333.333</v>
      </c>
      <c r="C76" s="88">
        <v>-63.826583999999997</v>
      </c>
      <c r="E76" s="88">
        <v>20333333333.333</v>
      </c>
      <c r="F76" s="88">
        <v>-35.723613999999998</v>
      </c>
    </row>
    <row r="77" spans="2:6" x14ac:dyDescent="0.25">
      <c r="B77" s="88">
        <v>20666666666.667</v>
      </c>
      <c r="C77" s="88">
        <v>-61.367496000000003</v>
      </c>
      <c r="E77" s="88">
        <v>20666666666.667</v>
      </c>
      <c r="F77" s="88">
        <v>-35.659821000000001</v>
      </c>
    </row>
    <row r="78" spans="2:6" x14ac:dyDescent="0.25">
      <c r="B78" s="88">
        <v>21000000000</v>
      </c>
      <c r="C78" s="88">
        <v>-59.031319000000003</v>
      </c>
      <c r="E78" s="88">
        <v>21000000000</v>
      </c>
      <c r="F78" s="88">
        <v>-35.662140000000001</v>
      </c>
    </row>
    <row r="79" spans="2:6" x14ac:dyDescent="0.25">
      <c r="B79" s="88">
        <v>21333333333.333</v>
      </c>
      <c r="C79" s="88">
        <v>-56.897488000000003</v>
      </c>
      <c r="E79" s="88">
        <v>21333333333.333</v>
      </c>
      <c r="F79" s="88">
        <v>-35.593181999999999</v>
      </c>
    </row>
    <row r="80" spans="2:6" x14ac:dyDescent="0.25">
      <c r="B80" s="88">
        <v>21666666666.667</v>
      </c>
      <c r="C80" s="88">
        <v>-54.692729999999997</v>
      </c>
      <c r="E80" s="88">
        <v>21666666666.667</v>
      </c>
      <c r="F80" s="88">
        <v>-35.426952</v>
      </c>
    </row>
    <row r="81" spans="2:6" x14ac:dyDescent="0.25">
      <c r="B81" s="88">
        <v>22000000000</v>
      </c>
      <c r="C81" s="88">
        <v>-52.542743999999999</v>
      </c>
      <c r="E81" s="88">
        <v>22000000000</v>
      </c>
      <c r="F81" s="88">
        <v>-35.194389000000001</v>
      </c>
    </row>
    <row r="82" spans="2:6" x14ac:dyDescent="0.25">
      <c r="B82" s="88">
        <v>22333333333.333</v>
      </c>
      <c r="C82" s="88">
        <v>-50.383743000000003</v>
      </c>
      <c r="E82" s="88">
        <v>22333333333.333</v>
      </c>
      <c r="F82" s="88">
        <v>-35.051833999999999</v>
      </c>
    </row>
    <row r="83" spans="2:6" x14ac:dyDescent="0.25">
      <c r="B83" s="88">
        <v>22666666666.667</v>
      </c>
      <c r="C83" s="88">
        <v>-48.61562</v>
      </c>
      <c r="E83" s="88">
        <v>22666666666.667</v>
      </c>
      <c r="F83" s="88">
        <v>-34.974761999999998</v>
      </c>
    </row>
    <row r="84" spans="2:6" x14ac:dyDescent="0.25">
      <c r="B84" s="88">
        <v>23000000000</v>
      </c>
      <c r="C84" s="88">
        <v>-47.713965999999999</v>
      </c>
      <c r="E84" s="88">
        <v>23000000000</v>
      </c>
      <c r="F84" s="88">
        <v>-34.952587000000001</v>
      </c>
    </row>
    <row r="85" spans="2:6" x14ac:dyDescent="0.25">
      <c r="B85" s="88">
        <v>23333333333.333</v>
      </c>
      <c r="C85" s="88">
        <v>-47.896275000000003</v>
      </c>
      <c r="E85" s="88">
        <v>23333333333.333</v>
      </c>
      <c r="F85" s="88">
        <v>-34.997695999999998</v>
      </c>
    </row>
    <row r="86" spans="2:6" x14ac:dyDescent="0.25">
      <c r="B86" s="88">
        <v>23666666666.667</v>
      </c>
      <c r="C86" s="88">
        <v>-48.893261000000003</v>
      </c>
      <c r="E86" s="88">
        <v>23666666666.667</v>
      </c>
      <c r="F86" s="88">
        <v>-35.186028</v>
      </c>
    </row>
    <row r="87" spans="2:6" x14ac:dyDescent="0.25">
      <c r="B87" s="88">
        <v>24000000000</v>
      </c>
      <c r="C87" s="88">
        <v>-50.327025999999996</v>
      </c>
      <c r="E87" s="88">
        <v>24000000000</v>
      </c>
      <c r="F87" s="88">
        <v>-35.436680000000003</v>
      </c>
    </row>
    <row r="88" spans="2:6" x14ac:dyDescent="0.25">
      <c r="B88" s="88">
        <v>24333333333.333</v>
      </c>
      <c r="C88" s="88">
        <v>-51.729042</v>
      </c>
      <c r="E88" s="88">
        <v>24333333333.333</v>
      </c>
      <c r="F88" s="88">
        <v>-35.794468000000002</v>
      </c>
    </row>
    <row r="89" spans="2:6" x14ac:dyDescent="0.25">
      <c r="B89" s="88">
        <v>24666666666.667</v>
      </c>
      <c r="C89" s="88">
        <v>-53.293892</v>
      </c>
      <c r="E89" s="88">
        <v>24666666666.667</v>
      </c>
      <c r="F89" s="88">
        <v>-36.203156</v>
      </c>
    </row>
    <row r="90" spans="2:6" x14ac:dyDescent="0.25">
      <c r="B90" s="88">
        <v>25000000000</v>
      </c>
      <c r="C90" s="88">
        <v>-54.683556000000003</v>
      </c>
      <c r="E90" s="88">
        <v>25000000000</v>
      </c>
      <c r="F90" s="88">
        <v>-36.843783999999999</v>
      </c>
    </row>
    <row r="91" spans="2:6" x14ac:dyDescent="0.25">
      <c r="B91" s="88">
        <v>25333333333.333</v>
      </c>
      <c r="C91" s="88">
        <v>-56.048161</v>
      </c>
      <c r="E91" s="88">
        <v>25333333333.333</v>
      </c>
      <c r="F91" s="88">
        <v>-37.583817000000003</v>
      </c>
    </row>
    <row r="92" spans="2:6" x14ac:dyDescent="0.25">
      <c r="B92" s="88">
        <v>25666666666.667</v>
      </c>
      <c r="C92" s="88">
        <v>-57.278061000000001</v>
      </c>
      <c r="E92" s="88">
        <v>25666666666.667</v>
      </c>
      <c r="F92" s="88">
        <v>-38.294547999999999</v>
      </c>
    </row>
    <row r="93" spans="2:6" x14ac:dyDescent="0.25">
      <c r="B93" s="88">
        <v>26000000000</v>
      </c>
      <c r="C93" s="88">
        <v>-58.506144999999997</v>
      </c>
      <c r="E93" s="88">
        <v>26000000000</v>
      </c>
      <c r="F93" s="88">
        <v>-38.936366999999997</v>
      </c>
    </row>
    <row r="94" spans="2:6" x14ac:dyDescent="0.25">
      <c r="B94" s="88">
        <v>26333333333.333</v>
      </c>
      <c r="C94" s="88">
        <v>-59.671973999999999</v>
      </c>
      <c r="E94" s="88">
        <v>26333333333.333</v>
      </c>
      <c r="F94" s="88">
        <v>-39.495010000000001</v>
      </c>
    </row>
    <row r="95" spans="2:6" x14ac:dyDescent="0.25">
      <c r="B95" s="88">
        <v>26666666666.667</v>
      </c>
      <c r="C95" s="88">
        <v>-60.713141999999998</v>
      </c>
      <c r="E95" s="88">
        <v>26666666666.667</v>
      </c>
      <c r="F95" s="88">
        <v>-40.027061000000003</v>
      </c>
    </row>
    <row r="96" spans="2:6" x14ac:dyDescent="0.25">
      <c r="B96" s="88">
        <v>27000000000</v>
      </c>
      <c r="C96" s="88">
        <v>-61.625461999999999</v>
      </c>
      <c r="E96" s="88">
        <v>27000000000</v>
      </c>
      <c r="F96" s="88">
        <v>-40.412582</v>
      </c>
    </row>
    <row r="97" spans="2:6" x14ac:dyDescent="0.25">
      <c r="B97" s="88">
        <v>27333333333.333</v>
      </c>
      <c r="C97" s="88">
        <v>-62.413353000000001</v>
      </c>
      <c r="E97" s="88">
        <v>27333333333.333</v>
      </c>
      <c r="F97" s="88">
        <v>-41.058188999999999</v>
      </c>
    </row>
    <row r="98" spans="2:6" x14ac:dyDescent="0.25">
      <c r="B98" s="88">
        <v>27666666666.667</v>
      </c>
      <c r="C98" s="88">
        <v>-63.314948999999999</v>
      </c>
      <c r="E98" s="88">
        <v>27666666666.667</v>
      </c>
      <c r="F98" s="88">
        <v>-41.930885000000004</v>
      </c>
    </row>
    <row r="99" spans="2:6" x14ac:dyDescent="0.25">
      <c r="B99" s="88">
        <v>28000000000</v>
      </c>
      <c r="C99" s="88">
        <v>-64.267059000000003</v>
      </c>
      <c r="E99" s="88">
        <v>28000000000</v>
      </c>
      <c r="F99" s="88">
        <v>-42.958775000000003</v>
      </c>
    </row>
    <row r="100" spans="2:6" x14ac:dyDescent="0.25">
      <c r="B100" s="88">
        <v>28333333333.333</v>
      </c>
      <c r="C100" s="88">
        <v>-65.533539000000005</v>
      </c>
      <c r="E100" s="88">
        <v>28333333333.333</v>
      </c>
      <c r="F100" s="88">
        <v>-43.610188000000001</v>
      </c>
    </row>
    <row r="101" spans="2:6" x14ac:dyDescent="0.25">
      <c r="B101" s="88">
        <v>28666666666.667</v>
      </c>
      <c r="C101" s="88">
        <v>-66.759735000000006</v>
      </c>
      <c r="E101" s="88">
        <v>28666666666.667</v>
      </c>
      <c r="F101" s="88">
        <v>-44.032471000000001</v>
      </c>
    </row>
    <row r="102" spans="2:6" x14ac:dyDescent="0.25">
      <c r="B102" s="88">
        <v>29000000000</v>
      </c>
      <c r="C102" s="88">
        <v>-68.384048000000007</v>
      </c>
      <c r="E102" s="88">
        <v>29000000000</v>
      </c>
      <c r="F102" s="88">
        <v>-44.337448000000002</v>
      </c>
    </row>
    <row r="103" spans="2:6" x14ac:dyDescent="0.25">
      <c r="B103" s="88">
        <v>29333333333.333</v>
      </c>
      <c r="C103" s="88">
        <v>-70.253212000000005</v>
      </c>
      <c r="E103" s="88">
        <v>29333333333.333</v>
      </c>
      <c r="F103" s="88">
        <v>-44.856766</v>
      </c>
    </row>
    <row r="104" spans="2:6" x14ac:dyDescent="0.25">
      <c r="B104" s="88">
        <v>29666666666.667</v>
      </c>
      <c r="C104" s="88">
        <v>-72.245750000000001</v>
      </c>
      <c r="E104" s="88">
        <v>29666666666.667</v>
      </c>
      <c r="F104" s="88">
        <v>-45.623375000000003</v>
      </c>
    </row>
    <row r="105" spans="2:6" x14ac:dyDescent="0.25">
      <c r="B105" s="88">
        <v>30000000000</v>
      </c>
      <c r="C105" s="88">
        <v>-74.424567999999994</v>
      </c>
      <c r="E105" s="88">
        <v>30000000000</v>
      </c>
      <c r="F105" s="88">
        <v>-46.834708999999997</v>
      </c>
    </row>
    <row r="106" spans="2:6" x14ac:dyDescent="0.25">
      <c r="B106" s="88">
        <v>30333333333.333</v>
      </c>
      <c r="C106" s="88">
        <v>-76.022552000000005</v>
      </c>
      <c r="E106" s="88">
        <v>30333333333.333</v>
      </c>
      <c r="F106" s="88">
        <v>-48.094112000000003</v>
      </c>
    </row>
    <row r="107" spans="2:6" x14ac:dyDescent="0.25">
      <c r="B107" s="88">
        <v>30666666666.667</v>
      </c>
      <c r="C107" s="88">
        <v>-76.899895000000001</v>
      </c>
      <c r="E107" s="88">
        <v>30666666666.667</v>
      </c>
      <c r="F107" s="88">
        <v>-49.610053999999998</v>
      </c>
    </row>
    <row r="108" spans="2:6" x14ac:dyDescent="0.25">
      <c r="B108" s="88">
        <v>31000000000</v>
      </c>
      <c r="C108" s="88">
        <v>-76.065323000000006</v>
      </c>
      <c r="E108" s="88">
        <v>31000000000</v>
      </c>
      <c r="F108" s="88">
        <v>-51.067444000000002</v>
      </c>
    </row>
    <row r="109" spans="2:6" x14ac:dyDescent="0.25">
      <c r="B109" s="88">
        <v>31333333333.333</v>
      </c>
      <c r="C109" s="88">
        <v>-74.731658999999993</v>
      </c>
      <c r="E109" s="88">
        <v>31333333333.333</v>
      </c>
      <c r="F109" s="88">
        <v>-53.145164000000001</v>
      </c>
    </row>
    <row r="110" spans="2:6" x14ac:dyDescent="0.25">
      <c r="B110" s="88">
        <v>31666666666.667</v>
      </c>
      <c r="C110" s="88">
        <v>-72.606055999999995</v>
      </c>
      <c r="E110" s="88">
        <v>31666666666.667</v>
      </c>
      <c r="F110" s="88">
        <v>-55.369472999999999</v>
      </c>
    </row>
    <row r="111" spans="2:6" x14ac:dyDescent="0.25">
      <c r="B111" s="88">
        <v>32000000000</v>
      </c>
      <c r="C111" s="88">
        <v>-71.307113999999999</v>
      </c>
      <c r="E111" s="88">
        <v>32000000000</v>
      </c>
      <c r="F111" s="88">
        <v>-57.068187999999999</v>
      </c>
    </row>
    <row r="112" spans="2:6" x14ac:dyDescent="0.25">
      <c r="B112" s="88" t="s">
        <v>21</v>
      </c>
      <c r="E112" s="88" t="s">
        <v>21</v>
      </c>
    </row>
    <row r="115" spans="2:6" x14ac:dyDescent="0.25">
      <c r="B115" s="88" t="s">
        <v>23</v>
      </c>
      <c r="E115" s="88" t="s">
        <v>23</v>
      </c>
    </row>
    <row r="116" spans="2:6" x14ac:dyDescent="0.25">
      <c r="B116" s="88" t="s">
        <v>19</v>
      </c>
      <c r="C116" s="88" t="s">
        <v>259</v>
      </c>
      <c r="E116" s="88" t="s">
        <v>19</v>
      </c>
      <c r="F116" s="88" t="s">
        <v>259</v>
      </c>
    </row>
    <row r="117" spans="2:6" x14ac:dyDescent="0.25">
      <c r="B117" s="88">
        <v>24000000000</v>
      </c>
      <c r="C117" s="88">
        <v>-52.379519999999999</v>
      </c>
      <c r="E117" s="88">
        <v>24000000000</v>
      </c>
      <c r="F117" s="88">
        <v>-51.706851999999998</v>
      </c>
    </row>
    <row r="118" spans="2:6" x14ac:dyDescent="0.25">
      <c r="B118" s="88">
        <v>24166666666.667</v>
      </c>
      <c r="C118" s="88">
        <v>-53.692332999999998</v>
      </c>
      <c r="E118" s="88">
        <v>24166666666.667</v>
      </c>
      <c r="F118" s="88">
        <v>-51.478920000000002</v>
      </c>
    </row>
    <row r="119" spans="2:6" x14ac:dyDescent="0.25">
      <c r="B119" s="88">
        <v>24333333333.333</v>
      </c>
      <c r="C119" s="88">
        <v>-54.792374000000002</v>
      </c>
      <c r="E119" s="88">
        <v>24333333333.333</v>
      </c>
      <c r="F119" s="88">
        <v>-51.329177999999999</v>
      </c>
    </row>
    <row r="120" spans="2:6" x14ac:dyDescent="0.25">
      <c r="B120" s="88">
        <v>24500000000</v>
      </c>
      <c r="C120" s="88">
        <v>-55.902228999999998</v>
      </c>
      <c r="E120" s="88">
        <v>24500000000</v>
      </c>
      <c r="F120" s="88">
        <v>-50.999904999999998</v>
      </c>
    </row>
    <row r="121" spans="2:6" x14ac:dyDescent="0.25">
      <c r="B121" s="88">
        <v>24666666666.667</v>
      </c>
      <c r="C121" s="88">
        <v>-58.053524000000003</v>
      </c>
      <c r="E121" s="88">
        <v>24666666666.667</v>
      </c>
      <c r="F121" s="88">
        <v>-50.701962000000002</v>
      </c>
    </row>
    <row r="122" spans="2:6" x14ac:dyDescent="0.25">
      <c r="B122" s="88">
        <v>24833333333.333</v>
      </c>
      <c r="C122" s="88">
        <v>-61.374530999999998</v>
      </c>
      <c r="E122" s="88">
        <v>24833333333.333</v>
      </c>
      <c r="F122" s="88">
        <v>-50.281925000000001</v>
      </c>
    </row>
    <row r="123" spans="2:6" x14ac:dyDescent="0.25">
      <c r="B123" s="88">
        <v>25000000000</v>
      </c>
      <c r="C123" s="88">
        <v>-63.314568000000001</v>
      </c>
      <c r="E123" s="88">
        <v>25000000000</v>
      </c>
      <c r="F123" s="88">
        <v>-50.265510999999996</v>
      </c>
    </row>
    <row r="124" spans="2:6" x14ac:dyDescent="0.25">
      <c r="B124" s="88">
        <v>25166666666.667</v>
      </c>
      <c r="C124" s="88">
        <v>-63.561889999999998</v>
      </c>
      <c r="E124" s="88">
        <v>25166666666.667</v>
      </c>
      <c r="F124" s="88">
        <v>-50.450634000000001</v>
      </c>
    </row>
    <row r="125" spans="2:6" x14ac:dyDescent="0.25">
      <c r="B125" s="88">
        <v>25333333333.333</v>
      </c>
      <c r="C125" s="88">
        <v>-63.775435999999999</v>
      </c>
      <c r="E125" s="88">
        <v>25333333333.333</v>
      </c>
      <c r="F125" s="88">
        <v>-50.489182</v>
      </c>
    </row>
    <row r="126" spans="2:6" x14ac:dyDescent="0.25">
      <c r="B126" s="88">
        <v>25500000000</v>
      </c>
      <c r="C126" s="88">
        <v>-63.727336999999999</v>
      </c>
      <c r="E126" s="88">
        <v>25500000000</v>
      </c>
      <c r="F126" s="88">
        <v>-50.307322999999997</v>
      </c>
    </row>
    <row r="127" spans="2:6" x14ac:dyDescent="0.25">
      <c r="B127" s="88">
        <v>25666666666.667</v>
      </c>
      <c r="C127" s="88">
        <v>-63.191589</v>
      </c>
      <c r="E127" s="88">
        <v>25666666666.667</v>
      </c>
      <c r="F127" s="88">
        <v>-49.950077</v>
      </c>
    </row>
    <row r="128" spans="2:6" x14ac:dyDescent="0.25">
      <c r="B128" s="88">
        <v>25833333333.333</v>
      </c>
      <c r="C128" s="88">
        <v>-61.431438</v>
      </c>
      <c r="E128" s="88">
        <v>25833333333.333</v>
      </c>
      <c r="F128" s="88">
        <v>-49.597408000000001</v>
      </c>
    </row>
    <row r="129" spans="2:6" x14ac:dyDescent="0.25">
      <c r="B129" s="88">
        <v>26000000000</v>
      </c>
      <c r="C129" s="88">
        <v>-60.003773000000002</v>
      </c>
      <c r="E129" s="88">
        <v>26000000000</v>
      </c>
      <c r="F129" s="88">
        <v>-49.229945999999998</v>
      </c>
    </row>
    <row r="130" spans="2:6" x14ac:dyDescent="0.25">
      <c r="B130" s="88">
        <v>26166666666.667</v>
      </c>
      <c r="C130" s="88">
        <v>-58.745261999999997</v>
      </c>
      <c r="E130" s="88">
        <v>26166666666.667</v>
      </c>
      <c r="F130" s="88">
        <v>-49.111426999999999</v>
      </c>
    </row>
    <row r="131" spans="2:6" x14ac:dyDescent="0.25">
      <c r="B131" s="88">
        <v>26333333333.333</v>
      </c>
      <c r="C131" s="88">
        <v>-57.215324000000003</v>
      </c>
      <c r="E131" s="88">
        <v>26333333333.333</v>
      </c>
      <c r="F131" s="88">
        <v>-48.738982999999998</v>
      </c>
    </row>
    <row r="132" spans="2:6" x14ac:dyDescent="0.25">
      <c r="B132" s="88">
        <v>26500000000</v>
      </c>
      <c r="C132" s="88">
        <v>-56.257415999999999</v>
      </c>
      <c r="E132" s="88">
        <v>26500000000</v>
      </c>
      <c r="F132" s="88">
        <v>-48.445518</v>
      </c>
    </row>
    <row r="133" spans="2:6" x14ac:dyDescent="0.25">
      <c r="B133" s="88">
        <v>26666666666.667</v>
      </c>
      <c r="C133" s="88">
        <v>-55.609093000000001</v>
      </c>
      <c r="E133" s="88">
        <v>26666666666.667</v>
      </c>
      <c r="F133" s="88">
        <v>-48.236626000000001</v>
      </c>
    </row>
    <row r="134" spans="2:6" x14ac:dyDescent="0.25">
      <c r="B134" s="88">
        <v>26833333333.333</v>
      </c>
      <c r="C134" s="88">
        <v>-55.195292999999999</v>
      </c>
      <c r="E134" s="88">
        <v>26833333333.333</v>
      </c>
      <c r="F134" s="88">
        <v>-48.308093999999997</v>
      </c>
    </row>
    <row r="135" spans="2:6" x14ac:dyDescent="0.25">
      <c r="B135" s="88">
        <v>27000000000</v>
      </c>
      <c r="C135" s="88">
        <v>-54.502003000000002</v>
      </c>
      <c r="E135" s="88">
        <v>27000000000</v>
      </c>
      <c r="F135" s="88">
        <v>-48.210869000000002</v>
      </c>
    </row>
    <row r="136" spans="2:6" x14ac:dyDescent="0.25">
      <c r="B136" s="88">
        <v>27166666666.667</v>
      </c>
      <c r="C136" s="88">
        <v>-53.756844000000001</v>
      </c>
      <c r="E136" s="88">
        <v>27166666666.667</v>
      </c>
      <c r="F136" s="88">
        <v>-47.852592000000001</v>
      </c>
    </row>
    <row r="137" spans="2:6" x14ac:dyDescent="0.25">
      <c r="B137" s="88">
        <v>27333333333.333</v>
      </c>
      <c r="C137" s="88">
        <v>-53.172790999999997</v>
      </c>
      <c r="E137" s="88">
        <v>27333333333.333</v>
      </c>
      <c r="F137" s="88">
        <v>-47.821091000000003</v>
      </c>
    </row>
    <row r="138" spans="2:6" x14ac:dyDescent="0.25">
      <c r="B138" s="88">
        <v>27500000000</v>
      </c>
      <c r="C138" s="88">
        <v>-52.728091999999997</v>
      </c>
      <c r="E138" s="88">
        <v>27500000000</v>
      </c>
      <c r="F138" s="88">
        <v>-47.797950999999998</v>
      </c>
    </row>
    <row r="139" spans="2:6" x14ac:dyDescent="0.25">
      <c r="B139" s="88">
        <v>27666666666.667</v>
      </c>
      <c r="C139" s="88">
        <v>-52.253132000000001</v>
      </c>
      <c r="E139" s="88">
        <v>27666666666.667</v>
      </c>
      <c r="F139" s="88">
        <v>-47.984797999999998</v>
      </c>
    </row>
    <row r="140" spans="2:6" x14ac:dyDescent="0.25">
      <c r="B140" s="88">
        <v>27833333333.333</v>
      </c>
      <c r="C140" s="88">
        <v>-52.156002000000001</v>
      </c>
      <c r="E140" s="88">
        <v>27833333333.333</v>
      </c>
      <c r="F140" s="88">
        <v>-48.191989999999997</v>
      </c>
    </row>
    <row r="141" spans="2:6" x14ac:dyDescent="0.25">
      <c r="B141" s="88">
        <v>28000000000</v>
      </c>
      <c r="C141" s="88">
        <v>-51.934649999999998</v>
      </c>
      <c r="E141" s="88">
        <v>28000000000</v>
      </c>
      <c r="F141" s="88">
        <v>-48.214756000000001</v>
      </c>
    </row>
    <row r="142" spans="2:6" x14ac:dyDescent="0.25">
      <c r="B142" s="88">
        <v>28166666666.667</v>
      </c>
      <c r="C142" s="88">
        <v>-51.854545999999999</v>
      </c>
      <c r="E142" s="88">
        <v>28166666666.667</v>
      </c>
      <c r="F142" s="88">
        <v>-48.206043000000001</v>
      </c>
    </row>
    <row r="143" spans="2:6" x14ac:dyDescent="0.25">
      <c r="B143" s="88">
        <v>28333333333.333</v>
      </c>
      <c r="C143" s="88">
        <v>-51.431801</v>
      </c>
      <c r="E143" s="88">
        <v>28333333333.333</v>
      </c>
      <c r="F143" s="88">
        <v>-47.866137999999999</v>
      </c>
    </row>
    <row r="144" spans="2:6" x14ac:dyDescent="0.25">
      <c r="B144" s="88">
        <v>28500000000</v>
      </c>
      <c r="C144" s="88">
        <v>-51.169055999999998</v>
      </c>
      <c r="E144" s="88">
        <v>28500000000</v>
      </c>
      <c r="F144" s="88">
        <v>-47.865662</v>
      </c>
    </row>
    <row r="145" spans="2:6" x14ac:dyDescent="0.25">
      <c r="B145" s="88">
        <v>28666666666.667</v>
      </c>
      <c r="C145" s="88">
        <v>-50.940837999999999</v>
      </c>
      <c r="E145" s="88">
        <v>28666666666.667</v>
      </c>
      <c r="F145" s="88">
        <v>-47.756779000000002</v>
      </c>
    </row>
    <row r="146" spans="2:6" x14ac:dyDescent="0.25">
      <c r="B146" s="88">
        <v>28833333333.333</v>
      </c>
      <c r="C146" s="88">
        <v>-50.686301999999998</v>
      </c>
      <c r="E146" s="88">
        <v>28833333333.333</v>
      </c>
      <c r="F146" s="88">
        <v>-47.887397999999997</v>
      </c>
    </row>
    <row r="147" spans="2:6" x14ac:dyDescent="0.25">
      <c r="B147" s="88">
        <v>29000000000</v>
      </c>
      <c r="C147" s="88">
        <v>-50.500552999999996</v>
      </c>
      <c r="E147" s="88">
        <v>29000000000</v>
      </c>
      <c r="F147" s="88">
        <v>-48.008087000000003</v>
      </c>
    </row>
    <row r="148" spans="2:6" x14ac:dyDescent="0.25">
      <c r="B148" s="88">
        <v>29166666666.667</v>
      </c>
      <c r="C148" s="88">
        <v>-50.205298999999997</v>
      </c>
      <c r="E148" s="88">
        <v>29166666666.667</v>
      </c>
      <c r="F148" s="88">
        <v>-48.210892000000001</v>
      </c>
    </row>
    <row r="149" spans="2:6" x14ac:dyDescent="0.25">
      <c r="B149" s="88">
        <v>29333333333.333</v>
      </c>
      <c r="C149" s="88">
        <v>-50.000850999999997</v>
      </c>
      <c r="E149" s="88">
        <v>29333333333.333</v>
      </c>
      <c r="F149" s="88">
        <v>-48.500309000000001</v>
      </c>
    </row>
    <row r="150" spans="2:6" x14ac:dyDescent="0.25">
      <c r="B150" s="88">
        <v>29500000000</v>
      </c>
      <c r="C150" s="88">
        <v>-49.662731000000001</v>
      </c>
      <c r="E150" s="88">
        <v>29500000000</v>
      </c>
      <c r="F150" s="88">
        <v>-48.759399000000002</v>
      </c>
    </row>
    <row r="151" spans="2:6" x14ac:dyDescent="0.25">
      <c r="B151" s="88">
        <v>29666666666.667</v>
      </c>
      <c r="C151" s="88">
        <v>-49.448124</v>
      </c>
      <c r="E151" s="88">
        <v>29666666666.667</v>
      </c>
      <c r="F151" s="88">
        <v>-49.299267</v>
      </c>
    </row>
    <row r="152" spans="2:6" x14ac:dyDescent="0.25">
      <c r="B152" s="88">
        <v>29833333333.333</v>
      </c>
      <c r="C152" s="88">
        <v>-49.319881000000002</v>
      </c>
      <c r="E152" s="88">
        <v>29833333333.333</v>
      </c>
      <c r="F152" s="88">
        <v>-49.656342000000002</v>
      </c>
    </row>
    <row r="153" spans="2:6" x14ac:dyDescent="0.25">
      <c r="B153" s="88">
        <v>30000000000</v>
      </c>
      <c r="C153" s="88">
        <v>-49.145614999999999</v>
      </c>
      <c r="E153" s="88">
        <v>30000000000</v>
      </c>
      <c r="F153" s="88">
        <v>-50.079715999999998</v>
      </c>
    </row>
    <row r="154" spans="2:6" x14ac:dyDescent="0.25">
      <c r="B154" s="88">
        <v>30166666666.667</v>
      </c>
      <c r="C154" s="88">
        <v>-48.913409999999999</v>
      </c>
      <c r="E154" s="88">
        <v>30166666666.667</v>
      </c>
      <c r="F154" s="88">
        <v>-50.481009999999998</v>
      </c>
    </row>
    <row r="155" spans="2:6" x14ac:dyDescent="0.25">
      <c r="B155" s="88">
        <v>30333333333.333</v>
      </c>
      <c r="C155" s="88">
        <v>-48.650784000000002</v>
      </c>
      <c r="E155" s="88">
        <v>30333333333.333</v>
      </c>
      <c r="F155" s="88">
        <v>-51.037415000000003</v>
      </c>
    </row>
    <row r="156" spans="2:6" x14ac:dyDescent="0.25">
      <c r="B156" s="88">
        <v>30500000000</v>
      </c>
      <c r="C156" s="88">
        <v>-48.402298000000002</v>
      </c>
      <c r="E156" s="88">
        <v>30500000000</v>
      </c>
      <c r="F156" s="88">
        <v>-51.287936999999999</v>
      </c>
    </row>
    <row r="157" spans="2:6" x14ac:dyDescent="0.25">
      <c r="B157" s="88">
        <v>30666666666.667</v>
      </c>
      <c r="C157" s="88">
        <v>-48.046543</v>
      </c>
      <c r="E157" s="88">
        <v>30666666666.667</v>
      </c>
      <c r="F157" s="88">
        <v>-51.463524</v>
      </c>
    </row>
    <row r="158" spans="2:6" x14ac:dyDescent="0.25">
      <c r="B158" s="88">
        <v>30833333333.333</v>
      </c>
      <c r="C158" s="88">
        <v>-47.718525</v>
      </c>
      <c r="E158" s="88">
        <v>30833333333.333</v>
      </c>
      <c r="F158" s="88">
        <v>-51.793937999999997</v>
      </c>
    </row>
    <row r="159" spans="2:6" x14ac:dyDescent="0.25">
      <c r="B159" s="88">
        <v>31000000000</v>
      </c>
      <c r="C159" s="88">
        <v>-47.538265000000003</v>
      </c>
      <c r="E159" s="88">
        <v>31000000000</v>
      </c>
      <c r="F159" s="88">
        <v>-52.078910999999998</v>
      </c>
    </row>
    <row r="160" spans="2:6" x14ac:dyDescent="0.25">
      <c r="B160" s="88">
        <v>31166666666.667</v>
      </c>
      <c r="C160" s="88">
        <v>-47.295631</v>
      </c>
      <c r="E160" s="88">
        <v>31166666666.667</v>
      </c>
      <c r="F160" s="88">
        <v>-52.293278000000001</v>
      </c>
    </row>
    <row r="161" spans="2:6" x14ac:dyDescent="0.25">
      <c r="B161" s="88">
        <v>31333333333.333</v>
      </c>
      <c r="C161" s="88">
        <v>-46.996665999999998</v>
      </c>
      <c r="E161" s="88">
        <v>31333333333.333</v>
      </c>
      <c r="F161" s="88">
        <v>-52.568497000000001</v>
      </c>
    </row>
    <row r="162" spans="2:6" x14ac:dyDescent="0.25">
      <c r="B162" s="88">
        <v>31500000000</v>
      </c>
      <c r="C162" s="88">
        <v>-46.735619</v>
      </c>
      <c r="E162" s="88">
        <v>31500000000</v>
      </c>
      <c r="F162" s="88">
        <v>-53.230376999999997</v>
      </c>
    </row>
    <row r="163" spans="2:6" x14ac:dyDescent="0.25">
      <c r="B163" s="88">
        <v>31666666666.667</v>
      </c>
      <c r="C163" s="88">
        <v>-46.497498</v>
      </c>
      <c r="E163" s="88">
        <v>31666666666.667</v>
      </c>
      <c r="F163" s="88">
        <v>-53.817782999999999</v>
      </c>
    </row>
    <row r="164" spans="2:6" x14ac:dyDescent="0.25">
      <c r="B164" s="88">
        <v>31833333333.333</v>
      </c>
      <c r="C164" s="88">
        <v>-46.151271999999999</v>
      </c>
      <c r="E164" s="88">
        <v>31833333333.333</v>
      </c>
      <c r="F164" s="88">
        <v>-54.358058999999997</v>
      </c>
    </row>
    <row r="165" spans="2:6" x14ac:dyDescent="0.25">
      <c r="B165" s="88">
        <v>32000000000</v>
      </c>
      <c r="C165" s="88">
        <v>-45.791752000000002</v>
      </c>
      <c r="E165" s="88">
        <v>32000000000</v>
      </c>
      <c r="F165" s="88">
        <v>-54.762802000000001</v>
      </c>
    </row>
    <row r="166" spans="2:6" x14ac:dyDescent="0.25">
      <c r="B166" s="88" t="s">
        <v>21</v>
      </c>
      <c r="E166" s="88" t="s">
        <v>21</v>
      </c>
    </row>
    <row r="169" spans="2:6" x14ac:dyDescent="0.25">
      <c r="B169" s="88" t="s">
        <v>24</v>
      </c>
      <c r="E169" s="88" t="s">
        <v>24</v>
      </c>
    </row>
    <row r="170" spans="2:6" x14ac:dyDescent="0.25">
      <c r="B170" s="88" t="s">
        <v>19</v>
      </c>
      <c r="C170" s="88" t="s">
        <v>275</v>
      </c>
      <c r="E170" s="88" t="s">
        <v>19</v>
      </c>
      <c r="F170" s="88" t="s">
        <v>275</v>
      </c>
    </row>
    <row r="171" spans="2:6" x14ac:dyDescent="0.25">
      <c r="B171" s="88">
        <v>28000000000</v>
      </c>
      <c r="C171" s="88">
        <v>-84.685905000000005</v>
      </c>
      <c r="E171" s="88">
        <v>28000000000</v>
      </c>
      <c r="F171" s="88">
        <v>-61.609485999999997</v>
      </c>
    </row>
    <row r="172" spans="2:6" x14ac:dyDescent="0.25">
      <c r="B172" s="88">
        <v>28083333333.333</v>
      </c>
      <c r="C172" s="88">
        <v>-84.808555999999996</v>
      </c>
      <c r="E172" s="88">
        <v>28083333333.333</v>
      </c>
      <c r="F172" s="88">
        <v>-57.434044</v>
      </c>
    </row>
    <row r="173" spans="2:6" x14ac:dyDescent="0.25">
      <c r="B173" s="88">
        <v>28166666666.667</v>
      </c>
      <c r="C173" s="88">
        <v>-85.632744000000002</v>
      </c>
      <c r="E173" s="88">
        <v>28166666666.667</v>
      </c>
      <c r="F173" s="88">
        <v>-55.680678999999998</v>
      </c>
    </row>
    <row r="174" spans="2:6" x14ac:dyDescent="0.25">
      <c r="B174" s="88">
        <v>28250000000</v>
      </c>
      <c r="C174" s="88">
        <v>-85.250716999999995</v>
      </c>
      <c r="E174" s="88">
        <v>28250000000</v>
      </c>
      <c r="F174" s="88">
        <v>-56.609012999999997</v>
      </c>
    </row>
    <row r="175" spans="2:6" x14ac:dyDescent="0.25">
      <c r="B175" s="88">
        <v>28333333333.333</v>
      </c>
      <c r="C175" s="88">
        <v>-85.838172999999998</v>
      </c>
      <c r="E175" s="88">
        <v>28333333333.333</v>
      </c>
      <c r="F175" s="88">
        <v>-58.617386000000003</v>
      </c>
    </row>
    <row r="176" spans="2:6" x14ac:dyDescent="0.25">
      <c r="B176" s="88">
        <v>28416666666.667</v>
      </c>
      <c r="C176" s="88">
        <v>-85.651404999999997</v>
      </c>
      <c r="E176" s="88">
        <v>28416666666.667</v>
      </c>
      <c r="F176" s="88">
        <v>-55.959324000000002</v>
      </c>
    </row>
    <row r="177" spans="2:6" x14ac:dyDescent="0.25">
      <c r="B177" s="88">
        <v>28500000000</v>
      </c>
      <c r="C177" s="88">
        <v>-86.185501000000002</v>
      </c>
      <c r="E177" s="88">
        <v>28500000000</v>
      </c>
      <c r="F177" s="88">
        <v>-54.865245999999999</v>
      </c>
    </row>
    <row r="178" spans="2:6" x14ac:dyDescent="0.25">
      <c r="B178" s="88">
        <v>28583333333.333</v>
      </c>
      <c r="C178" s="88">
        <v>-85.957419999999999</v>
      </c>
      <c r="E178" s="88">
        <v>28583333333.333</v>
      </c>
      <c r="F178" s="88">
        <v>-54.496715999999999</v>
      </c>
    </row>
    <row r="179" spans="2:6" x14ac:dyDescent="0.25">
      <c r="B179" s="88">
        <v>28666666666.667</v>
      </c>
      <c r="C179" s="88">
        <v>-86.943527000000003</v>
      </c>
      <c r="E179" s="88">
        <v>28666666666.667</v>
      </c>
      <c r="F179" s="88">
        <v>-53.663910000000001</v>
      </c>
    </row>
    <row r="180" spans="2:6" x14ac:dyDescent="0.25">
      <c r="B180" s="88">
        <v>28750000000</v>
      </c>
      <c r="C180" s="88">
        <v>-87.465843000000007</v>
      </c>
      <c r="E180" s="88">
        <v>28750000000</v>
      </c>
      <c r="F180" s="88">
        <v>-54.693184000000002</v>
      </c>
    </row>
    <row r="181" spans="2:6" x14ac:dyDescent="0.25">
      <c r="B181" s="88">
        <v>28833333333.333</v>
      </c>
      <c r="C181" s="88">
        <v>-88.128487000000007</v>
      </c>
      <c r="E181" s="88">
        <v>28833333333.333</v>
      </c>
      <c r="F181" s="88">
        <v>-53.216320000000003</v>
      </c>
    </row>
    <row r="182" spans="2:6" x14ac:dyDescent="0.25">
      <c r="B182" s="88">
        <v>28916666666.667</v>
      </c>
      <c r="C182" s="88">
        <v>-90.398071000000002</v>
      </c>
      <c r="E182" s="88">
        <v>28916666666.667</v>
      </c>
      <c r="F182" s="88">
        <v>-53.431286</v>
      </c>
    </row>
    <row r="183" spans="2:6" x14ac:dyDescent="0.25">
      <c r="B183" s="88">
        <v>29000000000</v>
      </c>
      <c r="C183" s="88">
        <v>-90.796059</v>
      </c>
      <c r="E183" s="88">
        <v>29000000000</v>
      </c>
      <c r="F183" s="88">
        <v>-53.305518999999997</v>
      </c>
    </row>
    <row r="184" spans="2:6" x14ac:dyDescent="0.25">
      <c r="B184" s="88">
        <v>29083333333.333</v>
      </c>
      <c r="C184" s="88">
        <v>-90.716278000000003</v>
      </c>
      <c r="E184" s="88">
        <v>29083333333.333</v>
      </c>
      <c r="F184" s="88">
        <v>-52.652907999999996</v>
      </c>
    </row>
    <row r="185" spans="2:6" x14ac:dyDescent="0.25">
      <c r="B185" s="88">
        <v>29166666666.667</v>
      </c>
      <c r="C185" s="88">
        <v>-89.830544000000003</v>
      </c>
      <c r="E185" s="88">
        <v>29166666666.667</v>
      </c>
      <c r="F185" s="88">
        <v>-52.552143000000001</v>
      </c>
    </row>
    <row r="186" spans="2:6" x14ac:dyDescent="0.25">
      <c r="B186" s="88">
        <v>29250000000</v>
      </c>
      <c r="C186" s="88">
        <v>-90.027077000000006</v>
      </c>
      <c r="E186" s="88">
        <v>29250000000</v>
      </c>
      <c r="F186" s="88">
        <v>-52.760325999999999</v>
      </c>
    </row>
    <row r="187" spans="2:6" x14ac:dyDescent="0.25">
      <c r="B187" s="88">
        <v>29333333333.333</v>
      </c>
      <c r="C187" s="88">
        <v>-91.022803999999994</v>
      </c>
      <c r="E187" s="88">
        <v>29333333333.333</v>
      </c>
      <c r="F187" s="88">
        <v>-52.563662999999998</v>
      </c>
    </row>
    <row r="188" spans="2:6" x14ac:dyDescent="0.25">
      <c r="B188" s="88">
        <v>29416666666.667</v>
      </c>
      <c r="C188" s="88">
        <v>-95.828193999999996</v>
      </c>
      <c r="E188" s="88">
        <v>29416666666.667</v>
      </c>
      <c r="F188" s="88">
        <v>-52.649268999999997</v>
      </c>
    </row>
    <row r="189" spans="2:6" x14ac:dyDescent="0.25">
      <c r="B189" s="88">
        <v>29500000000</v>
      </c>
      <c r="C189" s="88">
        <v>-99.426970999999995</v>
      </c>
      <c r="E189" s="88">
        <v>29500000000</v>
      </c>
      <c r="F189" s="88">
        <v>-53.071078999999997</v>
      </c>
    </row>
    <row r="190" spans="2:6" x14ac:dyDescent="0.25">
      <c r="B190" s="88">
        <v>29583333333.333</v>
      </c>
      <c r="C190" s="88">
        <v>-96.537704000000005</v>
      </c>
      <c r="E190" s="88">
        <v>29583333333.333</v>
      </c>
      <c r="F190" s="88">
        <v>-53.349215999999998</v>
      </c>
    </row>
    <row r="191" spans="2:6" x14ac:dyDescent="0.25">
      <c r="B191" s="88">
        <v>29666666666.667</v>
      </c>
      <c r="C191" s="88">
        <v>-100.06968999999999</v>
      </c>
      <c r="E191" s="88">
        <v>29666666666.667</v>
      </c>
      <c r="F191" s="88">
        <v>-53.468142999999998</v>
      </c>
    </row>
    <row r="192" spans="2:6" x14ac:dyDescent="0.25">
      <c r="B192" s="88">
        <v>29750000000</v>
      </c>
      <c r="C192" s="88">
        <v>-95.248726000000005</v>
      </c>
      <c r="E192" s="88">
        <v>29750000000</v>
      </c>
      <c r="F192" s="88">
        <v>-52.576694000000003</v>
      </c>
    </row>
    <row r="193" spans="2:6" x14ac:dyDescent="0.25">
      <c r="B193" s="88">
        <v>29833333333.333</v>
      </c>
      <c r="C193" s="88">
        <v>-97.302383000000006</v>
      </c>
      <c r="E193" s="88">
        <v>29833333333.333</v>
      </c>
      <c r="F193" s="88">
        <v>-52.233116000000003</v>
      </c>
    </row>
    <row r="194" spans="2:6" x14ac:dyDescent="0.25">
      <c r="B194" s="88">
        <v>29916666666.667</v>
      </c>
      <c r="C194" s="88">
        <v>-96.568580999999995</v>
      </c>
      <c r="E194" s="88">
        <v>29916666666.667</v>
      </c>
      <c r="F194" s="88">
        <v>-52.897193999999999</v>
      </c>
    </row>
    <row r="195" spans="2:6" x14ac:dyDescent="0.25">
      <c r="B195" s="88">
        <v>30000000000</v>
      </c>
      <c r="C195" s="88">
        <v>-91.592667000000006</v>
      </c>
      <c r="E195" s="88">
        <v>30000000000</v>
      </c>
      <c r="F195" s="88">
        <v>-54.220371</v>
      </c>
    </row>
    <row r="196" spans="2:6" x14ac:dyDescent="0.25">
      <c r="B196" s="88">
        <v>30083333333.333</v>
      </c>
      <c r="C196" s="88">
        <v>-91.916588000000004</v>
      </c>
      <c r="E196" s="88">
        <v>30083333333.333</v>
      </c>
      <c r="F196" s="88">
        <v>-53.916843</v>
      </c>
    </row>
    <row r="197" spans="2:6" x14ac:dyDescent="0.25">
      <c r="B197" s="88">
        <v>30166666666.667</v>
      </c>
      <c r="C197" s="88">
        <v>-94.168304000000006</v>
      </c>
      <c r="E197" s="88">
        <v>30166666666.667</v>
      </c>
      <c r="F197" s="88">
        <v>-52.136386999999999</v>
      </c>
    </row>
    <row r="198" spans="2:6" x14ac:dyDescent="0.25">
      <c r="B198" s="88">
        <v>30250000000</v>
      </c>
      <c r="C198" s="88">
        <v>-94.245316000000003</v>
      </c>
      <c r="E198" s="88">
        <v>30250000000</v>
      </c>
      <c r="F198" s="88">
        <v>-52.271461000000002</v>
      </c>
    </row>
    <row r="199" spans="2:6" x14ac:dyDescent="0.25">
      <c r="B199" s="88">
        <v>30333333333.333</v>
      </c>
      <c r="C199" s="88">
        <v>-89.970984999999999</v>
      </c>
      <c r="E199" s="88">
        <v>30333333333.333</v>
      </c>
      <c r="F199" s="88">
        <v>-53.185791000000002</v>
      </c>
    </row>
    <row r="200" spans="2:6" x14ac:dyDescent="0.25">
      <c r="B200" s="88">
        <v>30416666666.667</v>
      </c>
      <c r="C200" s="88">
        <v>-91.279647999999995</v>
      </c>
      <c r="E200" s="88">
        <v>30416666666.667</v>
      </c>
      <c r="F200" s="88">
        <v>-52.810696</v>
      </c>
    </row>
    <row r="201" spans="2:6" x14ac:dyDescent="0.25">
      <c r="B201" s="88">
        <v>30500000000</v>
      </c>
      <c r="C201" s="88">
        <v>-89.387542999999994</v>
      </c>
      <c r="E201" s="88">
        <v>30500000000</v>
      </c>
      <c r="F201" s="88">
        <v>-53.475071</v>
      </c>
    </row>
    <row r="202" spans="2:6" x14ac:dyDescent="0.25">
      <c r="B202" s="88">
        <v>30583333333.333</v>
      </c>
      <c r="C202" s="88">
        <v>-90.653289999999998</v>
      </c>
      <c r="E202" s="88">
        <v>30583333333.333</v>
      </c>
      <c r="F202" s="88">
        <v>-52.626240000000003</v>
      </c>
    </row>
    <row r="203" spans="2:6" x14ac:dyDescent="0.25">
      <c r="B203" s="88">
        <v>30666666666.667</v>
      </c>
      <c r="C203" s="88">
        <v>-89.713493</v>
      </c>
      <c r="E203" s="88">
        <v>30666666666.667</v>
      </c>
      <c r="F203" s="88">
        <v>-53.158859</v>
      </c>
    </row>
    <row r="204" spans="2:6" x14ac:dyDescent="0.25">
      <c r="B204" s="88">
        <v>30750000000</v>
      </c>
      <c r="C204" s="88">
        <v>-87.708672000000007</v>
      </c>
      <c r="E204" s="88">
        <v>30750000000</v>
      </c>
      <c r="F204" s="88">
        <v>-53.741267999999998</v>
      </c>
    </row>
    <row r="205" spans="2:6" x14ac:dyDescent="0.25">
      <c r="B205" s="88">
        <v>30833333333.333</v>
      </c>
      <c r="C205" s="88">
        <v>-88.640738999999996</v>
      </c>
      <c r="E205" s="88">
        <v>30833333333.333</v>
      </c>
      <c r="F205" s="88">
        <v>-52.660933999999997</v>
      </c>
    </row>
    <row r="206" spans="2:6" x14ac:dyDescent="0.25">
      <c r="B206" s="88">
        <v>30916666666.667</v>
      </c>
      <c r="C206" s="88">
        <v>-89.061431999999996</v>
      </c>
      <c r="E206" s="88">
        <v>30916666666.667</v>
      </c>
      <c r="F206" s="88">
        <v>-51.933650999999998</v>
      </c>
    </row>
    <row r="207" spans="2:6" x14ac:dyDescent="0.25">
      <c r="B207" s="88">
        <v>31000000000</v>
      </c>
      <c r="C207" s="88">
        <v>-86.359679999999997</v>
      </c>
      <c r="E207" s="88">
        <v>31000000000</v>
      </c>
      <c r="F207" s="88">
        <v>-52.517508999999997</v>
      </c>
    </row>
    <row r="208" spans="2:6" x14ac:dyDescent="0.25">
      <c r="B208" s="88">
        <v>31083333333.333</v>
      </c>
      <c r="C208" s="88">
        <v>-86.554184000000006</v>
      </c>
      <c r="E208" s="88">
        <v>31083333333.333</v>
      </c>
      <c r="F208" s="88">
        <v>-52.507750999999999</v>
      </c>
    </row>
    <row r="209" spans="2:6" x14ac:dyDescent="0.25">
      <c r="B209" s="88">
        <v>31166666666.667</v>
      </c>
      <c r="C209" s="88">
        <v>-86.349654999999998</v>
      </c>
      <c r="E209" s="88">
        <v>31166666666.667</v>
      </c>
      <c r="F209" s="88">
        <v>-53.751049000000002</v>
      </c>
    </row>
    <row r="210" spans="2:6" x14ac:dyDescent="0.25">
      <c r="B210" s="88">
        <v>31250000000</v>
      </c>
      <c r="C210" s="88">
        <v>-85.588645999999997</v>
      </c>
      <c r="E210" s="88">
        <v>31250000000</v>
      </c>
      <c r="F210" s="88">
        <v>-53.032024</v>
      </c>
    </row>
    <row r="211" spans="2:6" x14ac:dyDescent="0.25">
      <c r="B211" s="88">
        <v>31333333333.333</v>
      </c>
      <c r="C211" s="88">
        <v>-84.665833000000006</v>
      </c>
      <c r="E211" s="88">
        <v>31333333333.333</v>
      </c>
      <c r="F211" s="88">
        <v>-52.699226000000003</v>
      </c>
    </row>
    <row r="212" spans="2:6" x14ac:dyDescent="0.25">
      <c r="B212" s="88">
        <v>31416666666.667</v>
      </c>
      <c r="C212" s="88">
        <v>-85.944480999999996</v>
      </c>
      <c r="E212" s="88">
        <v>31416666666.667</v>
      </c>
      <c r="F212" s="88">
        <v>-52.840164000000001</v>
      </c>
    </row>
    <row r="213" spans="2:6" x14ac:dyDescent="0.25">
      <c r="B213" s="88">
        <v>31500000000</v>
      </c>
      <c r="C213" s="88">
        <v>-84.937752000000003</v>
      </c>
      <c r="E213" s="88">
        <v>31500000000</v>
      </c>
      <c r="F213" s="88">
        <v>-52.333401000000002</v>
      </c>
    </row>
    <row r="214" spans="2:6" x14ac:dyDescent="0.25">
      <c r="B214" s="88">
        <v>31583333333.333</v>
      </c>
      <c r="C214" s="88">
        <v>-83.588142000000005</v>
      </c>
      <c r="E214" s="88">
        <v>31583333333.333</v>
      </c>
      <c r="F214" s="88">
        <v>-53.689430000000002</v>
      </c>
    </row>
    <row r="215" spans="2:6" x14ac:dyDescent="0.25">
      <c r="B215" s="88">
        <v>31666666666.667</v>
      </c>
      <c r="C215" s="88">
        <v>-84.460480000000004</v>
      </c>
      <c r="E215" s="88">
        <v>31666666666.667</v>
      </c>
      <c r="F215" s="88">
        <v>-54.443747999999999</v>
      </c>
    </row>
    <row r="216" spans="2:6" x14ac:dyDescent="0.25">
      <c r="B216" s="88">
        <v>31750000000</v>
      </c>
      <c r="C216" s="88">
        <v>-84.153839000000005</v>
      </c>
      <c r="E216" s="88">
        <v>31750000000</v>
      </c>
      <c r="F216" s="88">
        <v>-52.203448999999999</v>
      </c>
    </row>
    <row r="217" spans="2:6" x14ac:dyDescent="0.25">
      <c r="B217" s="88">
        <v>31833333333.333</v>
      </c>
      <c r="C217" s="88">
        <v>-84.098395999999994</v>
      </c>
      <c r="E217" s="88">
        <v>31833333333.333</v>
      </c>
      <c r="F217" s="88">
        <v>-53.182819000000002</v>
      </c>
    </row>
    <row r="218" spans="2:6" x14ac:dyDescent="0.25">
      <c r="B218" s="88">
        <v>31916666666.667</v>
      </c>
      <c r="C218" s="88">
        <v>-83.577224999999999</v>
      </c>
      <c r="E218" s="88">
        <v>31916666666.667</v>
      </c>
      <c r="F218" s="88">
        <v>-54.739413999999996</v>
      </c>
    </row>
    <row r="219" spans="2:6" x14ac:dyDescent="0.25">
      <c r="B219" s="88">
        <v>32000000000</v>
      </c>
      <c r="C219" s="88">
        <v>-82.517882999999998</v>
      </c>
      <c r="E219" s="88">
        <v>32000000000</v>
      </c>
      <c r="F219" s="88">
        <v>-53.664321999999999</v>
      </c>
    </row>
    <row r="220" spans="2:6" x14ac:dyDescent="0.25">
      <c r="B220" s="88" t="s">
        <v>21</v>
      </c>
      <c r="E220" s="88" t="s">
        <v>21</v>
      </c>
    </row>
    <row r="223" spans="2:6" x14ac:dyDescent="0.25">
      <c r="B223" s="88" t="s">
        <v>25</v>
      </c>
      <c r="E223" s="88" t="s">
        <v>25</v>
      </c>
    </row>
    <row r="224" spans="2:6" x14ac:dyDescent="0.25">
      <c r="B224" s="88" t="s">
        <v>19</v>
      </c>
      <c r="C224" s="88" t="s">
        <v>266</v>
      </c>
      <c r="E224" s="88" t="s">
        <v>19</v>
      </c>
      <c r="F224" s="88" t="s">
        <v>266</v>
      </c>
    </row>
    <row r="225" spans="2:6" x14ac:dyDescent="0.25">
      <c r="B225" s="88">
        <v>40000000000</v>
      </c>
      <c r="C225" s="88">
        <v>-65.481537000000003</v>
      </c>
      <c r="E225" s="88">
        <v>40000000000</v>
      </c>
      <c r="F225" s="88">
        <v>-65.717453000000006</v>
      </c>
    </row>
    <row r="226" spans="2:6" x14ac:dyDescent="0.25">
      <c r="B226" s="88">
        <v>39833333333.333</v>
      </c>
      <c r="C226" s="88">
        <v>-64.722793999999993</v>
      </c>
      <c r="E226" s="88">
        <v>39833333333.333</v>
      </c>
      <c r="F226" s="88">
        <v>-65.386246</v>
      </c>
    </row>
    <row r="227" spans="2:6" x14ac:dyDescent="0.25">
      <c r="B227" s="88">
        <v>39666666666.667</v>
      </c>
      <c r="C227" s="88">
        <v>-63.594433000000002</v>
      </c>
      <c r="E227" s="88">
        <v>39666666666.667</v>
      </c>
      <c r="F227" s="88">
        <v>-65.886353</v>
      </c>
    </row>
    <row r="228" spans="2:6" x14ac:dyDescent="0.25">
      <c r="B228" s="88">
        <v>39500000000</v>
      </c>
      <c r="C228" s="88">
        <v>-61.531384000000003</v>
      </c>
      <c r="E228" s="88">
        <v>39500000000</v>
      </c>
      <c r="F228" s="88">
        <v>-64.959914999999995</v>
      </c>
    </row>
    <row r="229" spans="2:6" x14ac:dyDescent="0.25">
      <c r="B229" s="88">
        <v>39333333333.333</v>
      </c>
      <c r="C229" s="88">
        <v>-63.542679</v>
      </c>
      <c r="E229" s="88">
        <v>39333333333.333</v>
      </c>
      <c r="F229" s="88">
        <v>-65.758681999999993</v>
      </c>
    </row>
    <row r="230" spans="2:6" x14ac:dyDescent="0.25">
      <c r="B230" s="88">
        <v>39166666666.667</v>
      </c>
      <c r="C230" s="88">
        <v>-61.813502999999997</v>
      </c>
      <c r="E230" s="88">
        <v>39166666666.667</v>
      </c>
      <c r="F230" s="88">
        <v>-65.778998999999999</v>
      </c>
    </row>
    <row r="231" spans="2:6" x14ac:dyDescent="0.25">
      <c r="B231" s="88">
        <v>39000000000</v>
      </c>
      <c r="C231" s="88">
        <v>-64.224379999999996</v>
      </c>
      <c r="E231" s="88">
        <v>39000000000</v>
      </c>
      <c r="F231" s="88">
        <v>-66.193191999999996</v>
      </c>
    </row>
    <row r="232" spans="2:6" x14ac:dyDescent="0.25">
      <c r="B232" s="88">
        <v>38833333333.333</v>
      </c>
      <c r="C232" s="88">
        <v>-61.232734999999998</v>
      </c>
      <c r="E232" s="88">
        <v>38833333333.333</v>
      </c>
      <c r="F232" s="88">
        <v>-65.647109999999998</v>
      </c>
    </row>
    <row r="233" spans="2:6" x14ac:dyDescent="0.25">
      <c r="B233" s="88">
        <v>38666666666.667</v>
      </c>
      <c r="C233" s="88">
        <v>-60.247031999999997</v>
      </c>
      <c r="E233" s="88">
        <v>38666666666.667</v>
      </c>
      <c r="F233" s="88">
        <v>-66.116698999999997</v>
      </c>
    </row>
    <row r="234" spans="2:6" x14ac:dyDescent="0.25">
      <c r="B234" s="88">
        <v>38500000000</v>
      </c>
      <c r="C234" s="88">
        <v>-60.730179</v>
      </c>
      <c r="E234" s="88">
        <v>38500000000</v>
      </c>
      <c r="F234" s="88">
        <v>-67.310271999999998</v>
      </c>
    </row>
    <row r="235" spans="2:6" x14ac:dyDescent="0.25">
      <c r="B235" s="88">
        <v>38333333333.333</v>
      </c>
      <c r="C235" s="88">
        <v>-62.455680999999998</v>
      </c>
      <c r="E235" s="88">
        <v>38333333333.333</v>
      </c>
      <c r="F235" s="88">
        <v>-68.037148000000002</v>
      </c>
    </row>
    <row r="236" spans="2:6" x14ac:dyDescent="0.25">
      <c r="B236" s="88">
        <v>38166666666.667</v>
      </c>
      <c r="C236" s="88">
        <v>-60.140433999999999</v>
      </c>
      <c r="E236" s="88">
        <v>38166666666.667</v>
      </c>
      <c r="F236" s="88">
        <v>-66.784096000000005</v>
      </c>
    </row>
    <row r="237" spans="2:6" x14ac:dyDescent="0.25">
      <c r="B237" s="88">
        <v>38000000000</v>
      </c>
      <c r="C237" s="88">
        <v>-59.726913000000003</v>
      </c>
      <c r="E237" s="88">
        <v>38000000000</v>
      </c>
      <c r="F237" s="88">
        <v>-66.791900999999996</v>
      </c>
    </row>
    <row r="238" spans="2:6" x14ac:dyDescent="0.25">
      <c r="B238" s="88">
        <v>37833333333.333</v>
      </c>
      <c r="C238" s="88">
        <v>-59.950992999999997</v>
      </c>
      <c r="E238" s="88">
        <v>37833333333.333</v>
      </c>
      <c r="F238" s="88">
        <v>-67.783569</v>
      </c>
    </row>
    <row r="239" spans="2:6" x14ac:dyDescent="0.25">
      <c r="B239" s="88">
        <v>37666666666.667</v>
      </c>
      <c r="C239" s="88">
        <v>-59.752204999999996</v>
      </c>
      <c r="E239" s="88">
        <v>37666666666.667</v>
      </c>
      <c r="F239" s="88">
        <v>-68.991112000000001</v>
      </c>
    </row>
    <row r="240" spans="2:6" x14ac:dyDescent="0.25">
      <c r="B240" s="88">
        <v>37500000000</v>
      </c>
      <c r="C240" s="88">
        <v>-60.906860000000002</v>
      </c>
      <c r="E240" s="88">
        <v>37500000000</v>
      </c>
      <c r="F240" s="88">
        <v>-67.176772999999997</v>
      </c>
    </row>
    <row r="241" spans="2:6" x14ac:dyDescent="0.25">
      <c r="B241" s="88">
        <v>37333333333.333</v>
      </c>
      <c r="C241" s="88">
        <v>-58.398280999999997</v>
      </c>
      <c r="E241" s="88">
        <v>37333333333.333</v>
      </c>
      <c r="F241" s="88">
        <v>-67.959297000000007</v>
      </c>
    </row>
    <row r="242" spans="2:6" x14ac:dyDescent="0.25">
      <c r="B242" s="88">
        <v>37166666666.667</v>
      </c>
      <c r="C242" s="88">
        <v>-59.045673000000001</v>
      </c>
      <c r="E242" s="88">
        <v>37166666666.667</v>
      </c>
      <c r="F242" s="88">
        <v>-68.056717000000006</v>
      </c>
    </row>
    <row r="243" spans="2:6" x14ac:dyDescent="0.25">
      <c r="B243" s="88">
        <v>37000000000</v>
      </c>
      <c r="C243" s="88">
        <v>-59.038547999999999</v>
      </c>
      <c r="E243" s="88">
        <v>37000000000</v>
      </c>
      <c r="F243" s="88">
        <v>-67.743483999999995</v>
      </c>
    </row>
    <row r="244" spans="2:6" x14ac:dyDescent="0.25">
      <c r="B244" s="88">
        <v>36833333333.333</v>
      </c>
      <c r="C244" s="88">
        <v>-58.959083999999997</v>
      </c>
      <c r="E244" s="88">
        <v>36833333333.333</v>
      </c>
      <c r="F244" s="88">
        <v>-68.266730999999993</v>
      </c>
    </row>
    <row r="245" spans="2:6" x14ac:dyDescent="0.25">
      <c r="B245" s="88">
        <v>36666666666.667</v>
      </c>
      <c r="C245" s="88">
        <v>-59.793002999999999</v>
      </c>
      <c r="E245" s="88">
        <v>36666666666.667</v>
      </c>
      <c r="F245" s="88">
        <v>-70.033417</v>
      </c>
    </row>
    <row r="246" spans="2:6" x14ac:dyDescent="0.25">
      <c r="B246" s="88">
        <v>36500000000</v>
      </c>
      <c r="C246" s="88">
        <v>-60.751297000000001</v>
      </c>
      <c r="E246" s="88">
        <v>36500000000</v>
      </c>
      <c r="F246" s="88">
        <v>-71.575157000000004</v>
      </c>
    </row>
    <row r="247" spans="2:6" x14ac:dyDescent="0.25">
      <c r="B247" s="88">
        <v>36333333333.333</v>
      </c>
      <c r="C247" s="88">
        <v>-60.841599000000002</v>
      </c>
      <c r="E247" s="88">
        <v>36333333333.333</v>
      </c>
      <c r="F247" s="88">
        <v>-71.514381</v>
      </c>
    </row>
    <row r="248" spans="2:6" x14ac:dyDescent="0.25">
      <c r="B248" s="88">
        <v>36166666666.667</v>
      </c>
      <c r="C248" s="88">
        <v>-60.999336</v>
      </c>
      <c r="E248" s="88">
        <v>36166666666.667</v>
      </c>
      <c r="F248" s="88">
        <v>-72.008339000000007</v>
      </c>
    </row>
    <row r="249" spans="2:6" x14ac:dyDescent="0.25">
      <c r="B249" s="88">
        <v>36000000000</v>
      </c>
      <c r="C249" s="88">
        <v>-64.912102000000004</v>
      </c>
      <c r="E249" s="88">
        <v>36000000000</v>
      </c>
      <c r="F249" s="88">
        <v>-77.278701999999996</v>
      </c>
    </row>
    <row r="250" spans="2:6" x14ac:dyDescent="0.25">
      <c r="B250" s="88">
        <v>35833333333.333</v>
      </c>
      <c r="C250" s="88">
        <v>-63.789700000000003</v>
      </c>
      <c r="E250" s="88">
        <v>35833333333.333</v>
      </c>
      <c r="F250" s="88">
        <v>-76.450714000000005</v>
      </c>
    </row>
    <row r="251" spans="2:6" x14ac:dyDescent="0.25">
      <c r="B251" s="88">
        <v>35666666666.667</v>
      </c>
      <c r="C251" s="88">
        <v>-66.040863000000002</v>
      </c>
      <c r="E251" s="88">
        <v>35666666666.667</v>
      </c>
      <c r="F251" s="88">
        <v>-79.885886999999997</v>
      </c>
    </row>
    <row r="252" spans="2:6" x14ac:dyDescent="0.25">
      <c r="B252" s="88">
        <v>35500000000</v>
      </c>
      <c r="C252" s="88">
        <v>-70.766586000000004</v>
      </c>
      <c r="E252" s="88">
        <v>35500000000</v>
      </c>
      <c r="F252" s="88">
        <v>-79.003776999999999</v>
      </c>
    </row>
    <row r="253" spans="2:6" x14ac:dyDescent="0.25">
      <c r="B253" s="88">
        <v>35333333333.333</v>
      </c>
      <c r="C253" s="88">
        <v>-72.807777000000002</v>
      </c>
      <c r="E253" s="88">
        <v>35333333333.333</v>
      </c>
      <c r="F253" s="88">
        <v>-81.438416000000004</v>
      </c>
    </row>
    <row r="254" spans="2:6" x14ac:dyDescent="0.25">
      <c r="B254" s="88">
        <v>35166666666.667</v>
      </c>
      <c r="C254" s="88">
        <v>-69.324828999999994</v>
      </c>
      <c r="E254" s="88">
        <v>35166666666.667</v>
      </c>
      <c r="F254" s="88">
        <v>-83.335701</v>
      </c>
    </row>
    <row r="255" spans="2:6" x14ac:dyDescent="0.25">
      <c r="B255" s="88">
        <v>35000000000</v>
      </c>
      <c r="C255" s="88">
        <v>-80.692702999999995</v>
      </c>
      <c r="E255" s="88">
        <v>35000000000</v>
      </c>
      <c r="F255" s="88">
        <v>-87.146996000000001</v>
      </c>
    </row>
    <row r="256" spans="2:6" x14ac:dyDescent="0.25">
      <c r="B256" s="88">
        <v>34833333333.333</v>
      </c>
      <c r="C256" s="88">
        <v>-82.705169999999995</v>
      </c>
      <c r="E256" s="88">
        <v>34833333333.333</v>
      </c>
      <c r="F256" s="88">
        <v>-88.616271999999995</v>
      </c>
    </row>
    <row r="257" spans="2:6" x14ac:dyDescent="0.25">
      <c r="B257" s="88">
        <v>34666666666.667</v>
      </c>
      <c r="C257" s="88">
        <v>-82.583588000000006</v>
      </c>
      <c r="E257" s="88">
        <v>34666666666.667</v>
      </c>
      <c r="F257" s="88">
        <v>-91.052025</v>
      </c>
    </row>
    <row r="258" spans="2:6" x14ac:dyDescent="0.25">
      <c r="B258" s="88">
        <v>34500000000</v>
      </c>
      <c r="C258" s="88">
        <v>-88.298050000000003</v>
      </c>
      <c r="E258" s="88">
        <v>34500000000</v>
      </c>
      <c r="F258" s="88">
        <v>-95.379181000000003</v>
      </c>
    </row>
    <row r="259" spans="2:6" x14ac:dyDescent="0.25">
      <c r="B259" s="88">
        <v>34333333333.333</v>
      </c>
      <c r="C259" s="88">
        <v>-85.570175000000006</v>
      </c>
      <c r="E259" s="88">
        <v>34333333333.333</v>
      </c>
      <c r="F259" s="88">
        <v>-89.024047999999993</v>
      </c>
    </row>
    <row r="260" spans="2:6" x14ac:dyDescent="0.25">
      <c r="B260" s="88">
        <v>34166666666.667</v>
      </c>
      <c r="C260" s="88">
        <v>-88.867919999999998</v>
      </c>
      <c r="E260" s="88">
        <v>34166666666.667</v>
      </c>
      <c r="F260" s="88">
        <v>-91.650825999999995</v>
      </c>
    </row>
    <row r="261" spans="2:6" x14ac:dyDescent="0.25">
      <c r="B261" s="88">
        <v>34000000000</v>
      </c>
      <c r="C261" s="88">
        <v>-91.931313000000003</v>
      </c>
      <c r="E261" s="88">
        <v>34000000000</v>
      </c>
      <c r="F261" s="88">
        <v>-97.819114999999996</v>
      </c>
    </row>
    <row r="262" spans="2:6" x14ac:dyDescent="0.25">
      <c r="B262" s="88">
        <v>33833333333.333</v>
      </c>
      <c r="C262" s="88">
        <v>-93.533096</v>
      </c>
      <c r="E262" s="88">
        <v>33833333333.333</v>
      </c>
      <c r="F262" s="88">
        <v>-92.263801999999998</v>
      </c>
    </row>
    <row r="263" spans="2:6" x14ac:dyDescent="0.25">
      <c r="B263" s="88">
        <v>33666666666.667</v>
      </c>
      <c r="C263" s="88">
        <v>-88.870827000000006</v>
      </c>
      <c r="E263" s="88">
        <v>33666666666.667</v>
      </c>
      <c r="F263" s="88">
        <v>-92.463440000000006</v>
      </c>
    </row>
    <row r="264" spans="2:6" x14ac:dyDescent="0.25">
      <c r="B264" s="88">
        <v>33500000000</v>
      </c>
      <c r="C264" s="88">
        <v>-95.771645000000007</v>
      </c>
      <c r="E264" s="88">
        <v>33500000000</v>
      </c>
      <c r="F264" s="88">
        <v>-96.085464000000002</v>
      </c>
    </row>
    <row r="265" spans="2:6" x14ac:dyDescent="0.25">
      <c r="B265" s="88">
        <v>33333333333.333</v>
      </c>
      <c r="C265" s="88">
        <v>-120.03278</v>
      </c>
      <c r="E265" s="88">
        <v>33333333333.333</v>
      </c>
      <c r="F265" s="88">
        <v>-97.730080000000001</v>
      </c>
    </row>
    <row r="266" spans="2:6" x14ac:dyDescent="0.25">
      <c r="B266" s="88">
        <v>33166666666.667</v>
      </c>
      <c r="C266" s="88">
        <v>-94.275268999999994</v>
      </c>
      <c r="E266" s="88">
        <v>33166666666.667</v>
      </c>
      <c r="F266" s="88">
        <v>-95.704536000000004</v>
      </c>
    </row>
    <row r="267" spans="2:6" x14ac:dyDescent="0.25">
      <c r="B267" s="88">
        <v>33000000000</v>
      </c>
      <c r="C267" s="88">
        <v>-97.791411999999994</v>
      </c>
      <c r="E267" s="88">
        <v>33000000000</v>
      </c>
      <c r="F267" s="88">
        <v>-96.241446999999994</v>
      </c>
    </row>
    <row r="268" spans="2:6" x14ac:dyDescent="0.25">
      <c r="B268" s="88">
        <v>32833333333.333</v>
      </c>
      <c r="C268" s="88">
        <v>-97.014708999999996</v>
      </c>
      <c r="E268" s="88">
        <v>32833333333.333</v>
      </c>
      <c r="F268" s="88">
        <v>-94.779358000000002</v>
      </c>
    </row>
    <row r="269" spans="2:6" x14ac:dyDescent="0.25">
      <c r="B269" s="88">
        <v>32666666666.667</v>
      </c>
      <c r="C269" s="88">
        <v>-101.59062</v>
      </c>
      <c r="E269" s="88">
        <v>32666666666.667</v>
      </c>
      <c r="F269" s="88">
        <v>-103.38778000000001</v>
      </c>
    </row>
    <row r="270" spans="2:6" x14ac:dyDescent="0.25">
      <c r="B270" s="88">
        <v>32500000000</v>
      </c>
      <c r="C270" s="88">
        <v>-102.80154</v>
      </c>
      <c r="E270" s="88">
        <v>32500000000</v>
      </c>
      <c r="F270" s="88">
        <v>-105.72362</v>
      </c>
    </row>
    <row r="271" spans="2:6" x14ac:dyDescent="0.25">
      <c r="B271" s="88">
        <v>32333333333.333</v>
      </c>
      <c r="C271" s="88">
        <v>-100.07299</v>
      </c>
      <c r="E271" s="88">
        <v>32333333333.333</v>
      </c>
      <c r="F271" s="88">
        <v>-94.684905999999998</v>
      </c>
    </row>
    <row r="272" spans="2:6" x14ac:dyDescent="0.25">
      <c r="B272" s="88">
        <v>32166666666.667</v>
      </c>
      <c r="C272" s="88">
        <v>-94.476837000000003</v>
      </c>
      <c r="E272" s="88">
        <v>32166666666.667</v>
      </c>
      <c r="F272" s="88">
        <v>-99.731933999999995</v>
      </c>
    </row>
    <row r="273" spans="2:6" x14ac:dyDescent="0.25">
      <c r="B273" s="88">
        <v>32000000000</v>
      </c>
      <c r="C273" s="88">
        <v>-97.859840000000005</v>
      </c>
      <c r="E273" s="88">
        <v>32000000000</v>
      </c>
      <c r="F273" s="88">
        <v>-94.756889000000001</v>
      </c>
    </row>
    <row r="274" spans="2:6" x14ac:dyDescent="0.25">
      <c r="B274" s="88" t="s">
        <v>21</v>
      </c>
      <c r="E274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274"/>
  <sheetViews>
    <sheetView workbookViewId="0">
      <selection activeCell="E1" sqref="E1:F274"/>
    </sheetView>
  </sheetViews>
  <sheetFormatPr defaultRowHeight="15" x14ac:dyDescent="0.25"/>
  <cols>
    <col min="1" max="1" width="18.7109375" style="40" customWidth="1"/>
    <col min="2" max="3" width="9.140625" style="88"/>
    <col min="4" max="4" width="18.7109375" style="40" customWidth="1"/>
    <col min="5" max="6" width="9.140625" style="88"/>
    <col min="7" max="7" width="2" style="26" customWidth="1"/>
    <col min="8" max="8" width="14" style="27" bestFit="1" customWidth="1"/>
    <col min="9" max="9" width="9.5703125" style="27" bestFit="1" customWidth="1"/>
    <col min="10" max="10" width="10.140625" style="27" bestFit="1" customWidth="1"/>
    <col min="11" max="11" width="2" style="26" customWidth="1"/>
    <col min="12" max="12" width="14" style="27" bestFit="1" customWidth="1"/>
    <col min="13" max="13" width="9.5703125" style="27" bestFit="1" customWidth="1"/>
    <col min="14" max="14" width="10.140625" style="27" bestFit="1" customWidth="1"/>
    <col min="15" max="15" width="2" style="26" customWidth="1"/>
    <col min="16" max="16" width="14" style="47" bestFit="1" customWidth="1"/>
    <col min="17" max="17" width="9.5703125" style="47" bestFit="1" customWidth="1"/>
    <col min="18" max="18" width="10.140625" style="47" bestFit="1" customWidth="1"/>
    <col min="19" max="19" width="2" style="26" customWidth="1"/>
    <col min="20" max="20" width="14" style="47" bestFit="1" customWidth="1"/>
    <col min="21" max="21" width="9.5703125" style="47" bestFit="1" customWidth="1"/>
    <col min="22" max="22" width="10.140625" style="47" bestFit="1" customWidth="1"/>
    <col min="23" max="23" width="2" style="26" customWidth="1"/>
  </cols>
  <sheetData>
    <row r="1" spans="1:22" x14ac:dyDescent="0.25">
      <c r="B1" s="88" t="s">
        <v>95</v>
      </c>
      <c r="E1" s="88" t="s">
        <v>95</v>
      </c>
      <c r="H1" s="27" t="s">
        <v>169</v>
      </c>
      <c r="I1" s="27" t="s">
        <v>3</v>
      </c>
      <c r="J1" s="27" t="s">
        <v>4</v>
      </c>
      <c r="L1" s="27" t="s">
        <v>169</v>
      </c>
      <c r="M1" s="27" t="s">
        <v>5</v>
      </c>
      <c r="N1" s="27" t="s">
        <v>6</v>
      </c>
      <c r="P1" s="27" t="s">
        <v>169</v>
      </c>
      <c r="Q1" s="47" t="s">
        <v>7</v>
      </c>
      <c r="R1" s="47" t="s">
        <v>8</v>
      </c>
      <c r="S1" s="38"/>
      <c r="T1" s="27" t="s">
        <v>169</v>
      </c>
      <c r="U1" s="47" t="s">
        <v>9</v>
      </c>
      <c r="V1" s="47" t="s">
        <v>10</v>
      </c>
    </row>
    <row r="2" spans="1:22" x14ac:dyDescent="0.25">
      <c r="A2" s="50" t="s">
        <v>197</v>
      </c>
      <c r="B2" s="88" t="s">
        <v>256</v>
      </c>
      <c r="C2" s="88" t="s">
        <v>289</v>
      </c>
      <c r="D2" s="50" t="s">
        <v>198</v>
      </c>
      <c r="E2" s="88" t="s">
        <v>256</v>
      </c>
      <c r="F2" s="88" t="s">
        <v>289</v>
      </c>
      <c r="H2" s="48"/>
      <c r="P2" s="48"/>
      <c r="S2" s="38"/>
      <c r="T2" s="48"/>
    </row>
    <row r="3" spans="1:22" x14ac:dyDescent="0.25">
      <c r="B3" s="88" t="s">
        <v>287</v>
      </c>
      <c r="C3" s="88" t="s">
        <v>316</v>
      </c>
      <c r="E3" s="88" t="s">
        <v>287</v>
      </c>
      <c r="F3" s="88" t="s">
        <v>316</v>
      </c>
      <c r="H3" s="27">
        <f t="shared" ref="H3:H34" si="0">B63/1000000000</f>
        <v>16</v>
      </c>
      <c r="I3" s="27">
        <f t="shared" ref="I3:I34" si="1">C63</f>
        <v>-62.639214000000003</v>
      </c>
      <c r="J3" s="27">
        <f t="shared" ref="J3:J34" si="2">F63</f>
        <v>-44.803691999999998</v>
      </c>
      <c r="L3" s="27">
        <f t="shared" ref="L3:L34" si="3">B117/1000000000</f>
        <v>24</v>
      </c>
      <c r="M3" s="27">
        <f t="shared" ref="M3:M34" si="4">C117</f>
        <v>-52.495831000000003</v>
      </c>
      <c r="N3" s="27">
        <f t="shared" ref="N3:N34" si="5">F117</f>
        <v>-64.073654000000005</v>
      </c>
      <c r="P3" s="47">
        <f t="shared" ref="P3:P34" si="6">B171/1000000000</f>
        <v>28</v>
      </c>
      <c r="Q3" s="27">
        <f t="shared" ref="Q3:Q34" si="7">C171</f>
        <v>-82.611298000000005</v>
      </c>
      <c r="R3" s="27">
        <f t="shared" ref="R3:R34" si="8">F171</f>
        <v>-45.47287</v>
      </c>
      <c r="S3" s="38"/>
      <c r="T3" s="27">
        <f t="shared" ref="T3:T34" si="9">B225/1000000000</f>
        <v>40</v>
      </c>
      <c r="U3" s="27">
        <f t="shared" ref="U3:U34" si="10">C225</f>
        <v>-58.647381000000003</v>
      </c>
      <c r="V3" s="27">
        <f t="shared" ref="V3:V34" si="11">F225</f>
        <v>-62.184505000000001</v>
      </c>
    </row>
    <row r="4" spans="1:22" x14ac:dyDescent="0.25">
      <c r="B4" s="88" t="s">
        <v>98</v>
      </c>
      <c r="E4" s="88" t="s">
        <v>98</v>
      </c>
      <c r="H4" s="27">
        <f t="shared" si="0"/>
        <v>16.333333333333002</v>
      </c>
      <c r="I4" s="27">
        <f t="shared" si="1"/>
        <v>-63.456508999999997</v>
      </c>
      <c r="J4" s="27">
        <f t="shared" si="2"/>
        <v>-44.180981000000003</v>
      </c>
      <c r="L4" s="27">
        <f t="shared" si="3"/>
        <v>24.166666666666998</v>
      </c>
      <c r="M4" s="27">
        <f t="shared" si="4"/>
        <v>-52.891449000000001</v>
      </c>
      <c r="N4" s="27">
        <f t="shared" si="5"/>
        <v>-64.324455</v>
      </c>
      <c r="P4" s="47">
        <f t="shared" si="6"/>
        <v>28.083333333333002</v>
      </c>
      <c r="Q4" s="27">
        <f t="shared" si="7"/>
        <v>-77.286331000000004</v>
      </c>
      <c r="R4" s="27">
        <f t="shared" si="8"/>
        <v>-44.127955999999998</v>
      </c>
      <c r="S4" s="38"/>
      <c r="T4" s="27">
        <f t="shared" si="9"/>
        <v>39.833333333333002</v>
      </c>
      <c r="U4" s="27">
        <f t="shared" si="10"/>
        <v>-58.570908000000003</v>
      </c>
      <c r="V4" s="27">
        <f t="shared" si="11"/>
        <v>-62.438659999999999</v>
      </c>
    </row>
    <row r="5" spans="1:22" x14ac:dyDescent="0.25">
      <c r="H5" s="27">
        <f t="shared" si="0"/>
        <v>16.666666666666998</v>
      </c>
      <c r="I5" s="27">
        <f t="shared" si="1"/>
        <v>-64.699966000000003</v>
      </c>
      <c r="J5" s="27">
        <f t="shared" si="2"/>
        <v>-43.127426</v>
      </c>
      <c r="L5" s="27">
        <f t="shared" si="3"/>
        <v>24.333333333333002</v>
      </c>
      <c r="M5" s="27">
        <f t="shared" si="4"/>
        <v>-53.561458999999999</v>
      </c>
      <c r="N5" s="27">
        <f t="shared" si="5"/>
        <v>-64.449241999999998</v>
      </c>
      <c r="P5" s="47">
        <f t="shared" si="6"/>
        <v>28.166666666666998</v>
      </c>
      <c r="Q5" s="27">
        <f t="shared" si="7"/>
        <v>-78.866660999999993</v>
      </c>
      <c r="R5" s="27">
        <f t="shared" si="8"/>
        <v>-44.627766000000001</v>
      </c>
      <c r="S5" s="38"/>
      <c r="T5" s="27">
        <f t="shared" si="9"/>
        <v>39.666666666666998</v>
      </c>
      <c r="U5" s="27">
        <f t="shared" si="10"/>
        <v>-59.901138000000003</v>
      </c>
      <c r="V5" s="27">
        <f t="shared" si="11"/>
        <v>-63.722675000000002</v>
      </c>
    </row>
    <row r="6" spans="1:22" x14ac:dyDescent="0.25">
      <c r="H6" s="27">
        <f t="shared" si="0"/>
        <v>17</v>
      </c>
      <c r="I6" s="27">
        <f t="shared" si="1"/>
        <v>-66.037102000000004</v>
      </c>
      <c r="J6" s="27">
        <f t="shared" si="2"/>
        <v>-42.101016999999999</v>
      </c>
      <c r="L6" s="27">
        <f t="shared" si="3"/>
        <v>24.5</v>
      </c>
      <c r="M6" s="27">
        <f t="shared" si="4"/>
        <v>-53.935313999999998</v>
      </c>
      <c r="N6" s="27">
        <f t="shared" si="5"/>
        <v>-64.535399999999996</v>
      </c>
      <c r="P6" s="47">
        <f t="shared" si="6"/>
        <v>28.25</v>
      </c>
      <c r="Q6" s="27">
        <f t="shared" si="7"/>
        <v>-77.229789999999994</v>
      </c>
      <c r="R6" s="27">
        <f t="shared" si="8"/>
        <v>-44.216816000000001</v>
      </c>
      <c r="S6" s="38"/>
      <c r="T6" s="27">
        <f t="shared" si="9"/>
        <v>39.5</v>
      </c>
      <c r="U6" s="27">
        <f t="shared" si="10"/>
        <v>-59.404491</v>
      </c>
      <c r="V6" s="27">
        <f t="shared" si="11"/>
        <v>-63.203006999999999</v>
      </c>
    </row>
    <row r="7" spans="1:22" x14ac:dyDescent="0.25">
      <c r="B7" s="88" t="s">
        <v>18</v>
      </c>
      <c r="E7" s="88" t="s">
        <v>18</v>
      </c>
      <c r="H7" s="27">
        <f t="shared" si="0"/>
        <v>17.333333333333002</v>
      </c>
      <c r="I7" s="27">
        <f t="shared" si="1"/>
        <v>-67.337958999999998</v>
      </c>
      <c r="J7" s="27">
        <f t="shared" si="2"/>
        <v>-40.747684</v>
      </c>
      <c r="L7" s="27">
        <f t="shared" si="3"/>
        <v>24.666666666666998</v>
      </c>
      <c r="M7" s="27">
        <f t="shared" si="4"/>
        <v>-54.352595999999998</v>
      </c>
      <c r="N7" s="27">
        <f t="shared" si="5"/>
        <v>-64.318359000000001</v>
      </c>
      <c r="P7" s="47">
        <f t="shared" si="6"/>
        <v>28.333333333333002</v>
      </c>
      <c r="Q7" s="27">
        <f t="shared" si="7"/>
        <v>-78.024529000000001</v>
      </c>
      <c r="R7" s="27">
        <f t="shared" si="8"/>
        <v>-45.022613999999997</v>
      </c>
      <c r="S7" s="38"/>
      <c r="T7" s="27">
        <f t="shared" si="9"/>
        <v>39.333333333333002</v>
      </c>
      <c r="U7" s="27">
        <f t="shared" si="10"/>
        <v>-59.944282999999999</v>
      </c>
      <c r="V7" s="27">
        <f t="shared" si="11"/>
        <v>-63.829422000000001</v>
      </c>
    </row>
    <row r="8" spans="1:22" x14ac:dyDescent="0.25">
      <c r="B8" s="88" t="s">
        <v>19</v>
      </c>
      <c r="C8" s="88" t="s">
        <v>257</v>
      </c>
      <c r="E8" s="88" t="s">
        <v>19</v>
      </c>
      <c r="F8" s="88" t="s">
        <v>257</v>
      </c>
      <c r="H8" s="27">
        <f t="shared" si="0"/>
        <v>17.666666666666998</v>
      </c>
      <c r="I8" s="27">
        <f t="shared" si="1"/>
        <v>-68.461112999999997</v>
      </c>
      <c r="J8" s="27">
        <f t="shared" si="2"/>
        <v>-39.271267000000002</v>
      </c>
      <c r="L8" s="27">
        <f t="shared" si="3"/>
        <v>24.833333333333002</v>
      </c>
      <c r="M8" s="27">
        <f t="shared" si="4"/>
        <v>-54.401707000000002</v>
      </c>
      <c r="N8" s="27">
        <f t="shared" si="5"/>
        <v>-64.097190999999995</v>
      </c>
      <c r="P8" s="47">
        <f t="shared" si="6"/>
        <v>28.416666666666998</v>
      </c>
      <c r="Q8" s="27">
        <f t="shared" si="7"/>
        <v>-76.560654</v>
      </c>
      <c r="R8" s="27">
        <f t="shared" si="8"/>
        <v>-43.853889000000002</v>
      </c>
      <c r="S8" s="38"/>
      <c r="T8" s="27">
        <f t="shared" si="9"/>
        <v>39.166666666666998</v>
      </c>
      <c r="U8" s="27">
        <f t="shared" si="10"/>
        <v>-59.657314</v>
      </c>
      <c r="V8" s="27">
        <f t="shared" si="11"/>
        <v>-63.041514999999997</v>
      </c>
    </row>
    <row r="9" spans="1:22" x14ac:dyDescent="0.25">
      <c r="B9" s="88">
        <v>8000000000</v>
      </c>
      <c r="C9" s="88">
        <v>-40.772438000000001</v>
      </c>
      <c r="E9" s="88">
        <v>8000000000</v>
      </c>
      <c r="F9" s="88">
        <v>-48.418838999999998</v>
      </c>
      <c r="H9" s="27">
        <f t="shared" si="0"/>
        <v>18</v>
      </c>
      <c r="I9" s="27">
        <f t="shared" si="1"/>
        <v>-69.178939999999997</v>
      </c>
      <c r="J9" s="27">
        <f t="shared" si="2"/>
        <v>-37.864555000000003</v>
      </c>
      <c r="L9" s="27">
        <f t="shared" si="3"/>
        <v>25</v>
      </c>
      <c r="M9" s="27">
        <f t="shared" si="4"/>
        <v>-54.850254</v>
      </c>
      <c r="N9" s="27">
        <f t="shared" si="5"/>
        <v>-63.362170999999996</v>
      </c>
      <c r="P9" s="47">
        <f t="shared" si="6"/>
        <v>28.5</v>
      </c>
      <c r="Q9" s="27">
        <f t="shared" si="7"/>
        <v>-76.573166000000001</v>
      </c>
      <c r="R9" s="27">
        <f t="shared" si="8"/>
        <v>-43.949309999999997</v>
      </c>
      <c r="S9" s="38"/>
      <c r="T9" s="27">
        <f t="shared" si="9"/>
        <v>39</v>
      </c>
      <c r="U9" s="27">
        <f t="shared" si="10"/>
        <v>-60.709454000000001</v>
      </c>
      <c r="V9" s="27">
        <f t="shared" si="11"/>
        <v>-63.745941000000002</v>
      </c>
    </row>
    <row r="10" spans="1:22" x14ac:dyDescent="0.25">
      <c r="B10" s="88">
        <v>8500000000</v>
      </c>
      <c r="C10" s="88">
        <v>-37.739638999999997</v>
      </c>
      <c r="E10" s="88">
        <v>8500000000</v>
      </c>
      <c r="F10" s="88">
        <v>-48.089531000000001</v>
      </c>
      <c r="H10" s="27">
        <f t="shared" si="0"/>
        <v>18.333333333333002</v>
      </c>
      <c r="I10" s="27">
        <f t="shared" si="1"/>
        <v>-69.173980999999998</v>
      </c>
      <c r="J10" s="27">
        <f t="shared" si="2"/>
        <v>-36.613892</v>
      </c>
      <c r="L10" s="27">
        <f t="shared" si="3"/>
        <v>25.166666666666998</v>
      </c>
      <c r="M10" s="27">
        <f t="shared" si="4"/>
        <v>-55.717148000000002</v>
      </c>
      <c r="N10" s="27">
        <f t="shared" si="5"/>
        <v>-62.354610000000001</v>
      </c>
      <c r="P10" s="47">
        <f t="shared" si="6"/>
        <v>28.583333333333002</v>
      </c>
      <c r="Q10" s="27">
        <f t="shared" si="7"/>
        <v>-76.040970000000002</v>
      </c>
      <c r="R10" s="27">
        <f t="shared" si="8"/>
        <v>-43.906292000000001</v>
      </c>
      <c r="S10" s="38"/>
      <c r="T10" s="27">
        <f t="shared" si="9"/>
        <v>38.833333333333002</v>
      </c>
      <c r="U10" s="27">
        <f t="shared" si="10"/>
        <v>-61.312728999999997</v>
      </c>
      <c r="V10" s="27">
        <f t="shared" si="11"/>
        <v>-64.256255999999993</v>
      </c>
    </row>
    <row r="11" spans="1:22" x14ac:dyDescent="0.25">
      <c r="B11" s="88">
        <v>9000000000</v>
      </c>
      <c r="C11" s="88">
        <v>-34.453105999999998</v>
      </c>
      <c r="E11" s="88">
        <v>9000000000</v>
      </c>
      <c r="F11" s="88">
        <v>-47.884372999999997</v>
      </c>
      <c r="H11" s="27">
        <f t="shared" si="0"/>
        <v>18.666666666666998</v>
      </c>
      <c r="I11" s="27">
        <f t="shared" si="1"/>
        <v>-69.110191</v>
      </c>
      <c r="J11" s="27">
        <f t="shared" si="2"/>
        <v>-36.088611999999998</v>
      </c>
      <c r="L11" s="27">
        <f t="shared" si="3"/>
        <v>25.333333333333002</v>
      </c>
      <c r="M11" s="27">
        <f t="shared" si="4"/>
        <v>-56.427070999999998</v>
      </c>
      <c r="N11" s="27">
        <f t="shared" si="5"/>
        <v>-61.337605000000003</v>
      </c>
      <c r="P11" s="47">
        <f t="shared" si="6"/>
        <v>28.666666666666998</v>
      </c>
      <c r="Q11" s="27">
        <f t="shared" si="7"/>
        <v>-76.374923999999993</v>
      </c>
      <c r="R11" s="27">
        <f t="shared" si="8"/>
        <v>-43.940575000000003</v>
      </c>
      <c r="S11" s="38"/>
      <c r="T11" s="27">
        <f t="shared" si="9"/>
        <v>38.666666666666998</v>
      </c>
      <c r="U11" s="27">
        <f t="shared" si="10"/>
        <v>-60.998455</v>
      </c>
      <c r="V11" s="27">
        <f t="shared" si="11"/>
        <v>-63.371581999999997</v>
      </c>
    </row>
    <row r="12" spans="1:22" x14ac:dyDescent="0.25">
      <c r="B12" s="88">
        <v>9500000000</v>
      </c>
      <c r="C12" s="88">
        <v>-32.940787999999998</v>
      </c>
      <c r="E12" s="88">
        <v>9500000000</v>
      </c>
      <c r="F12" s="88">
        <v>-48.331909000000003</v>
      </c>
      <c r="H12" s="27">
        <f t="shared" si="0"/>
        <v>19</v>
      </c>
      <c r="I12" s="27">
        <f t="shared" si="1"/>
        <v>-68.877457000000007</v>
      </c>
      <c r="J12" s="27">
        <f t="shared" si="2"/>
        <v>-36.359828999999998</v>
      </c>
      <c r="L12" s="27">
        <f t="shared" si="3"/>
        <v>25.5</v>
      </c>
      <c r="M12" s="27">
        <f t="shared" si="4"/>
        <v>-57.112751000000003</v>
      </c>
      <c r="N12" s="27">
        <f t="shared" si="5"/>
        <v>-60.455311000000002</v>
      </c>
      <c r="P12" s="47">
        <f t="shared" si="6"/>
        <v>28.75</v>
      </c>
      <c r="Q12" s="27">
        <f t="shared" si="7"/>
        <v>-76.499686999999994</v>
      </c>
      <c r="R12" s="27">
        <f t="shared" si="8"/>
        <v>-43.849792000000001</v>
      </c>
      <c r="S12" s="38"/>
      <c r="T12" s="27">
        <f t="shared" si="9"/>
        <v>38.5</v>
      </c>
      <c r="U12" s="27">
        <f t="shared" si="10"/>
        <v>-61.359878999999999</v>
      </c>
      <c r="V12" s="27">
        <f t="shared" si="11"/>
        <v>-63.520676000000002</v>
      </c>
    </row>
    <row r="13" spans="1:22" x14ac:dyDescent="0.25">
      <c r="B13" s="88">
        <v>10000000000</v>
      </c>
      <c r="C13" s="88">
        <v>-32.338088999999997</v>
      </c>
      <c r="E13" s="88">
        <v>10000000000</v>
      </c>
      <c r="F13" s="88">
        <v>-48.963965999999999</v>
      </c>
      <c r="H13" s="27">
        <f t="shared" si="0"/>
        <v>19.333333333333002</v>
      </c>
      <c r="I13" s="27">
        <f t="shared" si="1"/>
        <v>-68.292320000000004</v>
      </c>
      <c r="J13" s="27">
        <f t="shared" si="2"/>
        <v>-37.213763999999998</v>
      </c>
      <c r="L13" s="27">
        <f t="shared" si="3"/>
        <v>25.666666666666998</v>
      </c>
      <c r="M13" s="27">
        <f t="shared" si="4"/>
        <v>-57.723911000000001</v>
      </c>
      <c r="N13" s="27">
        <f t="shared" si="5"/>
        <v>-59.593884000000003</v>
      </c>
      <c r="P13" s="47">
        <f t="shared" si="6"/>
        <v>28.833333333333002</v>
      </c>
      <c r="Q13" s="27">
        <f t="shared" si="7"/>
        <v>-75.151871</v>
      </c>
      <c r="R13" s="27">
        <f t="shared" si="8"/>
        <v>-43.429049999999997</v>
      </c>
      <c r="S13" s="38"/>
      <c r="T13" s="27">
        <f t="shared" si="9"/>
        <v>38.333333333333002</v>
      </c>
      <c r="U13" s="27">
        <f t="shared" si="10"/>
        <v>-62.329563</v>
      </c>
      <c r="V13" s="27">
        <f t="shared" si="11"/>
        <v>-63.773654999999998</v>
      </c>
    </row>
    <row r="14" spans="1:22" x14ac:dyDescent="0.25">
      <c r="B14" s="88">
        <v>10500000000</v>
      </c>
      <c r="C14" s="88">
        <v>-31.459845000000001</v>
      </c>
      <c r="E14" s="88">
        <v>10500000000</v>
      </c>
      <c r="F14" s="88">
        <v>-49.594025000000002</v>
      </c>
      <c r="H14" s="27">
        <f t="shared" si="0"/>
        <v>19.666666666666998</v>
      </c>
      <c r="I14" s="27">
        <f t="shared" si="1"/>
        <v>-66.662445000000005</v>
      </c>
      <c r="J14" s="27">
        <f t="shared" si="2"/>
        <v>-38.008141000000002</v>
      </c>
      <c r="L14" s="27">
        <f t="shared" si="3"/>
        <v>25.833333333333002</v>
      </c>
      <c r="M14" s="27">
        <f t="shared" si="4"/>
        <v>-58.339077000000003</v>
      </c>
      <c r="N14" s="27">
        <f t="shared" si="5"/>
        <v>-58.798999999999999</v>
      </c>
      <c r="P14" s="47">
        <f t="shared" si="6"/>
        <v>28.916666666666998</v>
      </c>
      <c r="Q14" s="27">
        <f t="shared" si="7"/>
        <v>-74.952026000000004</v>
      </c>
      <c r="R14" s="27">
        <f t="shared" si="8"/>
        <v>-43.194674999999997</v>
      </c>
      <c r="S14" s="38"/>
      <c r="T14" s="27">
        <f t="shared" si="9"/>
        <v>38.166666666666998</v>
      </c>
      <c r="U14" s="27">
        <f t="shared" si="10"/>
        <v>-62.332897000000003</v>
      </c>
      <c r="V14" s="27">
        <f t="shared" si="11"/>
        <v>-64.181244000000007</v>
      </c>
    </row>
    <row r="15" spans="1:22" x14ac:dyDescent="0.25">
      <c r="B15" s="88">
        <v>11000000000</v>
      </c>
      <c r="C15" s="88">
        <v>-29.972687000000001</v>
      </c>
      <c r="E15" s="88">
        <v>11000000000</v>
      </c>
      <c r="F15" s="88">
        <v>-49.964584000000002</v>
      </c>
      <c r="H15" s="27">
        <f t="shared" si="0"/>
        <v>20</v>
      </c>
      <c r="I15" s="27">
        <f t="shared" si="1"/>
        <v>-64.457153000000005</v>
      </c>
      <c r="J15" s="27">
        <f t="shared" si="2"/>
        <v>-38.332099999999997</v>
      </c>
      <c r="L15" s="27">
        <f t="shared" si="3"/>
        <v>26</v>
      </c>
      <c r="M15" s="27">
        <f t="shared" si="4"/>
        <v>-58.825367</v>
      </c>
      <c r="N15" s="27">
        <f t="shared" si="5"/>
        <v>-58.166473000000003</v>
      </c>
      <c r="P15" s="47">
        <f t="shared" si="6"/>
        <v>29</v>
      </c>
      <c r="Q15" s="27">
        <f t="shared" si="7"/>
        <v>-74.521193999999994</v>
      </c>
      <c r="R15" s="27">
        <f t="shared" si="8"/>
        <v>-42.782398000000001</v>
      </c>
      <c r="S15" s="38"/>
      <c r="T15" s="27">
        <f t="shared" si="9"/>
        <v>38</v>
      </c>
      <c r="U15" s="27">
        <f t="shared" si="10"/>
        <v>-61.567740999999998</v>
      </c>
      <c r="V15" s="27">
        <f t="shared" si="11"/>
        <v>-62.964882000000003</v>
      </c>
    </row>
    <row r="16" spans="1:22" x14ac:dyDescent="0.25">
      <c r="B16" s="88">
        <v>11500000000</v>
      </c>
      <c r="C16" s="88">
        <v>-29.135670000000001</v>
      </c>
      <c r="E16" s="88">
        <v>11500000000</v>
      </c>
      <c r="F16" s="88">
        <v>-50.673161</v>
      </c>
      <c r="H16" s="27">
        <f t="shared" si="0"/>
        <v>20.333333333333002</v>
      </c>
      <c r="I16" s="27">
        <f t="shared" si="1"/>
        <v>-62.157654000000001</v>
      </c>
      <c r="J16" s="27">
        <f t="shared" si="2"/>
        <v>-38.259861000000001</v>
      </c>
      <c r="L16" s="27">
        <f t="shared" si="3"/>
        <v>26.166666666666998</v>
      </c>
      <c r="M16" s="27">
        <f t="shared" si="4"/>
        <v>-59.750816</v>
      </c>
      <c r="N16" s="27">
        <f t="shared" si="5"/>
        <v>-57.498443999999999</v>
      </c>
      <c r="P16" s="47">
        <f t="shared" si="6"/>
        <v>29.083333333333002</v>
      </c>
      <c r="Q16" s="27">
        <f t="shared" si="7"/>
        <v>-73.913100999999997</v>
      </c>
      <c r="R16" s="27">
        <f t="shared" si="8"/>
        <v>-42.164700000000003</v>
      </c>
      <c r="S16" s="38"/>
      <c r="T16" s="27">
        <f t="shared" si="9"/>
        <v>37.833333333333002</v>
      </c>
      <c r="U16" s="27">
        <f t="shared" si="10"/>
        <v>-62.480156000000001</v>
      </c>
      <c r="V16" s="27">
        <f t="shared" si="11"/>
        <v>-63.612578999999997</v>
      </c>
    </row>
    <row r="17" spans="2:22" x14ac:dyDescent="0.25">
      <c r="B17" s="88">
        <v>12000000000</v>
      </c>
      <c r="C17" s="88">
        <v>-28.820166</v>
      </c>
      <c r="E17" s="88">
        <v>12000000000</v>
      </c>
      <c r="F17" s="88">
        <v>-51.709484000000003</v>
      </c>
      <c r="H17" s="27">
        <f t="shared" si="0"/>
        <v>20.666666666666998</v>
      </c>
      <c r="I17" s="27">
        <f t="shared" si="1"/>
        <v>-60.077624999999998</v>
      </c>
      <c r="J17" s="27">
        <f t="shared" si="2"/>
        <v>-37.838078000000003</v>
      </c>
      <c r="L17" s="27">
        <f t="shared" si="3"/>
        <v>26.333333333333002</v>
      </c>
      <c r="M17" s="27">
        <f t="shared" si="4"/>
        <v>-61.852158000000003</v>
      </c>
      <c r="N17" s="27">
        <f t="shared" si="5"/>
        <v>-56.789642000000001</v>
      </c>
      <c r="P17" s="47">
        <f t="shared" si="6"/>
        <v>29.166666666666998</v>
      </c>
      <c r="Q17" s="27">
        <f t="shared" si="7"/>
        <v>-72.893669000000003</v>
      </c>
      <c r="R17" s="27">
        <f t="shared" si="8"/>
        <v>-42.153759000000001</v>
      </c>
      <c r="S17" s="38"/>
      <c r="T17" s="27">
        <f t="shared" si="9"/>
        <v>37.666666666666998</v>
      </c>
      <c r="U17" s="27">
        <f t="shared" si="10"/>
        <v>-63.243003999999999</v>
      </c>
      <c r="V17" s="27">
        <f t="shared" si="11"/>
        <v>-64.393921000000006</v>
      </c>
    </row>
    <row r="18" spans="2:22" x14ac:dyDescent="0.25">
      <c r="B18" s="88">
        <v>12500000000</v>
      </c>
      <c r="C18" s="88">
        <v>-29.042439999999999</v>
      </c>
      <c r="E18" s="88">
        <v>12500000000</v>
      </c>
      <c r="F18" s="88">
        <v>-54.033870999999998</v>
      </c>
      <c r="H18" s="27">
        <f t="shared" si="0"/>
        <v>21</v>
      </c>
      <c r="I18" s="27">
        <f t="shared" si="1"/>
        <v>-58.150978000000002</v>
      </c>
      <c r="J18" s="27">
        <f t="shared" si="2"/>
        <v>-37.319533999999997</v>
      </c>
      <c r="L18" s="27">
        <f t="shared" si="3"/>
        <v>26.5</v>
      </c>
      <c r="M18" s="27">
        <f t="shared" si="4"/>
        <v>-62.248019999999997</v>
      </c>
      <c r="N18" s="27">
        <f t="shared" si="5"/>
        <v>-56.237442000000001</v>
      </c>
      <c r="P18" s="47">
        <f t="shared" si="6"/>
        <v>29.25</v>
      </c>
      <c r="Q18" s="27">
        <f t="shared" si="7"/>
        <v>-74.169426000000001</v>
      </c>
      <c r="R18" s="27">
        <f t="shared" si="8"/>
        <v>-42.654373</v>
      </c>
      <c r="S18" s="38"/>
      <c r="T18" s="27">
        <f t="shared" si="9"/>
        <v>37.5</v>
      </c>
      <c r="U18" s="27">
        <f t="shared" si="10"/>
        <v>-64.012000999999998</v>
      </c>
      <c r="V18" s="27">
        <f t="shared" si="11"/>
        <v>-64.453971999999993</v>
      </c>
    </row>
    <row r="19" spans="2:22" x14ac:dyDescent="0.25">
      <c r="B19" s="88">
        <v>13000000000</v>
      </c>
      <c r="C19" s="88">
        <v>-29.709848000000001</v>
      </c>
      <c r="E19" s="88">
        <v>13000000000</v>
      </c>
      <c r="F19" s="88">
        <v>-56.725109000000003</v>
      </c>
      <c r="H19" s="27">
        <f t="shared" si="0"/>
        <v>21.333333333333002</v>
      </c>
      <c r="I19" s="27">
        <f t="shared" si="1"/>
        <v>-56.288032999999999</v>
      </c>
      <c r="J19" s="27">
        <f t="shared" si="2"/>
        <v>-36.664188000000003</v>
      </c>
      <c r="L19" s="27">
        <f t="shared" si="3"/>
        <v>26.666666666666998</v>
      </c>
      <c r="M19" s="27">
        <f t="shared" si="4"/>
        <v>-62.111763000000003</v>
      </c>
      <c r="N19" s="27">
        <f t="shared" si="5"/>
        <v>-55.675674000000001</v>
      </c>
      <c r="P19" s="47">
        <f t="shared" si="6"/>
        <v>29.333333333333002</v>
      </c>
      <c r="Q19" s="27">
        <f t="shared" si="7"/>
        <v>-72.684792000000002</v>
      </c>
      <c r="R19" s="27">
        <f t="shared" si="8"/>
        <v>-41.80283</v>
      </c>
      <c r="S19" s="38"/>
      <c r="T19" s="27">
        <f t="shared" si="9"/>
        <v>37.333333333333002</v>
      </c>
      <c r="U19" s="27">
        <f t="shared" si="10"/>
        <v>-64.076576000000003</v>
      </c>
      <c r="V19" s="27">
        <f t="shared" si="11"/>
        <v>-64.407889999999995</v>
      </c>
    </row>
    <row r="20" spans="2:22" x14ac:dyDescent="0.25">
      <c r="B20" s="88">
        <v>13500000000</v>
      </c>
      <c r="C20" s="88">
        <v>-30.743545999999998</v>
      </c>
      <c r="E20" s="88">
        <v>13500000000</v>
      </c>
      <c r="F20" s="88">
        <v>-58.702179000000001</v>
      </c>
      <c r="H20" s="27">
        <f t="shared" si="0"/>
        <v>21.666666666666998</v>
      </c>
      <c r="I20" s="27">
        <f t="shared" si="1"/>
        <v>-54.338653999999998</v>
      </c>
      <c r="J20" s="27">
        <f t="shared" si="2"/>
        <v>-35.984406</v>
      </c>
      <c r="L20" s="27">
        <f t="shared" si="3"/>
        <v>26.833333333333002</v>
      </c>
      <c r="M20" s="27">
        <f t="shared" si="4"/>
        <v>-61.227485999999999</v>
      </c>
      <c r="N20" s="27">
        <f t="shared" si="5"/>
        <v>-55.1008</v>
      </c>
      <c r="P20" s="47">
        <f t="shared" si="6"/>
        <v>29.416666666666998</v>
      </c>
      <c r="Q20" s="27">
        <f t="shared" si="7"/>
        <v>-73.032989999999998</v>
      </c>
      <c r="R20" s="27">
        <f t="shared" si="8"/>
        <v>-42.630637999999998</v>
      </c>
      <c r="S20" s="38"/>
      <c r="T20" s="27">
        <f t="shared" si="9"/>
        <v>37.166666666666998</v>
      </c>
      <c r="U20" s="27">
        <f t="shared" si="10"/>
        <v>-64.706833000000003</v>
      </c>
      <c r="V20" s="27">
        <f t="shared" si="11"/>
        <v>-64.860541999999995</v>
      </c>
    </row>
    <row r="21" spans="2:22" x14ac:dyDescent="0.25">
      <c r="B21" s="88">
        <v>14000000000</v>
      </c>
      <c r="C21" s="88">
        <v>-31.990508999999999</v>
      </c>
      <c r="E21" s="88">
        <v>14000000000</v>
      </c>
      <c r="F21" s="88">
        <v>-57.984614999999998</v>
      </c>
      <c r="H21" s="27">
        <f t="shared" si="0"/>
        <v>22</v>
      </c>
      <c r="I21" s="27">
        <f t="shared" si="1"/>
        <v>-52.300758000000002</v>
      </c>
      <c r="J21" s="27">
        <f t="shared" si="2"/>
        <v>-35.182921999999998</v>
      </c>
      <c r="L21" s="27">
        <f t="shared" si="3"/>
        <v>27</v>
      </c>
      <c r="M21" s="27">
        <f t="shared" si="4"/>
        <v>-60.875267000000001</v>
      </c>
      <c r="N21" s="27">
        <f t="shared" si="5"/>
        <v>-54.635241999999998</v>
      </c>
      <c r="P21" s="47">
        <f t="shared" si="6"/>
        <v>29.5</v>
      </c>
      <c r="Q21" s="27">
        <f t="shared" si="7"/>
        <v>-72.020377999999994</v>
      </c>
      <c r="R21" s="27">
        <f t="shared" si="8"/>
        <v>-41.698436999999998</v>
      </c>
      <c r="S21" s="38"/>
      <c r="T21" s="27">
        <f t="shared" si="9"/>
        <v>37</v>
      </c>
      <c r="U21" s="27">
        <f t="shared" si="10"/>
        <v>-64.698273</v>
      </c>
      <c r="V21" s="27">
        <f t="shared" si="11"/>
        <v>-64.481116999999998</v>
      </c>
    </row>
    <row r="22" spans="2:22" x14ac:dyDescent="0.25">
      <c r="B22" s="88">
        <v>14500000000</v>
      </c>
      <c r="C22" s="88">
        <v>-33.481831</v>
      </c>
      <c r="E22" s="88">
        <v>14500000000</v>
      </c>
      <c r="F22" s="88">
        <v>-56.759932999999997</v>
      </c>
      <c r="H22" s="27">
        <f t="shared" si="0"/>
        <v>22.333333333333002</v>
      </c>
      <c r="I22" s="27">
        <f t="shared" si="1"/>
        <v>-50.476196000000002</v>
      </c>
      <c r="J22" s="27">
        <f t="shared" si="2"/>
        <v>-34.359439999999999</v>
      </c>
      <c r="L22" s="27">
        <f t="shared" si="3"/>
        <v>27.166666666666998</v>
      </c>
      <c r="M22" s="27">
        <f t="shared" si="4"/>
        <v>-60.485447000000001</v>
      </c>
      <c r="N22" s="27">
        <f t="shared" si="5"/>
        <v>-54.326649000000003</v>
      </c>
      <c r="P22" s="47">
        <f t="shared" si="6"/>
        <v>29.583333333333002</v>
      </c>
      <c r="Q22" s="27">
        <f t="shared" si="7"/>
        <v>-72.040099999999995</v>
      </c>
      <c r="R22" s="27">
        <f t="shared" si="8"/>
        <v>-42.295020999999998</v>
      </c>
      <c r="S22" s="38"/>
      <c r="T22" s="27">
        <f t="shared" si="9"/>
        <v>36.833333333333002</v>
      </c>
      <c r="U22" s="27">
        <f t="shared" si="10"/>
        <v>-65.154044999999996</v>
      </c>
      <c r="V22" s="27">
        <f t="shared" si="11"/>
        <v>-64.340446</v>
      </c>
    </row>
    <row r="23" spans="2:22" x14ac:dyDescent="0.25">
      <c r="B23" s="88">
        <v>15000000000</v>
      </c>
      <c r="C23" s="88">
        <v>-35.219028000000002</v>
      </c>
      <c r="E23" s="88">
        <v>15000000000</v>
      </c>
      <c r="F23" s="88">
        <v>-55.801482999999998</v>
      </c>
      <c r="H23" s="27">
        <f t="shared" si="0"/>
        <v>22.666666666666998</v>
      </c>
      <c r="I23" s="27">
        <f t="shared" si="1"/>
        <v>-49.225276999999998</v>
      </c>
      <c r="J23" s="27">
        <f t="shared" si="2"/>
        <v>-33.500320000000002</v>
      </c>
      <c r="L23" s="27">
        <f t="shared" si="3"/>
        <v>27.333333333333002</v>
      </c>
      <c r="M23" s="27">
        <f t="shared" si="4"/>
        <v>-60.060569999999998</v>
      </c>
      <c r="N23" s="27">
        <f t="shared" si="5"/>
        <v>-54.059502000000002</v>
      </c>
      <c r="P23" s="47">
        <f t="shared" si="6"/>
        <v>29.666666666666998</v>
      </c>
      <c r="Q23" s="27">
        <f t="shared" si="7"/>
        <v>-72.081885999999997</v>
      </c>
      <c r="R23" s="27">
        <f t="shared" si="8"/>
        <v>-42.232277000000003</v>
      </c>
      <c r="S23" s="38"/>
      <c r="T23" s="27">
        <f t="shared" si="9"/>
        <v>36.666666666666998</v>
      </c>
      <c r="U23" s="27">
        <f t="shared" si="10"/>
        <v>-64.814034000000007</v>
      </c>
      <c r="V23" s="27">
        <f t="shared" si="11"/>
        <v>-63.464207000000002</v>
      </c>
    </row>
    <row r="24" spans="2:22" x14ac:dyDescent="0.25">
      <c r="B24" s="88">
        <v>15500000000</v>
      </c>
      <c r="C24" s="88">
        <v>-37.037959999999998</v>
      </c>
      <c r="E24" s="88">
        <v>15500000000</v>
      </c>
      <c r="F24" s="88">
        <v>-56.154263</v>
      </c>
      <c r="H24" s="27">
        <f t="shared" si="0"/>
        <v>23</v>
      </c>
      <c r="I24" s="27">
        <f t="shared" si="1"/>
        <v>-49.000850999999997</v>
      </c>
      <c r="J24" s="27">
        <f t="shared" si="2"/>
        <v>-32.664451999999997</v>
      </c>
      <c r="L24" s="27">
        <f t="shared" si="3"/>
        <v>27.5</v>
      </c>
      <c r="M24" s="27">
        <f t="shared" si="4"/>
        <v>-59.818455</v>
      </c>
      <c r="N24" s="27">
        <f t="shared" si="5"/>
        <v>-53.720706999999997</v>
      </c>
      <c r="P24" s="47">
        <f t="shared" si="6"/>
        <v>29.75</v>
      </c>
      <c r="Q24" s="27">
        <f t="shared" si="7"/>
        <v>-71.725487000000001</v>
      </c>
      <c r="R24" s="27">
        <f t="shared" si="8"/>
        <v>-42.047759999999997</v>
      </c>
      <c r="S24" s="38"/>
      <c r="T24" s="27">
        <f t="shared" si="9"/>
        <v>36.5</v>
      </c>
      <c r="U24" s="27">
        <f t="shared" si="10"/>
        <v>-66.160979999999995</v>
      </c>
      <c r="V24" s="27">
        <f t="shared" si="11"/>
        <v>-63.820678999999998</v>
      </c>
    </row>
    <row r="25" spans="2:22" x14ac:dyDescent="0.25">
      <c r="B25" s="88">
        <v>16000000000</v>
      </c>
      <c r="C25" s="88">
        <v>-38.817917000000001</v>
      </c>
      <c r="E25" s="88">
        <v>16000000000</v>
      </c>
      <c r="F25" s="88">
        <v>-56.041877999999997</v>
      </c>
      <c r="H25" s="27">
        <f t="shared" si="0"/>
        <v>23.333333333333002</v>
      </c>
      <c r="I25" s="27">
        <f t="shared" si="1"/>
        <v>-49.818573000000001</v>
      </c>
      <c r="J25" s="27">
        <f t="shared" si="2"/>
        <v>-31.844389</v>
      </c>
      <c r="L25" s="27">
        <f t="shared" si="3"/>
        <v>27.666666666666998</v>
      </c>
      <c r="M25" s="27">
        <f t="shared" si="4"/>
        <v>-59.802070999999998</v>
      </c>
      <c r="N25" s="27">
        <f t="shared" si="5"/>
        <v>-53.679226</v>
      </c>
      <c r="P25" s="47">
        <f t="shared" si="6"/>
        <v>29.833333333333002</v>
      </c>
      <c r="Q25" s="27">
        <f t="shared" si="7"/>
        <v>-71.196601999999999</v>
      </c>
      <c r="R25" s="27">
        <f t="shared" si="8"/>
        <v>-42.134945000000002</v>
      </c>
      <c r="S25" s="38"/>
      <c r="T25" s="27">
        <f t="shared" si="9"/>
        <v>36.333333333333002</v>
      </c>
      <c r="U25" s="27">
        <f t="shared" si="10"/>
        <v>-67.127930000000006</v>
      </c>
      <c r="V25" s="27">
        <f t="shared" si="11"/>
        <v>-64.346619000000004</v>
      </c>
    </row>
    <row r="26" spans="2:22" x14ac:dyDescent="0.25">
      <c r="B26" s="88">
        <v>16500000000</v>
      </c>
      <c r="C26" s="88">
        <v>-40.379421000000001</v>
      </c>
      <c r="E26" s="88">
        <v>16500000000</v>
      </c>
      <c r="F26" s="88">
        <v>-55.648829999999997</v>
      </c>
      <c r="H26" s="27">
        <f t="shared" si="0"/>
        <v>23.666666666666998</v>
      </c>
      <c r="I26" s="27">
        <f t="shared" si="1"/>
        <v>-51.448715</v>
      </c>
      <c r="J26" s="27">
        <f t="shared" si="2"/>
        <v>-31.137035000000001</v>
      </c>
      <c r="L26" s="27">
        <f t="shared" si="3"/>
        <v>27.833333333333002</v>
      </c>
      <c r="M26" s="27">
        <f t="shared" si="4"/>
        <v>-58.053051000000004</v>
      </c>
      <c r="N26" s="27">
        <f t="shared" si="5"/>
        <v>-53.629890000000003</v>
      </c>
      <c r="P26" s="47">
        <f t="shared" si="6"/>
        <v>29.916666666666998</v>
      </c>
      <c r="Q26" s="27">
        <f t="shared" si="7"/>
        <v>-71.042243999999997</v>
      </c>
      <c r="R26" s="27">
        <f t="shared" si="8"/>
        <v>-42.147551999999997</v>
      </c>
      <c r="S26" s="38"/>
      <c r="T26" s="27">
        <f t="shared" si="9"/>
        <v>36.166666666666998</v>
      </c>
      <c r="U26" s="27">
        <f t="shared" si="10"/>
        <v>-67.884743</v>
      </c>
      <c r="V26" s="27">
        <f t="shared" si="11"/>
        <v>-64.109336999999996</v>
      </c>
    </row>
    <row r="27" spans="2:22" x14ac:dyDescent="0.25">
      <c r="B27" s="88">
        <v>17000000000</v>
      </c>
      <c r="C27" s="88">
        <v>-41.350459999999998</v>
      </c>
      <c r="E27" s="88">
        <v>17000000000</v>
      </c>
      <c r="F27" s="88">
        <v>-55.523257999999998</v>
      </c>
      <c r="H27" s="27">
        <f t="shared" si="0"/>
        <v>24</v>
      </c>
      <c r="I27" s="27">
        <f t="shared" si="1"/>
        <v>-53.056789000000002</v>
      </c>
      <c r="J27" s="27">
        <f t="shared" si="2"/>
        <v>-30.498041000000001</v>
      </c>
      <c r="L27" s="27">
        <f t="shared" si="3"/>
        <v>28</v>
      </c>
      <c r="M27" s="27">
        <f t="shared" si="4"/>
        <v>-56.977352000000003</v>
      </c>
      <c r="N27" s="27">
        <f t="shared" si="5"/>
        <v>-53.513438999999998</v>
      </c>
      <c r="P27" s="47">
        <f t="shared" si="6"/>
        <v>30</v>
      </c>
      <c r="Q27" s="27">
        <f t="shared" si="7"/>
        <v>-70.721382000000006</v>
      </c>
      <c r="R27" s="27">
        <f t="shared" si="8"/>
        <v>-42.266022</v>
      </c>
      <c r="S27" s="38"/>
      <c r="T27" s="27">
        <f t="shared" si="9"/>
        <v>36</v>
      </c>
      <c r="U27" s="27">
        <f t="shared" si="10"/>
        <v>-67.674660000000003</v>
      </c>
      <c r="V27" s="27">
        <f t="shared" si="11"/>
        <v>-63.541027</v>
      </c>
    </row>
    <row r="28" spans="2:22" x14ac:dyDescent="0.25">
      <c r="B28" s="88">
        <v>17500000000</v>
      </c>
      <c r="C28" s="88">
        <v>-41.525630999999997</v>
      </c>
      <c r="E28" s="88">
        <v>17500000000</v>
      </c>
      <c r="F28" s="88">
        <v>-56.282032000000001</v>
      </c>
      <c r="H28" s="27">
        <f t="shared" si="0"/>
        <v>24.333333333333002</v>
      </c>
      <c r="I28" s="27">
        <f t="shared" si="1"/>
        <v>-54.207363000000001</v>
      </c>
      <c r="J28" s="27">
        <f t="shared" si="2"/>
        <v>-29.985572999999999</v>
      </c>
      <c r="L28" s="27">
        <f t="shared" si="3"/>
        <v>28.166666666666998</v>
      </c>
      <c r="M28" s="27">
        <f t="shared" si="4"/>
        <v>-55.164219000000003</v>
      </c>
      <c r="N28" s="27">
        <f t="shared" si="5"/>
        <v>-53.335586999999997</v>
      </c>
      <c r="P28" s="47">
        <f t="shared" si="6"/>
        <v>30.083333333333002</v>
      </c>
      <c r="Q28" s="27">
        <f t="shared" si="7"/>
        <v>-69.249877999999995</v>
      </c>
      <c r="R28" s="27">
        <f t="shared" si="8"/>
        <v>-41.532578000000001</v>
      </c>
      <c r="S28" s="38"/>
      <c r="T28" s="27">
        <f t="shared" si="9"/>
        <v>35.833333333333002</v>
      </c>
      <c r="U28" s="27">
        <f t="shared" si="10"/>
        <v>-69.164519999999996</v>
      </c>
      <c r="V28" s="27">
        <f t="shared" si="11"/>
        <v>-64.297507999999993</v>
      </c>
    </row>
    <row r="29" spans="2:22" x14ac:dyDescent="0.25">
      <c r="B29" s="88">
        <v>18000000000</v>
      </c>
      <c r="C29" s="88">
        <v>-40.937798000000001</v>
      </c>
      <c r="E29" s="88">
        <v>18000000000</v>
      </c>
      <c r="F29" s="88">
        <v>-57.179603999999998</v>
      </c>
      <c r="H29" s="27">
        <f t="shared" si="0"/>
        <v>24.666666666666998</v>
      </c>
      <c r="I29" s="27">
        <f t="shared" si="1"/>
        <v>-54.676215999999997</v>
      </c>
      <c r="J29" s="27">
        <f t="shared" si="2"/>
        <v>-29.489879999999999</v>
      </c>
      <c r="L29" s="27">
        <f t="shared" si="3"/>
        <v>28.333333333333002</v>
      </c>
      <c r="M29" s="27">
        <f t="shared" si="4"/>
        <v>-54.817329000000001</v>
      </c>
      <c r="N29" s="27">
        <f t="shared" si="5"/>
        <v>-53.148311999999997</v>
      </c>
      <c r="P29" s="47">
        <f t="shared" si="6"/>
        <v>30.166666666666998</v>
      </c>
      <c r="Q29" s="27">
        <f t="shared" si="7"/>
        <v>-69.149651000000006</v>
      </c>
      <c r="R29" s="27">
        <f t="shared" si="8"/>
        <v>-41.467545000000001</v>
      </c>
      <c r="S29" s="38"/>
      <c r="T29" s="27">
        <f t="shared" si="9"/>
        <v>35.666666666666998</v>
      </c>
      <c r="U29" s="27">
        <f t="shared" si="10"/>
        <v>-70.017966999999999</v>
      </c>
      <c r="V29" s="27">
        <f t="shared" si="11"/>
        <v>-64.800940999999995</v>
      </c>
    </row>
    <row r="30" spans="2:22" x14ac:dyDescent="0.25">
      <c r="B30" s="88">
        <v>18500000000</v>
      </c>
      <c r="C30" s="88">
        <v>-40.035651999999999</v>
      </c>
      <c r="E30" s="88">
        <v>18500000000</v>
      </c>
      <c r="F30" s="88">
        <v>-58.055878</v>
      </c>
      <c r="H30" s="27">
        <f t="shared" si="0"/>
        <v>25</v>
      </c>
      <c r="I30" s="27">
        <f t="shared" si="1"/>
        <v>-54.702972000000003</v>
      </c>
      <c r="J30" s="27">
        <f t="shared" si="2"/>
        <v>-29.038309000000002</v>
      </c>
      <c r="L30" s="27">
        <f t="shared" si="3"/>
        <v>28.5</v>
      </c>
      <c r="M30" s="27">
        <f t="shared" si="4"/>
        <v>-54.380844000000003</v>
      </c>
      <c r="N30" s="27">
        <f t="shared" si="5"/>
        <v>-53.162635999999999</v>
      </c>
      <c r="P30" s="47">
        <f t="shared" si="6"/>
        <v>30.25</v>
      </c>
      <c r="Q30" s="27">
        <f t="shared" si="7"/>
        <v>-68.586539999999999</v>
      </c>
      <c r="R30" s="27">
        <f t="shared" si="8"/>
        <v>-41.424973000000001</v>
      </c>
      <c r="S30" s="38"/>
      <c r="T30" s="27">
        <f t="shared" si="9"/>
        <v>35.5</v>
      </c>
      <c r="U30" s="27">
        <f t="shared" si="10"/>
        <v>-69.761420999999999</v>
      </c>
      <c r="V30" s="27">
        <f t="shared" si="11"/>
        <v>-64.342254999999994</v>
      </c>
    </row>
    <row r="31" spans="2:22" x14ac:dyDescent="0.25">
      <c r="B31" s="88">
        <v>19000000000</v>
      </c>
      <c r="C31" s="88">
        <v>-39.116160999999998</v>
      </c>
      <c r="E31" s="88">
        <v>19000000000</v>
      </c>
      <c r="F31" s="88">
        <v>-57.912970999999999</v>
      </c>
      <c r="H31" s="27">
        <f t="shared" si="0"/>
        <v>25.333333333333002</v>
      </c>
      <c r="I31" s="27">
        <f t="shared" si="1"/>
        <v>-54.598885000000003</v>
      </c>
      <c r="J31" s="27">
        <f t="shared" si="2"/>
        <v>-28.604600999999999</v>
      </c>
      <c r="L31" s="27">
        <f t="shared" si="3"/>
        <v>28.666666666666998</v>
      </c>
      <c r="M31" s="27">
        <f t="shared" si="4"/>
        <v>-53.847771000000002</v>
      </c>
      <c r="N31" s="27">
        <f t="shared" si="5"/>
        <v>-53.080784000000001</v>
      </c>
      <c r="P31" s="47">
        <f t="shared" si="6"/>
        <v>30.333333333333002</v>
      </c>
      <c r="Q31" s="27">
        <f t="shared" si="7"/>
        <v>-68.521216999999993</v>
      </c>
      <c r="R31" s="27">
        <f t="shared" si="8"/>
        <v>-41.543663000000002</v>
      </c>
      <c r="S31" s="38"/>
      <c r="T31" s="27">
        <f t="shared" si="9"/>
        <v>35.333333333333002</v>
      </c>
      <c r="U31" s="27">
        <f t="shared" si="10"/>
        <v>-69.686249000000004</v>
      </c>
      <c r="V31" s="27">
        <f t="shared" si="11"/>
        <v>-64.435501000000002</v>
      </c>
    </row>
    <row r="32" spans="2:22" x14ac:dyDescent="0.25">
      <c r="B32" s="88">
        <v>19500000000</v>
      </c>
      <c r="C32" s="88">
        <v>-38.350693</v>
      </c>
      <c r="E32" s="88">
        <v>19500000000</v>
      </c>
      <c r="F32" s="88">
        <v>-59.226875</v>
      </c>
      <c r="H32" s="27">
        <f t="shared" si="0"/>
        <v>25.666666666666998</v>
      </c>
      <c r="I32" s="27">
        <f t="shared" si="1"/>
        <v>-54.503117000000003</v>
      </c>
      <c r="J32" s="27">
        <f t="shared" si="2"/>
        <v>-28.245187999999999</v>
      </c>
      <c r="L32" s="27">
        <f t="shared" si="3"/>
        <v>28.833333333333002</v>
      </c>
      <c r="M32" s="27">
        <f t="shared" si="4"/>
        <v>-53.730232000000001</v>
      </c>
      <c r="N32" s="27">
        <f t="shared" si="5"/>
        <v>-53.108252999999998</v>
      </c>
      <c r="P32" s="47">
        <f t="shared" si="6"/>
        <v>30.416666666666998</v>
      </c>
      <c r="Q32" s="27">
        <f t="shared" si="7"/>
        <v>-67.287543999999997</v>
      </c>
      <c r="R32" s="27">
        <f t="shared" si="8"/>
        <v>-40.914645999999998</v>
      </c>
      <c r="S32" s="38"/>
      <c r="T32" s="27">
        <f t="shared" si="9"/>
        <v>35.166666666666998</v>
      </c>
      <c r="U32" s="27">
        <f t="shared" si="10"/>
        <v>-71.437781999999999</v>
      </c>
      <c r="V32" s="27">
        <f t="shared" si="11"/>
        <v>-65.849547999999999</v>
      </c>
    </row>
    <row r="33" spans="2:22" x14ac:dyDescent="0.25">
      <c r="B33" s="88">
        <v>20000000000</v>
      </c>
      <c r="C33" s="88">
        <v>-37.739044</v>
      </c>
      <c r="E33" s="88">
        <v>20000000000</v>
      </c>
      <c r="F33" s="88">
        <v>-62.430484999999997</v>
      </c>
      <c r="H33" s="27">
        <f t="shared" si="0"/>
        <v>26</v>
      </c>
      <c r="I33" s="27">
        <f t="shared" si="1"/>
        <v>-54.460521999999997</v>
      </c>
      <c r="J33" s="27">
        <f t="shared" si="2"/>
        <v>-27.910212000000001</v>
      </c>
      <c r="L33" s="27">
        <f t="shared" si="3"/>
        <v>29</v>
      </c>
      <c r="M33" s="27">
        <f t="shared" si="4"/>
        <v>-53.506641000000002</v>
      </c>
      <c r="N33" s="27">
        <f t="shared" si="5"/>
        <v>-53.108359999999998</v>
      </c>
      <c r="P33" s="47">
        <f t="shared" si="6"/>
        <v>30.5</v>
      </c>
      <c r="Q33" s="27">
        <f t="shared" si="7"/>
        <v>-68.049660000000003</v>
      </c>
      <c r="R33" s="27">
        <f t="shared" si="8"/>
        <v>-41.933014</v>
      </c>
      <c r="S33" s="38"/>
      <c r="T33" s="27">
        <f t="shared" si="9"/>
        <v>35</v>
      </c>
      <c r="U33" s="27">
        <f t="shared" si="10"/>
        <v>-74.239165999999997</v>
      </c>
      <c r="V33" s="27">
        <f t="shared" si="11"/>
        <v>-66.902901</v>
      </c>
    </row>
    <row r="34" spans="2:22" x14ac:dyDescent="0.25">
      <c r="B34" s="88">
        <v>20500000000</v>
      </c>
      <c r="C34" s="88">
        <v>-36.911223999999997</v>
      </c>
      <c r="E34" s="88">
        <v>20500000000</v>
      </c>
      <c r="F34" s="88">
        <v>-61.682682</v>
      </c>
      <c r="H34" s="27">
        <f t="shared" si="0"/>
        <v>26.333333333333002</v>
      </c>
      <c r="I34" s="27">
        <f t="shared" si="1"/>
        <v>-54.340491999999998</v>
      </c>
      <c r="J34" s="27">
        <f t="shared" si="2"/>
        <v>-27.570108000000001</v>
      </c>
      <c r="L34" s="27">
        <f t="shared" si="3"/>
        <v>29.166666666666998</v>
      </c>
      <c r="M34" s="27">
        <f t="shared" si="4"/>
        <v>-53.882404000000001</v>
      </c>
      <c r="N34" s="27">
        <f t="shared" si="5"/>
        <v>-53.156635000000001</v>
      </c>
      <c r="P34" s="47">
        <f t="shared" si="6"/>
        <v>30.583333333333002</v>
      </c>
      <c r="Q34" s="27">
        <f t="shared" si="7"/>
        <v>-66.591637000000006</v>
      </c>
      <c r="R34" s="27">
        <f t="shared" si="8"/>
        <v>-40.965671999999998</v>
      </c>
      <c r="S34" s="38"/>
      <c r="T34" s="27">
        <f t="shared" si="9"/>
        <v>34.833333333333002</v>
      </c>
      <c r="U34" s="27">
        <f t="shared" si="10"/>
        <v>-74.957130000000006</v>
      </c>
      <c r="V34" s="27">
        <f t="shared" si="11"/>
        <v>-67.246268999999998</v>
      </c>
    </row>
    <row r="35" spans="2:22" x14ac:dyDescent="0.25">
      <c r="B35" s="88">
        <v>21000000000</v>
      </c>
      <c r="C35" s="88">
        <v>-36.920020999999998</v>
      </c>
      <c r="E35" s="88">
        <v>21000000000</v>
      </c>
      <c r="F35" s="88">
        <v>-57.694930999999997</v>
      </c>
      <c r="H35" s="27">
        <f t="shared" ref="H35:H51" si="12">B95/1000000000</f>
        <v>26.666666666666998</v>
      </c>
      <c r="I35" s="27">
        <f t="shared" ref="I35:I51" si="13">C95</f>
        <v>-54.173878000000002</v>
      </c>
      <c r="J35" s="27">
        <f t="shared" ref="J35:J51" si="14">F95</f>
        <v>-27.136403999999999</v>
      </c>
      <c r="L35" s="27">
        <f t="shared" ref="L35:L51" si="15">B149/1000000000</f>
        <v>29.333333333333002</v>
      </c>
      <c r="M35" s="27">
        <f t="shared" ref="M35:M51" si="16">C149</f>
        <v>-53.966526000000002</v>
      </c>
      <c r="N35" s="27">
        <f t="shared" ref="N35:N51" si="17">F149</f>
        <v>-53.192711000000003</v>
      </c>
      <c r="P35" s="47">
        <f t="shared" ref="P35:P51" si="18">B203/1000000000</f>
        <v>30.666666666666998</v>
      </c>
      <c r="Q35" s="27">
        <f t="shared" ref="Q35:Q51" si="19">C203</f>
        <v>-67.447463999999997</v>
      </c>
      <c r="R35" s="27">
        <f t="shared" ref="R35:R51" si="20">F203</f>
        <v>-41.863720000000001</v>
      </c>
      <c r="S35" s="38"/>
      <c r="T35" s="27">
        <f t="shared" ref="T35:T51" si="21">B257/1000000000</f>
        <v>34.666666666666998</v>
      </c>
      <c r="U35" s="27">
        <f t="shared" ref="U35:U51" si="22">C257</f>
        <v>-74.295715000000001</v>
      </c>
      <c r="V35" s="27">
        <f t="shared" ref="V35:V51" si="23">F257</f>
        <v>-67.538985999999994</v>
      </c>
    </row>
    <row r="36" spans="2:22" x14ac:dyDescent="0.25">
      <c r="B36" s="88">
        <v>21500000000</v>
      </c>
      <c r="C36" s="88">
        <v>-37.083224999999999</v>
      </c>
      <c r="E36" s="88">
        <v>21500000000</v>
      </c>
      <c r="F36" s="88">
        <v>-50.421973999999999</v>
      </c>
      <c r="H36" s="27">
        <f t="shared" si="12"/>
        <v>27</v>
      </c>
      <c r="I36" s="27">
        <f t="shared" si="13"/>
        <v>-53.94379</v>
      </c>
      <c r="J36" s="27">
        <f t="shared" si="14"/>
        <v>-26.757232999999999</v>
      </c>
      <c r="L36" s="27">
        <f t="shared" si="15"/>
        <v>29.5</v>
      </c>
      <c r="M36" s="27">
        <f t="shared" si="16"/>
        <v>-54.059189000000003</v>
      </c>
      <c r="N36" s="27">
        <f t="shared" si="17"/>
        <v>-53.19453</v>
      </c>
      <c r="P36" s="47">
        <f t="shared" si="18"/>
        <v>30.75</v>
      </c>
      <c r="Q36" s="27">
        <f t="shared" si="19"/>
        <v>-67.002243000000007</v>
      </c>
      <c r="R36" s="27">
        <f t="shared" si="20"/>
        <v>-41.711894999999998</v>
      </c>
      <c r="S36" s="38"/>
      <c r="T36" s="27">
        <f t="shared" si="21"/>
        <v>34.5</v>
      </c>
      <c r="U36" s="27">
        <f t="shared" si="22"/>
        <v>-73.413887000000003</v>
      </c>
      <c r="V36" s="27">
        <f t="shared" si="23"/>
        <v>-68.162186000000005</v>
      </c>
    </row>
    <row r="37" spans="2:22" x14ac:dyDescent="0.25">
      <c r="B37" s="88">
        <v>22000000000</v>
      </c>
      <c r="C37" s="88">
        <v>-38.618167999999997</v>
      </c>
      <c r="E37" s="88">
        <v>22000000000</v>
      </c>
      <c r="F37" s="88">
        <v>-46.779857999999997</v>
      </c>
      <c r="H37" s="27">
        <f t="shared" si="12"/>
        <v>27.333333333333002</v>
      </c>
      <c r="I37" s="27">
        <f t="shared" si="13"/>
        <v>-53.772652000000001</v>
      </c>
      <c r="J37" s="27">
        <f t="shared" si="14"/>
        <v>-26.456061999999999</v>
      </c>
      <c r="L37" s="27">
        <f t="shared" si="15"/>
        <v>29.666666666666998</v>
      </c>
      <c r="M37" s="27">
        <f t="shared" si="16"/>
        <v>-54.202164000000003</v>
      </c>
      <c r="N37" s="27">
        <f t="shared" si="17"/>
        <v>-53.427630999999998</v>
      </c>
      <c r="P37" s="47">
        <f t="shared" si="18"/>
        <v>30.833333333333002</v>
      </c>
      <c r="Q37" s="27">
        <f t="shared" si="19"/>
        <v>-66.575812999999997</v>
      </c>
      <c r="R37" s="27">
        <f t="shared" si="20"/>
        <v>-41.303524000000003</v>
      </c>
      <c r="S37" s="38"/>
      <c r="T37" s="27">
        <f t="shared" si="21"/>
        <v>34.333333333333002</v>
      </c>
      <c r="U37" s="27">
        <f t="shared" si="22"/>
        <v>-74.860588000000007</v>
      </c>
      <c r="V37" s="27">
        <f t="shared" si="23"/>
        <v>-69.563957000000002</v>
      </c>
    </row>
    <row r="38" spans="2:22" x14ac:dyDescent="0.25">
      <c r="B38" s="88">
        <v>22500000000</v>
      </c>
      <c r="C38" s="88">
        <v>-42.227122999999999</v>
      </c>
      <c r="E38" s="88">
        <v>22500000000</v>
      </c>
      <c r="F38" s="88">
        <v>-45.615211000000002</v>
      </c>
      <c r="H38" s="27">
        <f t="shared" si="12"/>
        <v>27.666666666666998</v>
      </c>
      <c r="I38" s="27">
        <f t="shared" si="13"/>
        <v>-53.698444000000002</v>
      </c>
      <c r="J38" s="27">
        <f t="shared" si="14"/>
        <v>-26.323658000000002</v>
      </c>
      <c r="L38" s="27">
        <f t="shared" si="15"/>
        <v>29.833333333333002</v>
      </c>
      <c r="M38" s="27">
        <f t="shared" si="16"/>
        <v>-53.774044000000004</v>
      </c>
      <c r="N38" s="27">
        <f t="shared" si="17"/>
        <v>-53.526287000000004</v>
      </c>
      <c r="P38" s="47">
        <f t="shared" si="18"/>
        <v>30.916666666666998</v>
      </c>
      <c r="Q38" s="27">
        <f t="shared" si="19"/>
        <v>-65.899567000000005</v>
      </c>
      <c r="R38" s="27">
        <f t="shared" si="20"/>
        <v>-41.091064000000003</v>
      </c>
      <c r="S38" s="38"/>
      <c r="T38" s="27">
        <f t="shared" si="21"/>
        <v>34.166666666666998</v>
      </c>
      <c r="U38" s="27">
        <f t="shared" si="22"/>
        <v>-75.959525999999997</v>
      </c>
      <c r="V38" s="27">
        <f t="shared" si="23"/>
        <v>-69.981933999999995</v>
      </c>
    </row>
    <row r="39" spans="2:22" x14ac:dyDescent="0.25">
      <c r="B39" s="88">
        <v>23000000000</v>
      </c>
      <c r="C39" s="88">
        <v>-42.660854</v>
      </c>
      <c r="E39" s="88">
        <v>23000000000</v>
      </c>
      <c r="F39" s="88">
        <v>-46.585636000000001</v>
      </c>
      <c r="H39" s="27">
        <f t="shared" si="12"/>
        <v>28</v>
      </c>
      <c r="I39" s="27">
        <f t="shared" si="13"/>
        <v>-53.782046999999999</v>
      </c>
      <c r="J39" s="27">
        <f t="shared" si="14"/>
        <v>-26.182563999999999</v>
      </c>
      <c r="L39" s="27">
        <f t="shared" si="15"/>
        <v>30</v>
      </c>
      <c r="M39" s="27">
        <f t="shared" si="16"/>
        <v>-53.726180999999997</v>
      </c>
      <c r="N39" s="27">
        <f t="shared" si="17"/>
        <v>-53.690804</v>
      </c>
      <c r="P39" s="47">
        <f t="shared" si="18"/>
        <v>31</v>
      </c>
      <c r="Q39" s="27">
        <f t="shared" si="19"/>
        <v>-66.787773000000001</v>
      </c>
      <c r="R39" s="27">
        <f t="shared" si="20"/>
        <v>-42.176555999999998</v>
      </c>
      <c r="S39" s="38"/>
      <c r="T39" s="27">
        <f t="shared" si="21"/>
        <v>34</v>
      </c>
      <c r="U39" s="27">
        <f t="shared" si="22"/>
        <v>-76.863547999999994</v>
      </c>
      <c r="V39" s="27">
        <f t="shared" si="23"/>
        <v>-70.847137000000004</v>
      </c>
    </row>
    <row r="40" spans="2:22" x14ac:dyDescent="0.25">
      <c r="B40" s="88">
        <v>23500000000</v>
      </c>
      <c r="C40" s="88">
        <v>-41.003985999999998</v>
      </c>
      <c r="E40" s="88">
        <v>23500000000</v>
      </c>
      <c r="F40" s="88">
        <v>-48.238224000000002</v>
      </c>
      <c r="H40" s="27">
        <f t="shared" si="12"/>
        <v>28.333333333333002</v>
      </c>
      <c r="I40" s="27">
        <f t="shared" si="13"/>
        <v>-53.960278000000002</v>
      </c>
      <c r="J40" s="27">
        <f t="shared" si="14"/>
        <v>-26.046675</v>
      </c>
      <c r="L40" s="27">
        <f t="shared" si="15"/>
        <v>30.166666666666998</v>
      </c>
      <c r="M40" s="27">
        <f t="shared" si="16"/>
        <v>-53.764263</v>
      </c>
      <c r="N40" s="27">
        <f t="shared" si="17"/>
        <v>-53.956054999999999</v>
      </c>
      <c r="P40" s="47">
        <f t="shared" si="18"/>
        <v>31.083333333333002</v>
      </c>
      <c r="Q40" s="27">
        <f t="shared" si="19"/>
        <v>-65.503592999999995</v>
      </c>
      <c r="R40" s="27">
        <f t="shared" si="20"/>
        <v>-40.806103</v>
      </c>
      <c r="S40" s="38"/>
      <c r="T40" s="27">
        <f t="shared" si="21"/>
        <v>33.833333333333002</v>
      </c>
      <c r="U40" s="27">
        <f t="shared" si="22"/>
        <v>-75.065674000000001</v>
      </c>
      <c r="V40" s="27">
        <f t="shared" si="23"/>
        <v>-70.558250000000001</v>
      </c>
    </row>
    <row r="41" spans="2:22" x14ac:dyDescent="0.25">
      <c r="B41" s="88">
        <v>24000000000</v>
      </c>
      <c r="C41" s="88">
        <v>-36.139648000000001</v>
      </c>
      <c r="E41" s="88">
        <v>24000000000</v>
      </c>
      <c r="F41" s="88">
        <v>-49.045029</v>
      </c>
      <c r="H41" s="27">
        <f t="shared" si="12"/>
        <v>28.666666666666998</v>
      </c>
      <c r="I41" s="27">
        <f t="shared" si="13"/>
        <v>-54.235064999999999</v>
      </c>
      <c r="J41" s="27">
        <f t="shared" si="14"/>
        <v>-25.846146000000001</v>
      </c>
      <c r="L41" s="27">
        <f t="shared" si="15"/>
        <v>30.333333333333002</v>
      </c>
      <c r="M41" s="27">
        <f t="shared" si="16"/>
        <v>-54.072043999999998</v>
      </c>
      <c r="N41" s="27">
        <f t="shared" si="17"/>
        <v>-54.252079000000002</v>
      </c>
      <c r="P41" s="47">
        <f t="shared" si="18"/>
        <v>31.166666666666998</v>
      </c>
      <c r="Q41" s="27">
        <f t="shared" si="19"/>
        <v>-65.369759000000002</v>
      </c>
      <c r="R41" s="27">
        <f t="shared" si="20"/>
        <v>-41.130096000000002</v>
      </c>
      <c r="S41" s="38"/>
      <c r="T41" s="27">
        <f t="shared" si="21"/>
        <v>33.666666666666998</v>
      </c>
      <c r="U41" s="27">
        <f t="shared" si="22"/>
        <v>-75.741371000000001</v>
      </c>
      <c r="V41" s="27">
        <f t="shared" si="23"/>
        <v>-71.782195999999999</v>
      </c>
    </row>
    <row r="42" spans="2:22" x14ac:dyDescent="0.25">
      <c r="B42" s="88">
        <v>24500000000</v>
      </c>
      <c r="C42" s="88">
        <v>-34.050938000000002</v>
      </c>
      <c r="E42" s="88">
        <v>24500000000</v>
      </c>
      <c r="F42" s="88">
        <v>-48.682560000000002</v>
      </c>
      <c r="H42" s="27">
        <f t="shared" si="12"/>
        <v>29</v>
      </c>
      <c r="I42" s="27">
        <f t="shared" si="13"/>
        <v>-54.499873999999998</v>
      </c>
      <c r="J42" s="27">
        <f t="shared" si="14"/>
        <v>-25.762533000000001</v>
      </c>
      <c r="L42" s="27">
        <f t="shared" si="15"/>
        <v>30.5</v>
      </c>
      <c r="M42" s="27">
        <f t="shared" si="16"/>
        <v>-53.953743000000003</v>
      </c>
      <c r="N42" s="27">
        <f t="shared" si="17"/>
        <v>-54.280330999999997</v>
      </c>
      <c r="P42" s="47">
        <f t="shared" si="18"/>
        <v>31.25</v>
      </c>
      <c r="Q42" s="27">
        <f t="shared" si="19"/>
        <v>-64.829834000000005</v>
      </c>
      <c r="R42" s="27">
        <f t="shared" si="20"/>
        <v>-40.895015999999998</v>
      </c>
      <c r="S42" s="38"/>
      <c r="T42" s="27">
        <f t="shared" si="21"/>
        <v>33.5</v>
      </c>
      <c r="U42" s="27">
        <f t="shared" si="22"/>
        <v>-73.196349999999995</v>
      </c>
      <c r="V42" s="27">
        <f t="shared" si="23"/>
        <v>-70.154976000000005</v>
      </c>
    </row>
    <row r="43" spans="2:22" x14ac:dyDescent="0.25">
      <c r="B43" s="88">
        <v>25000000000</v>
      </c>
      <c r="C43" s="88">
        <v>-32.862178999999998</v>
      </c>
      <c r="E43" s="88">
        <v>25000000000</v>
      </c>
      <c r="F43" s="88">
        <v>-47.796866999999999</v>
      </c>
      <c r="H43" s="27">
        <f t="shared" si="12"/>
        <v>29.333333333333002</v>
      </c>
      <c r="I43" s="27">
        <f t="shared" si="13"/>
        <v>-54.728321000000001</v>
      </c>
      <c r="J43" s="27">
        <f t="shared" si="14"/>
        <v>-25.836241000000001</v>
      </c>
      <c r="L43" s="27">
        <f t="shared" si="15"/>
        <v>30.666666666666998</v>
      </c>
      <c r="M43" s="27">
        <f t="shared" si="16"/>
        <v>-53.631301999999998</v>
      </c>
      <c r="N43" s="27">
        <f t="shared" si="17"/>
        <v>-54.051960000000001</v>
      </c>
      <c r="P43" s="47">
        <f t="shared" si="18"/>
        <v>31.333333333333002</v>
      </c>
      <c r="Q43" s="27">
        <f t="shared" si="19"/>
        <v>-64.743720999999994</v>
      </c>
      <c r="R43" s="27">
        <f t="shared" si="20"/>
        <v>-40.908943000000001</v>
      </c>
      <c r="S43" s="38"/>
      <c r="T43" s="27">
        <f t="shared" si="21"/>
        <v>33.333333333333002</v>
      </c>
      <c r="U43" s="27">
        <f t="shared" si="22"/>
        <v>-78.716094999999996</v>
      </c>
      <c r="V43" s="27">
        <f t="shared" si="23"/>
        <v>-72.776199000000005</v>
      </c>
    </row>
    <row r="44" spans="2:22" x14ac:dyDescent="0.25">
      <c r="B44" s="88">
        <v>25500000000</v>
      </c>
      <c r="C44" s="88">
        <v>-32.014609999999998</v>
      </c>
      <c r="E44" s="88">
        <v>25500000000</v>
      </c>
      <c r="F44" s="88">
        <v>-46.931431000000003</v>
      </c>
      <c r="H44" s="27">
        <f t="shared" si="12"/>
        <v>29.666666666666998</v>
      </c>
      <c r="I44" s="27">
        <f t="shared" si="13"/>
        <v>-54.719444000000003</v>
      </c>
      <c r="J44" s="27">
        <f t="shared" si="14"/>
        <v>-26.109387999999999</v>
      </c>
      <c r="L44" s="27">
        <f t="shared" si="15"/>
        <v>30.833333333333002</v>
      </c>
      <c r="M44" s="27">
        <f t="shared" si="16"/>
        <v>-53.654460999999998</v>
      </c>
      <c r="N44" s="27">
        <f t="shared" si="17"/>
        <v>-54.047927999999999</v>
      </c>
      <c r="P44" s="47">
        <f t="shared" si="18"/>
        <v>31.416666666666998</v>
      </c>
      <c r="Q44" s="27">
        <f t="shared" si="19"/>
        <v>-64.313477000000006</v>
      </c>
      <c r="R44" s="27">
        <f t="shared" si="20"/>
        <v>-40.746085999999998</v>
      </c>
      <c r="S44" s="38"/>
      <c r="T44" s="27">
        <f t="shared" si="21"/>
        <v>33.166666666666998</v>
      </c>
      <c r="U44" s="27">
        <f t="shared" si="22"/>
        <v>-73.916388999999995</v>
      </c>
      <c r="V44" s="27">
        <f t="shared" si="23"/>
        <v>-71.013519000000002</v>
      </c>
    </row>
    <row r="45" spans="2:22" x14ac:dyDescent="0.25">
      <c r="B45" s="88">
        <v>26000000000</v>
      </c>
      <c r="C45" s="88">
        <v>-31.479267</v>
      </c>
      <c r="E45" s="88">
        <v>26000000000</v>
      </c>
      <c r="F45" s="88">
        <v>-47.237121999999999</v>
      </c>
      <c r="H45" s="27">
        <f t="shared" si="12"/>
        <v>30</v>
      </c>
      <c r="I45" s="27">
        <f t="shared" si="13"/>
        <v>-54.444946000000002</v>
      </c>
      <c r="J45" s="27">
        <f t="shared" si="14"/>
        <v>-26.394124999999999</v>
      </c>
      <c r="L45" s="27">
        <f t="shared" si="15"/>
        <v>31</v>
      </c>
      <c r="M45" s="27">
        <f t="shared" si="16"/>
        <v>-53.185924999999997</v>
      </c>
      <c r="N45" s="27">
        <f t="shared" si="17"/>
        <v>-53.848602</v>
      </c>
      <c r="P45" s="47">
        <f t="shared" si="18"/>
        <v>31.5</v>
      </c>
      <c r="Q45" s="27">
        <f t="shared" si="19"/>
        <v>-64.927550999999994</v>
      </c>
      <c r="R45" s="27">
        <f t="shared" si="20"/>
        <v>-41.693821</v>
      </c>
      <c r="S45" s="38"/>
      <c r="T45" s="27">
        <f t="shared" si="21"/>
        <v>33</v>
      </c>
      <c r="U45" s="27">
        <f t="shared" si="22"/>
        <v>-75.495482999999993</v>
      </c>
      <c r="V45" s="27">
        <f t="shared" si="23"/>
        <v>-73.336578000000003</v>
      </c>
    </row>
    <row r="46" spans="2:22" x14ac:dyDescent="0.25">
      <c r="B46" s="88">
        <v>26500000000</v>
      </c>
      <c r="C46" s="88">
        <v>-31.081935999999999</v>
      </c>
      <c r="E46" s="88">
        <v>26500000000</v>
      </c>
      <c r="F46" s="88">
        <v>-47.250889000000001</v>
      </c>
      <c r="H46" s="27">
        <f t="shared" si="12"/>
        <v>30.333333333333002</v>
      </c>
      <c r="I46" s="27">
        <f t="shared" si="13"/>
        <v>-53.834049</v>
      </c>
      <c r="J46" s="27">
        <f t="shared" si="14"/>
        <v>-26.603553999999999</v>
      </c>
      <c r="L46" s="27">
        <f t="shared" si="15"/>
        <v>31.166666666666998</v>
      </c>
      <c r="M46" s="27">
        <f t="shared" si="16"/>
        <v>-52.800162999999998</v>
      </c>
      <c r="N46" s="27">
        <f t="shared" si="17"/>
        <v>-53.593445000000003</v>
      </c>
      <c r="P46" s="47">
        <f t="shared" si="18"/>
        <v>31.583333333333002</v>
      </c>
      <c r="Q46" s="27">
        <f t="shared" si="19"/>
        <v>-64.369163999999998</v>
      </c>
      <c r="R46" s="27">
        <f t="shared" si="20"/>
        <v>-40.958229000000003</v>
      </c>
      <c r="S46" s="38"/>
      <c r="T46" s="27">
        <f t="shared" si="21"/>
        <v>32.833333333333002</v>
      </c>
      <c r="U46" s="27">
        <f t="shared" si="22"/>
        <v>-74.196060000000003</v>
      </c>
      <c r="V46" s="27">
        <f t="shared" si="23"/>
        <v>-71.511261000000005</v>
      </c>
    </row>
    <row r="47" spans="2:22" x14ac:dyDescent="0.25">
      <c r="B47" s="88">
        <v>27000000000</v>
      </c>
      <c r="C47" s="88">
        <v>-30.866693000000001</v>
      </c>
      <c r="E47" s="88">
        <v>27000000000</v>
      </c>
      <c r="F47" s="88">
        <v>-48.843819000000003</v>
      </c>
      <c r="H47" s="27">
        <f t="shared" si="12"/>
        <v>30.666666666666998</v>
      </c>
      <c r="I47" s="27">
        <f t="shared" si="13"/>
        <v>-52.950665000000001</v>
      </c>
      <c r="J47" s="27">
        <f t="shared" si="14"/>
        <v>-26.548283000000001</v>
      </c>
      <c r="L47" s="27">
        <f t="shared" si="15"/>
        <v>31.333333333333002</v>
      </c>
      <c r="M47" s="27">
        <f t="shared" si="16"/>
        <v>-52.809337999999997</v>
      </c>
      <c r="N47" s="27">
        <f t="shared" si="17"/>
        <v>-53.436324999999997</v>
      </c>
      <c r="P47" s="47">
        <f t="shared" si="18"/>
        <v>31.666666666666998</v>
      </c>
      <c r="Q47" s="27">
        <f t="shared" si="19"/>
        <v>-64.119568000000001</v>
      </c>
      <c r="R47" s="27">
        <f t="shared" si="20"/>
        <v>-41.270702</v>
      </c>
      <c r="S47" s="38"/>
      <c r="T47" s="27">
        <f t="shared" si="21"/>
        <v>32.666666666666998</v>
      </c>
      <c r="U47" s="27">
        <f t="shared" si="22"/>
        <v>-79.308532999999997</v>
      </c>
      <c r="V47" s="27">
        <f t="shared" si="23"/>
        <v>-75.260277000000002</v>
      </c>
    </row>
    <row r="48" spans="2:22" x14ac:dyDescent="0.25">
      <c r="B48" s="88">
        <v>27500000000</v>
      </c>
      <c r="C48" s="88">
        <v>-31.011935999999999</v>
      </c>
      <c r="E48" s="88">
        <v>27500000000</v>
      </c>
      <c r="F48" s="88">
        <v>-52.518935999999997</v>
      </c>
      <c r="H48" s="27">
        <f t="shared" si="12"/>
        <v>31</v>
      </c>
      <c r="I48" s="27">
        <f t="shared" si="13"/>
        <v>-51.957348000000003</v>
      </c>
      <c r="J48" s="27">
        <f t="shared" si="14"/>
        <v>-26.274920000000002</v>
      </c>
      <c r="L48" s="27">
        <f t="shared" si="15"/>
        <v>31.5</v>
      </c>
      <c r="M48" s="27">
        <f t="shared" si="16"/>
        <v>-53.072220000000002</v>
      </c>
      <c r="N48" s="27">
        <f t="shared" si="17"/>
        <v>-53.535556999999997</v>
      </c>
      <c r="P48" s="47">
        <f t="shared" si="18"/>
        <v>31.75</v>
      </c>
      <c r="Q48" s="27">
        <f t="shared" si="19"/>
        <v>-64.899529000000001</v>
      </c>
      <c r="R48" s="27">
        <f t="shared" si="20"/>
        <v>-41.987819999999999</v>
      </c>
      <c r="S48" s="38"/>
      <c r="T48" s="27">
        <f t="shared" si="21"/>
        <v>32.5</v>
      </c>
      <c r="U48" s="27">
        <f t="shared" si="22"/>
        <v>-73.379302999999993</v>
      </c>
      <c r="V48" s="27">
        <f t="shared" si="23"/>
        <v>-72.987694000000005</v>
      </c>
    </row>
    <row r="49" spans="2:22" x14ac:dyDescent="0.25">
      <c r="B49" s="88">
        <v>28000000000</v>
      </c>
      <c r="C49" s="88">
        <v>-31.441140999999998</v>
      </c>
      <c r="E49" s="88">
        <v>28000000000</v>
      </c>
      <c r="F49" s="88">
        <v>-54.789248999999998</v>
      </c>
      <c r="H49" s="27">
        <f t="shared" si="12"/>
        <v>31.333333333333002</v>
      </c>
      <c r="I49" s="27">
        <f t="shared" si="13"/>
        <v>-51.104156000000003</v>
      </c>
      <c r="J49" s="27">
        <f t="shared" si="14"/>
        <v>-25.963823000000001</v>
      </c>
      <c r="L49" s="27">
        <f t="shared" si="15"/>
        <v>31.666666666666998</v>
      </c>
      <c r="M49" s="27">
        <f t="shared" si="16"/>
        <v>-53.274048000000001</v>
      </c>
      <c r="N49" s="27">
        <f t="shared" si="17"/>
        <v>-53.602642000000003</v>
      </c>
      <c r="P49" s="47">
        <f t="shared" si="18"/>
        <v>31.833333333333002</v>
      </c>
      <c r="Q49" s="27">
        <f t="shared" si="19"/>
        <v>-63.991016000000002</v>
      </c>
      <c r="R49" s="27">
        <f t="shared" si="20"/>
        <v>-41.135063000000002</v>
      </c>
      <c r="S49" s="38"/>
      <c r="T49" s="27">
        <f t="shared" si="21"/>
        <v>32.333333333333002</v>
      </c>
      <c r="U49" s="27">
        <f t="shared" si="22"/>
        <v>-73.078216999999995</v>
      </c>
      <c r="V49" s="27">
        <f t="shared" si="23"/>
        <v>-72.519660999999999</v>
      </c>
    </row>
    <row r="50" spans="2:22" x14ac:dyDescent="0.25">
      <c r="B50" s="88">
        <v>28500000000</v>
      </c>
      <c r="C50" s="88">
        <v>-32.170887</v>
      </c>
      <c r="E50" s="88">
        <v>28500000000</v>
      </c>
      <c r="F50" s="88">
        <v>-53.788165999999997</v>
      </c>
      <c r="H50" s="27">
        <f t="shared" si="12"/>
        <v>31.666666666666998</v>
      </c>
      <c r="I50" s="27">
        <f t="shared" si="13"/>
        <v>-50.558501999999997</v>
      </c>
      <c r="J50" s="27">
        <f t="shared" si="14"/>
        <v>-25.776288999999998</v>
      </c>
      <c r="L50" s="27">
        <f t="shared" si="15"/>
        <v>31.833333333333002</v>
      </c>
      <c r="M50" s="27">
        <f t="shared" si="16"/>
        <v>-53.258403999999999</v>
      </c>
      <c r="N50" s="27">
        <f t="shared" si="17"/>
        <v>-53.593521000000003</v>
      </c>
      <c r="P50" s="47">
        <f t="shared" si="18"/>
        <v>31.916666666666998</v>
      </c>
      <c r="Q50" s="27">
        <f t="shared" si="19"/>
        <v>-64.730804000000006</v>
      </c>
      <c r="R50" s="27">
        <f t="shared" si="20"/>
        <v>-41.970847999999997</v>
      </c>
      <c r="S50" s="38"/>
      <c r="T50" s="27">
        <f t="shared" si="21"/>
        <v>32.166666666666998</v>
      </c>
      <c r="U50" s="27">
        <f t="shared" si="22"/>
        <v>-76.992881999999994</v>
      </c>
      <c r="V50" s="27">
        <f t="shared" si="23"/>
        <v>-76.045364000000006</v>
      </c>
    </row>
    <row r="51" spans="2:22" x14ac:dyDescent="0.25">
      <c r="B51" s="88">
        <v>29000000000</v>
      </c>
      <c r="C51" s="88">
        <v>-32.773296000000002</v>
      </c>
      <c r="E51" s="88">
        <v>29000000000</v>
      </c>
      <c r="F51" s="88">
        <v>-48.920864000000002</v>
      </c>
      <c r="H51" s="27">
        <f t="shared" si="12"/>
        <v>32</v>
      </c>
      <c r="I51" s="27">
        <f t="shared" si="13"/>
        <v>-50.326968999999998</v>
      </c>
      <c r="J51" s="27">
        <f t="shared" si="14"/>
        <v>-25.755915000000002</v>
      </c>
      <c r="L51" s="27">
        <f t="shared" si="15"/>
        <v>32</v>
      </c>
      <c r="M51" s="27">
        <f t="shared" si="16"/>
        <v>-53.606997999999997</v>
      </c>
      <c r="N51" s="27">
        <f t="shared" si="17"/>
        <v>-53.722327999999997</v>
      </c>
      <c r="P51" s="47">
        <f t="shared" si="18"/>
        <v>32</v>
      </c>
      <c r="Q51" s="27">
        <f t="shared" si="19"/>
        <v>-63.936526999999998</v>
      </c>
      <c r="R51" s="27">
        <f t="shared" si="20"/>
        <v>-41.294277000000001</v>
      </c>
      <c r="S51" s="38"/>
      <c r="T51" s="27">
        <f t="shared" si="21"/>
        <v>32</v>
      </c>
      <c r="U51" s="27">
        <f t="shared" si="22"/>
        <v>-75.512146000000001</v>
      </c>
      <c r="V51" s="27">
        <f t="shared" si="23"/>
        <v>-76.405090000000001</v>
      </c>
    </row>
    <row r="52" spans="2:22" x14ac:dyDescent="0.25">
      <c r="B52" s="88">
        <v>29500000000</v>
      </c>
      <c r="C52" s="88">
        <v>-33.303111999999999</v>
      </c>
      <c r="E52" s="88">
        <v>29500000000</v>
      </c>
      <c r="F52" s="88">
        <v>-45.320838999999999</v>
      </c>
    </row>
    <row r="53" spans="2:22" x14ac:dyDescent="0.25">
      <c r="B53" s="88">
        <v>30000000000</v>
      </c>
      <c r="C53" s="88">
        <v>-33.537754</v>
      </c>
      <c r="E53" s="88">
        <v>30000000000</v>
      </c>
      <c r="F53" s="88">
        <v>-43.054721999999998</v>
      </c>
    </row>
    <row r="54" spans="2:22" x14ac:dyDescent="0.25">
      <c r="B54" s="88">
        <v>30500000000</v>
      </c>
      <c r="C54" s="88">
        <v>-33.556355000000003</v>
      </c>
      <c r="E54" s="88">
        <v>30500000000</v>
      </c>
      <c r="F54" s="88">
        <v>-41.433250000000001</v>
      </c>
    </row>
    <row r="55" spans="2:22" x14ac:dyDescent="0.25">
      <c r="B55" s="88">
        <v>31000000000</v>
      </c>
      <c r="C55" s="88">
        <v>-33.317222999999998</v>
      </c>
      <c r="E55" s="88">
        <v>31000000000</v>
      </c>
      <c r="F55" s="88">
        <v>-40.335262</v>
      </c>
    </row>
    <row r="56" spans="2:22" x14ac:dyDescent="0.25">
      <c r="B56" s="88">
        <v>31500000000</v>
      </c>
      <c r="C56" s="88">
        <v>-33.114337999999996</v>
      </c>
      <c r="E56" s="88">
        <v>31500000000</v>
      </c>
      <c r="F56" s="88">
        <v>-40.311005000000002</v>
      </c>
    </row>
    <row r="57" spans="2:22" x14ac:dyDescent="0.25">
      <c r="B57" s="88">
        <v>32000000000</v>
      </c>
      <c r="C57" s="88">
        <v>-32.998398000000002</v>
      </c>
      <c r="E57" s="88">
        <v>32000000000</v>
      </c>
      <c r="F57" s="88">
        <v>-40.414253000000002</v>
      </c>
    </row>
    <row r="58" spans="2:22" x14ac:dyDescent="0.25">
      <c r="B58" s="88" t="s">
        <v>21</v>
      </c>
      <c r="E58" s="88" t="s">
        <v>21</v>
      </c>
    </row>
    <row r="61" spans="2:22" x14ac:dyDescent="0.25">
      <c r="B61" s="88" t="s">
        <v>22</v>
      </c>
      <c r="E61" s="88" t="s">
        <v>22</v>
      </c>
    </row>
    <row r="62" spans="2:22" x14ac:dyDescent="0.25">
      <c r="B62" s="88" t="s">
        <v>19</v>
      </c>
      <c r="C62" s="88" t="s">
        <v>258</v>
      </c>
      <c r="E62" s="88" t="s">
        <v>19</v>
      </c>
      <c r="F62" s="88" t="s">
        <v>258</v>
      </c>
    </row>
    <row r="63" spans="2:22" x14ac:dyDescent="0.25">
      <c r="B63" s="88">
        <v>16000000000</v>
      </c>
      <c r="C63" s="88">
        <v>-62.639214000000003</v>
      </c>
      <c r="E63" s="88">
        <v>16000000000</v>
      </c>
      <c r="F63" s="88">
        <v>-44.803691999999998</v>
      </c>
    </row>
    <row r="64" spans="2:22" x14ac:dyDescent="0.25">
      <c r="B64" s="88">
        <v>16333333333.333</v>
      </c>
      <c r="C64" s="88">
        <v>-63.456508999999997</v>
      </c>
      <c r="E64" s="88">
        <v>16333333333.333</v>
      </c>
      <c r="F64" s="88">
        <v>-44.180981000000003</v>
      </c>
    </row>
    <row r="65" spans="2:6" x14ac:dyDescent="0.25">
      <c r="B65" s="88">
        <v>16666666666.667</v>
      </c>
      <c r="C65" s="88">
        <v>-64.699966000000003</v>
      </c>
      <c r="E65" s="88">
        <v>16666666666.667</v>
      </c>
      <c r="F65" s="88">
        <v>-43.127426</v>
      </c>
    </row>
    <row r="66" spans="2:6" x14ac:dyDescent="0.25">
      <c r="B66" s="88">
        <v>17000000000</v>
      </c>
      <c r="C66" s="88">
        <v>-66.037102000000004</v>
      </c>
      <c r="E66" s="88">
        <v>17000000000</v>
      </c>
      <c r="F66" s="88">
        <v>-42.101016999999999</v>
      </c>
    </row>
    <row r="67" spans="2:6" x14ac:dyDescent="0.25">
      <c r="B67" s="88">
        <v>17333333333.333</v>
      </c>
      <c r="C67" s="88">
        <v>-67.337958999999998</v>
      </c>
      <c r="E67" s="88">
        <v>17333333333.333</v>
      </c>
      <c r="F67" s="88">
        <v>-40.747684</v>
      </c>
    </row>
    <row r="68" spans="2:6" x14ac:dyDescent="0.25">
      <c r="B68" s="88">
        <v>17666666666.667</v>
      </c>
      <c r="C68" s="88">
        <v>-68.461112999999997</v>
      </c>
      <c r="E68" s="88">
        <v>17666666666.667</v>
      </c>
      <c r="F68" s="88">
        <v>-39.271267000000002</v>
      </c>
    </row>
    <row r="69" spans="2:6" x14ac:dyDescent="0.25">
      <c r="B69" s="88">
        <v>18000000000</v>
      </c>
      <c r="C69" s="88">
        <v>-69.178939999999997</v>
      </c>
      <c r="E69" s="88">
        <v>18000000000</v>
      </c>
      <c r="F69" s="88">
        <v>-37.864555000000003</v>
      </c>
    </row>
    <row r="70" spans="2:6" x14ac:dyDescent="0.25">
      <c r="B70" s="88">
        <v>18333333333.333</v>
      </c>
      <c r="C70" s="88">
        <v>-69.173980999999998</v>
      </c>
      <c r="E70" s="88">
        <v>18333333333.333</v>
      </c>
      <c r="F70" s="88">
        <v>-36.613892</v>
      </c>
    </row>
    <row r="71" spans="2:6" x14ac:dyDescent="0.25">
      <c r="B71" s="88">
        <v>18666666666.667</v>
      </c>
      <c r="C71" s="88">
        <v>-69.110191</v>
      </c>
      <c r="E71" s="88">
        <v>18666666666.667</v>
      </c>
      <c r="F71" s="88">
        <v>-36.088611999999998</v>
      </c>
    </row>
    <row r="72" spans="2:6" x14ac:dyDescent="0.25">
      <c r="B72" s="88">
        <v>19000000000</v>
      </c>
      <c r="C72" s="88">
        <v>-68.877457000000007</v>
      </c>
      <c r="E72" s="88">
        <v>19000000000</v>
      </c>
      <c r="F72" s="88">
        <v>-36.359828999999998</v>
      </c>
    </row>
    <row r="73" spans="2:6" x14ac:dyDescent="0.25">
      <c r="B73" s="88">
        <v>19333333333.333</v>
      </c>
      <c r="C73" s="88">
        <v>-68.292320000000004</v>
      </c>
      <c r="E73" s="88">
        <v>19333333333.333</v>
      </c>
      <c r="F73" s="88">
        <v>-37.213763999999998</v>
      </c>
    </row>
    <row r="74" spans="2:6" x14ac:dyDescent="0.25">
      <c r="B74" s="88">
        <v>19666666666.667</v>
      </c>
      <c r="C74" s="88">
        <v>-66.662445000000005</v>
      </c>
      <c r="E74" s="88">
        <v>19666666666.667</v>
      </c>
      <c r="F74" s="88">
        <v>-38.008141000000002</v>
      </c>
    </row>
    <row r="75" spans="2:6" x14ac:dyDescent="0.25">
      <c r="B75" s="88">
        <v>20000000000</v>
      </c>
      <c r="C75" s="88">
        <v>-64.457153000000005</v>
      </c>
      <c r="E75" s="88">
        <v>20000000000</v>
      </c>
      <c r="F75" s="88">
        <v>-38.332099999999997</v>
      </c>
    </row>
    <row r="76" spans="2:6" x14ac:dyDescent="0.25">
      <c r="B76" s="88">
        <v>20333333333.333</v>
      </c>
      <c r="C76" s="88">
        <v>-62.157654000000001</v>
      </c>
      <c r="E76" s="88">
        <v>20333333333.333</v>
      </c>
      <c r="F76" s="88">
        <v>-38.259861000000001</v>
      </c>
    </row>
    <row r="77" spans="2:6" x14ac:dyDescent="0.25">
      <c r="B77" s="88">
        <v>20666666666.667</v>
      </c>
      <c r="C77" s="88">
        <v>-60.077624999999998</v>
      </c>
      <c r="E77" s="88">
        <v>20666666666.667</v>
      </c>
      <c r="F77" s="88">
        <v>-37.838078000000003</v>
      </c>
    </row>
    <row r="78" spans="2:6" x14ac:dyDescent="0.25">
      <c r="B78" s="88">
        <v>21000000000</v>
      </c>
      <c r="C78" s="88">
        <v>-58.150978000000002</v>
      </c>
      <c r="E78" s="88">
        <v>21000000000</v>
      </c>
      <c r="F78" s="88">
        <v>-37.319533999999997</v>
      </c>
    </row>
    <row r="79" spans="2:6" x14ac:dyDescent="0.25">
      <c r="B79" s="88">
        <v>21333333333.333</v>
      </c>
      <c r="C79" s="88">
        <v>-56.288032999999999</v>
      </c>
      <c r="E79" s="88">
        <v>21333333333.333</v>
      </c>
      <c r="F79" s="88">
        <v>-36.664188000000003</v>
      </c>
    </row>
    <row r="80" spans="2:6" x14ac:dyDescent="0.25">
      <c r="B80" s="88">
        <v>21666666666.667</v>
      </c>
      <c r="C80" s="88">
        <v>-54.338653999999998</v>
      </c>
      <c r="E80" s="88">
        <v>21666666666.667</v>
      </c>
      <c r="F80" s="88">
        <v>-35.984406</v>
      </c>
    </row>
    <row r="81" spans="2:6" x14ac:dyDescent="0.25">
      <c r="B81" s="88">
        <v>22000000000</v>
      </c>
      <c r="C81" s="88">
        <v>-52.300758000000002</v>
      </c>
      <c r="E81" s="88">
        <v>22000000000</v>
      </c>
      <c r="F81" s="88">
        <v>-35.182921999999998</v>
      </c>
    </row>
    <row r="82" spans="2:6" x14ac:dyDescent="0.25">
      <c r="B82" s="88">
        <v>22333333333.333</v>
      </c>
      <c r="C82" s="88">
        <v>-50.476196000000002</v>
      </c>
      <c r="E82" s="88">
        <v>22333333333.333</v>
      </c>
      <c r="F82" s="88">
        <v>-34.359439999999999</v>
      </c>
    </row>
    <row r="83" spans="2:6" x14ac:dyDescent="0.25">
      <c r="B83" s="88">
        <v>22666666666.667</v>
      </c>
      <c r="C83" s="88">
        <v>-49.225276999999998</v>
      </c>
      <c r="E83" s="88">
        <v>22666666666.667</v>
      </c>
      <c r="F83" s="88">
        <v>-33.500320000000002</v>
      </c>
    </row>
    <row r="84" spans="2:6" x14ac:dyDescent="0.25">
      <c r="B84" s="88">
        <v>23000000000</v>
      </c>
      <c r="C84" s="88">
        <v>-49.000850999999997</v>
      </c>
      <c r="E84" s="88">
        <v>23000000000</v>
      </c>
      <c r="F84" s="88">
        <v>-32.664451999999997</v>
      </c>
    </row>
    <row r="85" spans="2:6" x14ac:dyDescent="0.25">
      <c r="B85" s="88">
        <v>23333333333.333</v>
      </c>
      <c r="C85" s="88">
        <v>-49.818573000000001</v>
      </c>
      <c r="E85" s="88">
        <v>23333333333.333</v>
      </c>
      <c r="F85" s="88">
        <v>-31.844389</v>
      </c>
    </row>
    <row r="86" spans="2:6" x14ac:dyDescent="0.25">
      <c r="B86" s="88">
        <v>23666666666.667</v>
      </c>
      <c r="C86" s="88">
        <v>-51.448715</v>
      </c>
      <c r="E86" s="88">
        <v>23666666666.667</v>
      </c>
      <c r="F86" s="88">
        <v>-31.137035000000001</v>
      </c>
    </row>
    <row r="87" spans="2:6" x14ac:dyDescent="0.25">
      <c r="B87" s="88">
        <v>24000000000</v>
      </c>
      <c r="C87" s="88">
        <v>-53.056789000000002</v>
      </c>
      <c r="E87" s="88">
        <v>24000000000</v>
      </c>
      <c r="F87" s="88">
        <v>-30.498041000000001</v>
      </c>
    </row>
    <row r="88" spans="2:6" x14ac:dyDescent="0.25">
      <c r="B88" s="88">
        <v>24333333333.333</v>
      </c>
      <c r="C88" s="88">
        <v>-54.207363000000001</v>
      </c>
      <c r="E88" s="88">
        <v>24333333333.333</v>
      </c>
      <c r="F88" s="88">
        <v>-29.985572999999999</v>
      </c>
    </row>
    <row r="89" spans="2:6" x14ac:dyDescent="0.25">
      <c r="B89" s="88">
        <v>24666666666.667</v>
      </c>
      <c r="C89" s="88">
        <v>-54.676215999999997</v>
      </c>
      <c r="E89" s="88">
        <v>24666666666.667</v>
      </c>
      <c r="F89" s="88">
        <v>-29.489879999999999</v>
      </c>
    </row>
    <row r="90" spans="2:6" x14ac:dyDescent="0.25">
      <c r="B90" s="88">
        <v>25000000000</v>
      </c>
      <c r="C90" s="88">
        <v>-54.702972000000003</v>
      </c>
      <c r="E90" s="88">
        <v>25000000000</v>
      </c>
      <c r="F90" s="88">
        <v>-29.038309000000002</v>
      </c>
    </row>
    <row r="91" spans="2:6" x14ac:dyDescent="0.25">
      <c r="B91" s="88">
        <v>25333333333.333</v>
      </c>
      <c r="C91" s="88">
        <v>-54.598885000000003</v>
      </c>
      <c r="E91" s="88">
        <v>25333333333.333</v>
      </c>
      <c r="F91" s="88">
        <v>-28.604600999999999</v>
      </c>
    </row>
    <row r="92" spans="2:6" x14ac:dyDescent="0.25">
      <c r="B92" s="88">
        <v>25666666666.667</v>
      </c>
      <c r="C92" s="88">
        <v>-54.503117000000003</v>
      </c>
      <c r="E92" s="88">
        <v>25666666666.667</v>
      </c>
      <c r="F92" s="88">
        <v>-28.245187999999999</v>
      </c>
    </row>
    <row r="93" spans="2:6" x14ac:dyDescent="0.25">
      <c r="B93" s="88">
        <v>26000000000</v>
      </c>
      <c r="C93" s="88">
        <v>-54.460521999999997</v>
      </c>
      <c r="E93" s="88">
        <v>26000000000</v>
      </c>
      <c r="F93" s="88">
        <v>-27.910212000000001</v>
      </c>
    </row>
    <row r="94" spans="2:6" x14ac:dyDescent="0.25">
      <c r="B94" s="88">
        <v>26333333333.333</v>
      </c>
      <c r="C94" s="88">
        <v>-54.340491999999998</v>
      </c>
      <c r="E94" s="88">
        <v>26333333333.333</v>
      </c>
      <c r="F94" s="88">
        <v>-27.570108000000001</v>
      </c>
    </row>
    <row r="95" spans="2:6" x14ac:dyDescent="0.25">
      <c r="B95" s="88">
        <v>26666666666.667</v>
      </c>
      <c r="C95" s="88">
        <v>-54.173878000000002</v>
      </c>
      <c r="E95" s="88">
        <v>26666666666.667</v>
      </c>
      <c r="F95" s="88">
        <v>-27.136403999999999</v>
      </c>
    </row>
    <row r="96" spans="2:6" x14ac:dyDescent="0.25">
      <c r="B96" s="88">
        <v>27000000000</v>
      </c>
      <c r="C96" s="88">
        <v>-53.94379</v>
      </c>
      <c r="E96" s="88">
        <v>27000000000</v>
      </c>
      <c r="F96" s="88">
        <v>-26.757232999999999</v>
      </c>
    </row>
    <row r="97" spans="2:6" x14ac:dyDescent="0.25">
      <c r="B97" s="88">
        <v>27333333333.333</v>
      </c>
      <c r="C97" s="88">
        <v>-53.772652000000001</v>
      </c>
      <c r="E97" s="88">
        <v>27333333333.333</v>
      </c>
      <c r="F97" s="88">
        <v>-26.456061999999999</v>
      </c>
    </row>
    <row r="98" spans="2:6" x14ac:dyDescent="0.25">
      <c r="B98" s="88">
        <v>27666666666.667</v>
      </c>
      <c r="C98" s="88">
        <v>-53.698444000000002</v>
      </c>
      <c r="E98" s="88">
        <v>27666666666.667</v>
      </c>
      <c r="F98" s="88">
        <v>-26.323658000000002</v>
      </c>
    </row>
    <row r="99" spans="2:6" x14ac:dyDescent="0.25">
      <c r="B99" s="88">
        <v>28000000000</v>
      </c>
      <c r="C99" s="88">
        <v>-53.782046999999999</v>
      </c>
      <c r="E99" s="88">
        <v>28000000000</v>
      </c>
      <c r="F99" s="88">
        <v>-26.182563999999999</v>
      </c>
    </row>
    <row r="100" spans="2:6" x14ac:dyDescent="0.25">
      <c r="B100" s="88">
        <v>28333333333.333</v>
      </c>
      <c r="C100" s="88">
        <v>-53.960278000000002</v>
      </c>
      <c r="E100" s="88">
        <v>28333333333.333</v>
      </c>
      <c r="F100" s="88">
        <v>-26.046675</v>
      </c>
    </row>
    <row r="101" spans="2:6" x14ac:dyDescent="0.25">
      <c r="B101" s="88">
        <v>28666666666.667</v>
      </c>
      <c r="C101" s="88">
        <v>-54.235064999999999</v>
      </c>
      <c r="E101" s="88">
        <v>28666666666.667</v>
      </c>
      <c r="F101" s="88">
        <v>-25.846146000000001</v>
      </c>
    </row>
    <row r="102" spans="2:6" x14ac:dyDescent="0.25">
      <c r="B102" s="88">
        <v>29000000000</v>
      </c>
      <c r="C102" s="88">
        <v>-54.499873999999998</v>
      </c>
      <c r="E102" s="88">
        <v>29000000000</v>
      </c>
      <c r="F102" s="88">
        <v>-25.762533000000001</v>
      </c>
    </row>
    <row r="103" spans="2:6" x14ac:dyDescent="0.25">
      <c r="B103" s="88">
        <v>29333333333.333</v>
      </c>
      <c r="C103" s="88">
        <v>-54.728321000000001</v>
      </c>
      <c r="E103" s="88">
        <v>29333333333.333</v>
      </c>
      <c r="F103" s="88">
        <v>-25.836241000000001</v>
      </c>
    </row>
    <row r="104" spans="2:6" x14ac:dyDescent="0.25">
      <c r="B104" s="88">
        <v>29666666666.667</v>
      </c>
      <c r="C104" s="88">
        <v>-54.719444000000003</v>
      </c>
      <c r="E104" s="88">
        <v>29666666666.667</v>
      </c>
      <c r="F104" s="88">
        <v>-26.109387999999999</v>
      </c>
    </row>
    <row r="105" spans="2:6" x14ac:dyDescent="0.25">
      <c r="B105" s="88">
        <v>30000000000</v>
      </c>
      <c r="C105" s="88">
        <v>-54.444946000000002</v>
      </c>
      <c r="E105" s="88">
        <v>30000000000</v>
      </c>
      <c r="F105" s="88">
        <v>-26.394124999999999</v>
      </c>
    </row>
    <row r="106" spans="2:6" x14ac:dyDescent="0.25">
      <c r="B106" s="88">
        <v>30333333333.333</v>
      </c>
      <c r="C106" s="88">
        <v>-53.834049</v>
      </c>
      <c r="E106" s="88">
        <v>30333333333.333</v>
      </c>
      <c r="F106" s="88">
        <v>-26.603553999999999</v>
      </c>
    </row>
    <row r="107" spans="2:6" x14ac:dyDescent="0.25">
      <c r="B107" s="88">
        <v>30666666666.667</v>
      </c>
      <c r="C107" s="88">
        <v>-52.950665000000001</v>
      </c>
      <c r="E107" s="88">
        <v>30666666666.667</v>
      </c>
      <c r="F107" s="88">
        <v>-26.548283000000001</v>
      </c>
    </row>
    <row r="108" spans="2:6" x14ac:dyDescent="0.25">
      <c r="B108" s="88">
        <v>31000000000</v>
      </c>
      <c r="C108" s="88">
        <v>-51.957348000000003</v>
      </c>
      <c r="E108" s="88">
        <v>31000000000</v>
      </c>
      <c r="F108" s="88">
        <v>-26.274920000000002</v>
      </c>
    </row>
    <row r="109" spans="2:6" x14ac:dyDescent="0.25">
      <c r="B109" s="88">
        <v>31333333333.333</v>
      </c>
      <c r="C109" s="88">
        <v>-51.104156000000003</v>
      </c>
      <c r="E109" s="88">
        <v>31333333333.333</v>
      </c>
      <c r="F109" s="88">
        <v>-25.963823000000001</v>
      </c>
    </row>
    <row r="110" spans="2:6" x14ac:dyDescent="0.25">
      <c r="B110" s="88">
        <v>31666666666.667</v>
      </c>
      <c r="C110" s="88">
        <v>-50.558501999999997</v>
      </c>
      <c r="E110" s="88">
        <v>31666666666.667</v>
      </c>
      <c r="F110" s="88">
        <v>-25.776288999999998</v>
      </c>
    </row>
    <row r="111" spans="2:6" x14ac:dyDescent="0.25">
      <c r="B111" s="88">
        <v>32000000000</v>
      </c>
      <c r="C111" s="88">
        <v>-50.326968999999998</v>
      </c>
      <c r="E111" s="88">
        <v>32000000000</v>
      </c>
      <c r="F111" s="88">
        <v>-25.755915000000002</v>
      </c>
    </row>
    <row r="112" spans="2:6" x14ac:dyDescent="0.25">
      <c r="B112" s="88" t="s">
        <v>21</v>
      </c>
      <c r="E112" s="88" t="s">
        <v>21</v>
      </c>
    </row>
    <row r="115" spans="2:6" x14ac:dyDescent="0.25">
      <c r="B115" s="88" t="s">
        <v>23</v>
      </c>
      <c r="E115" s="88" t="s">
        <v>23</v>
      </c>
    </row>
    <row r="116" spans="2:6" x14ac:dyDescent="0.25">
      <c r="B116" s="88" t="s">
        <v>19</v>
      </c>
      <c r="C116" s="88" t="s">
        <v>259</v>
      </c>
      <c r="E116" s="88" t="s">
        <v>19</v>
      </c>
      <c r="F116" s="88" t="s">
        <v>259</v>
      </c>
    </row>
    <row r="117" spans="2:6" x14ac:dyDescent="0.25">
      <c r="B117" s="88">
        <v>24000000000</v>
      </c>
      <c r="C117" s="88">
        <v>-52.495831000000003</v>
      </c>
      <c r="E117" s="88">
        <v>24000000000</v>
      </c>
      <c r="F117" s="88">
        <v>-64.073654000000005</v>
      </c>
    </row>
    <row r="118" spans="2:6" x14ac:dyDescent="0.25">
      <c r="B118" s="88">
        <v>24166666666.667</v>
      </c>
      <c r="C118" s="88">
        <v>-52.891449000000001</v>
      </c>
      <c r="E118" s="88">
        <v>24166666666.667</v>
      </c>
      <c r="F118" s="88">
        <v>-64.324455</v>
      </c>
    </row>
    <row r="119" spans="2:6" x14ac:dyDescent="0.25">
      <c r="B119" s="88">
        <v>24333333333.333</v>
      </c>
      <c r="C119" s="88">
        <v>-53.561458999999999</v>
      </c>
      <c r="E119" s="88">
        <v>24333333333.333</v>
      </c>
      <c r="F119" s="88">
        <v>-64.449241999999998</v>
      </c>
    </row>
    <row r="120" spans="2:6" x14ac:dyDescent="0.25">
      <c r="B120" s="88">
        <v>24500000000</v>
      </c>
      <c r="C120" s="88">
        <v>-53.935313999999998</v>
      </c>
      <c r="E120" s="88">
        <v>24500000000</v>
      </c>
      <c r="F120" s="88">
        <v>-64.535399999999996</v>
      </c>
    </row>
    <row r="121" spans="2:6" x14ac:dyDescent="0.25">
      <c r="B121" s="88">
        <v>24666666666.667</v>
      </c>
      <c r="C121" s="88">
        <v>-54.352595999999998</v>
      </c>
      <c r="E121" s="88">
        <v>24666666666.667</v>
      </c>
      <c r="F121" s="88">
        <v>-64.318359000000001</v>
      </c>
    </row>
    <row r="122" spans="2:6" x14ac:dyDescent="0.25">
      <c r="B122" s="88">
        <v>24833333333.333</v>
      </c>
      <c r="C122" s="88">
        <v>-54.401707000000002</v>
      </c>
      <c r="E122" s="88">
        <v>24833333333.333</v>
      </c>
      <c r="F122" s="88">
        <v>-64.097190999999995</v>
      </c>
    </row>
    <row r="123" spans="2:6" x14ac:dyDescent="0.25">
      <c r="B123" s="88">
        <v>25000000000</v>
      </c>
      <c r="C123" s="88">
        <v>-54.850254</v>
      </c>
      <c r="E123" s="88">
        <v>25000000000</v>
      </c>
      <c r="F123" s="88">
        <v>-63.362170999999996</v>
      </c>
    </row>
    <row r="124" spans="2:6" x14ac:dyDescent="0.25">
      <c r="B124" s="88">
        <v>25166666666.667</v>
      </c>
      <c r="C124" s="88">
        <v>-55.717148000000002</v>
      </c>
      <c r="E124" s="88">
        <v>25166666666.667</v>
      </c>
      <c r="F124" s="88">
        <v>-62.354610000000001</v>
      </c>
    </row>
    <row r="125" spans="2:6" x14ac:dyDescent="0.25">
      <c r="B125" s="88">
        <v>25333333333.333</v>
      </c>
      <c r="C125" s="88">
        <v>-56.427070999999998</v>
      </c>
      <c r="E125" s="88">
        <v>25333333333.333</v>
      </c>
      <c r="F125" s="88">
        <v>-61.337605000000003</v>
      </c>
    </row>
    <row r="126" spans="2:6" x14ac:dyDescent="0.25">
      <c r="B126" s="88">
        <v>25500000000</v>
      </c>
      <c r="C126" s="88">
        <v>-57.112751000000003</v>
      </c>
      <c r="E126" s="88">
        <v>25500000000</v>
      </c>
      <c r="F126" s="88">
        <v>-60.455311000000002</v>
      </c>
    </row>
    <row r="127" spans="2:6" x14ac:dyDescent="0.25">
      <c r="B127" s="88">
        <v>25666666666.667</v>
      </c>
      <c r="C127" s="88">
        <v>-57.723911000000001</v>
      </c>
      <c r="E127" s="88">
        <v>25666666666.667</v>
      </c>
      <c r="F127" s="88">
        <v>-59.593884000000003</v>
      </c>
    </row>
    <row r="128" spans="2:6" x14ac:dyDescent="0.25">
      <c r="B128" s="88">
        <v>25833333333.333</v>
      </c>
      <c r="C128" s="88">
        <v>-58.339077000000003</v>
      </c>
      <c r="E128" s="88">
        <v>25833333333.333</v>
      </c>
      <c r="F128" s="88">
        <v>-58.798999999999999</v>
      </c>
    </row>
    <row r="129" spans="2:6" x14ac:dyDescent="0.25">
      <c r="B129" s="88">
        <v>26000000000</v>
      </c>
      <c r="C129" s="88">
        <v>-58.825367</v>
      </c>
      <c r="E129" s="88">
        <v>26000000000</v>
      </c>
      <c r="F129" s="88">
        <v>-58.166473000000003</v>
      </c>
    </row>
    <row r="130" spans="2:6" x14ac:dyDescent="0.25">
      <c r="B130" s="88">
        <v>26166666666.667</v>
      </c>
      <c r="C130" s="88">
        <v>-59.750816</v>
      </c>
      <c r="E130" s="88">
        <v>26166666666.667</v>
      </c>
      <c r="F130" s="88">
        <v>-57.498443999999999</v>
      </c>
    </row>
    <row r="131" spans="2:6" x14ac:dyDescent="0.25">
      <c r="B131" s="88">
        <v>26333333333.333</v>
      </c>
      <c r="C131" s="88">
        <v>-61.852158000000003</v>
      </c>
      <c r="E131" s="88">
        <v>26333333333.333</v>
      </c>
      <c r="F131" s="88">
        <v>-56.789642000000001</v>
      </c>
    </row>
    <row r="132" spans="2:6" x14ac:dyDescent="0.25">
      <c r="B132" s="88">
        <v>26500000000</v>
      </c>
      <c r="C132" s="88">
        <v>-62.248019999999997</v>
      </c>
      <c r="E132" s="88">
        <v>26500000000</v>
      </c>
      <c r="F132" s="88">
        <v>-56.237442000000001</v>
      </c>
    </row>
    <row r="133" spans="2:6" x14ac:dyDescent="0.25">
      <c r="B133" s="88">
        <v>26666666666.667</v>
      </c>
      <c r="C133" s="88">
        <v>-62.111763000000003</v>
      </c>
      <c r="E133" s="88">
        <v>26666666666.667</v>
      </c>
      <c r="F133" s="88">
        <v>-55.675674000000001</v>
      </c>
    </row>
    <row r="134" spans="2:6" x14ac:dyDescent="0.25">
      <c r="B134" s="88">
        <v>26833333333.333</v>
      </c>
      <c r="C134" s="88">
        <v>-61.227485999999999</v>
      </c>
      <c r="E134" s="88">
        <v>26833333333.333</v>
      </c>
      <c r="F134" s="88">
        <v>-55.1008</v>
      </c>
    </row>
    <row r="135" spans="2:6" x14ac:dyDescent="0.25">
      <c r="B135" s="88">
        <v>27000000000</v>
      </c>
      <c r="C135" s="88">
        <v>-60.875267000000001</v>
      </c>
      <c r="E135" s="88">
        <v>27000000000</v>
      </c>
      <c r="F135" s="88">
        <v>-54.635241999999998</v>
      </c>
    </row>
    <row r="136" spans="2:6" x14ac:dyDescent="0.25">
      <c r="B136" s="88">
        <v>27166666666.667</v>
      </c>
      <c r="C136" s="88">
        <v>-60.485447000000001</v>
      </c>
      <c r="E136" s="88">
        <v>27166666666.667</v>
      </c>
      <c r="F136" s="88">
        <v>-54.326649000000003</v>
      </c>
    </row>
    <row r="137" spans="2:6" x14ac:dyDescent="0.25">
      <c r="B137" s="88">
        <v>27333333333.333</v>
      </c>
      <c r="C137" s="88">
        <v>-60.060569999999998</v>
      </c>
      <c r="E137" s="88">
        <v>27333333333.333</v>
      </c>
      <c r="F137" s="88">
        <v>-54.059502000000002</v>
      </c>
    </row>
    <row r="138" spans="2:6" x14ac:dyDescent="0.25">
      <c r="B138" s="88">
        <v>27500000000</v>
      </c>
      <c r="C138" s="88">
        <v>-59.818455</v>
      </c>
      <c r="E138" s="88">
        <v>27500000000</v>
      </c>
      <c r="F138" s="88">
        <v>-53.720706999999997</v>
      </c>
    </row>
    <row r="139" spans="2:6" x14ac:dyDescent="0.25">
      <c r="B139" s="88">
        <v>27666666666.667</v>
      </c>
      <c r="C139" s="88">
        <v>-59.802070999999998</v>
      </c>
      <c r="E139" s="88">
        <v>27666666666.667</v>
      </c>
      <c r="F139" s="88">
        <v>-53.679226</v>
      </c>
    </row>
    <row r="140" spans="2:6" x14ac:dyDescent="0.25">
      <c r="B140" s="88">
        <v>27833333333.333</v>
      </c>
      <c r="C140" s="88">
        <v>-58.053051000000004</v>
      </c>
      <c r="E140" s="88">
        <v>27833333333.333</v>
      </c>
      <c r="F140" s="88">
        <v>-53.629890000000003</v>
      </c>
    </row>
    <row r="141" spans="2:6" x14ac:dyDescent="0.25">
      <c r="B141" s="88">
        <v>28000000000</v>
      </c>
      <c r="C141" s="88">
        <v>-56.977352000000003</v>
      </c>
      <c r="E141" s="88">
        <v>28000000000</v>
      </c>
      <c r="F141" s="88">
        <v>-53.513438999999998</v>
      </c>
    </row>
    <row r="142" spans="2:6" x14ac:dyDescent="0.25">
      <c r="B142" s="88">
        <v>28166666666.667</v>
      </c>
      <c r="C142" s="88">
        <v>-55.164219000000003</v>
      </c>
      <c r="E142" s="88">
        <v>28166666666.667</v>
      </c>
      <c r="F142" s="88">
        <v>-53.335586999999997</v>
      </c>
    </row>
    <row r="143" spans="2:6" x14ac:dyDescent="0.25">
      <c r="B143" s="88">
        <v>28333333333.333</v>
      </c>
      <c r="C143" s="88">
        <v>-54.817329000000001</v>
      </c>
      <c r="E143" s="88">
        <v>28333333333.333</v>
      </c>
      <c r="F143" s="88">
        <v>-53.148311999999997</v>
      </c>
    </row>
    <row r="144" spans="2:6" x14ac:dyDescent="0.25">
      <c r="B144" s="88">
        <v>28500000000</v>
      </c>
      <c r="C144" s="88">
        <v>-54.380844000000003</v>
      </c>
      <c r="E144" s="88">
        <v>28500000000</v>
      </c>
      <c r="F144" s="88">
        <v>-53.162635999999999</v>
      </c>
    </row>
    <row r="145" spans="2:6" x14ac:dyDescent="0.25">
      <c r="B145" s="88">
        <v>28666666666.667</v>
      </c>
      <c r="C145" s="88">
        <v>-53.847771000000002</v>
      </c>
      <c r="E145" s="88">
        <v>28666666666.667</v>
      </c>
      <c r="F145" s="88">
        <v>-53.080784000000001</v>
      </c>
    </row>
    <row r="146" spans="2:6" x14ac:dyDescent="0.25">
      <c r="B146" s="88">
        <v>28833333333.333</v>
      </c>
      <c r="C146" s="88">
        <v>-53.730232000000001</v>
      </c>
      <c r="E146" s="88">
        <v>28833333333.333</v>
      </c>
      <c r="F146" s="88">
        <v>-53.108252999999998</v>
      </c>
    </row>
    <row r="147" spans="2:6" x14ac:dyDescent="0.25">
      <c r="B147" s="88">
        <v>29000000000</v>
      </c>
      <c r="C147" s="88">
        <v>-53.506641000000002</v>
      </c>
      <c r="E147" s="88">
        <v>29000000000</v>
      </c>
      <c r="F147" s="88">
        <v>-53.108359999999998</v>
      </c>
    </row>
    <row r="148" spans="2:6" x14ac:dyDescent="0.25">
      <c r="B148" s="88">
        <v>29166666666.667</v>
      </c>
      <c r="C148" s="88">
        <v>-53.882404000000001</v>
      </c>
      <c r="E148" s="88">
        <v>29166666666.667</v>
      </c>
      <c r="F148" s="88">
        <v>-53.156635000000001</v>
      </c>
    </row>
    <row r="149" spans="2:6" x14ac:dyDescent="0.25">
      <c r="B149" s="88">
        <v>29333333333.333</v>
      </c>
      <c r="C149" s="88">
        <v>-53.966526000000002</v>
      </c>
      <c r="E149" s="88">
        <v>29333333333.333</v>
      </c>
      <c r="F149" s="88">
        <v>-53.192711000000003</v>
      </c>
    </row>
    <row r="150" spans="2:6" x14ac:dyDescent="0.25">
      <c r="B150" s="88">
        <v>29500000000</v>
      </c>
      <c r="C150" s="88">
        <v>-54.059189000000003</v>
      </c>
      <c r="E150" s="88">
        <v>29500000000</v>
      </c>
      <c r="F150" s="88">
        <v>-53.19453</v>
      </c>
    </row>
    <row r="151" spans="2:6" x14ac:dyDescent="0.25">
      <c r="B151" s="88">
        <v>29666666666.667</v>
      </c>
      <c r="C151" s="88">
        <v>-54.202164000000003</v>
      </c>
      <c r="E151" s="88">
        <v>29666666666.667</v>
      </c>
      <c r="F151" s="88">
        <v>-53.427630999999998</v>
      </c>
    </row>
    <row r="152" spans="2:6" x14ac:dyDescent="0.25">
      <c r="B152" s="88">
        <v>29833333333.333</v>
      </c>
      <c r="C152" s="88">
        <v>-53.774044000000004</v>
      </c>
      <c r="E152" s="88">
        <v>29833333333.333</v>
      </c>
      <c r="F152" s="88">
        <v>-53.526287000000004</v>
      </c>
    </row>
    <row r="153" spans="2:6" x14ac:dyDescent="0.25">
      <c r="B153" s="88">
        <v>30000000000</v>
      </c>
      <c r="C153" s="88">
        <v>-53.726180999999997</v>
      </c>
      <c r="E153" s="88">
        <v>30000000000</v>
      </c>
      <c r="F153" s="88">
        <v>-53.690804</v>
      </c>
    </row>
    <row r="154" spans="2:6" x14ac:dyDescent="0.25">
      <c r="B154" s="88">
        <v>30166666666.667</v>
      </c>
      <c r="C154" s="88">
        <v>-53.764263</v>
      </c>
      <c r="E154" s="88">
        <v>30166666666.667</v>
      </c>
      <c r="F154" s="88">
        <v>-53.956054999999999</v>
      </c>
    </row>
    <row r="155" spans="2:6" x14ac:dyDescent="0.25">
      <c r="B155" s="88">
        <v>30333333333.333</v>
      </c>
      <c r="C155" s="88">
        <v>-54.072043999999998</v>
      </c>
      <c r="E155" s="88">
        <v>30333333333.333</v>
      </c>
      <c r="F155" s="88">
        <v>-54.252079000000002</v>
      </c>
    </row>
    <row r="156" spans="2:6" x14ac:dyDescent="0.25">
      <c r="B156" s="88">
        <v>30500000000</v>
      </c>
      <c r="C156" s="88">
        <v>-53.953743000000003</v>
      </c>
      <c r="E156" s="88">
        <v>30500000000</v>
      </c>
      <c r="F156" s="88">
        <v>-54.280330999999997</v>
      </c>
    </row>
    <row r="157" spans="2:6" x14ac:dyDescent="0.25">
      <c r="B157" s="88">
        <v>30666666666.667</v>
      </c>
      <c r="C157" s="88">
        <v>-53.631301999999998</v>
      </c>
      <c r="E157" s="88">
        <v>30666666666.667</v>
      </c>
      <c r="F157" s="88">
        <v>-54.051960000000001</v>
      </c>
    </row>
    <row r="158" spans="2:6" x14ac:dyDescent="0.25">
      <c r="B158" s="88">
        <v>30833333333.333</v>
      </c>
      <c r="C158" s="88">
        <v>-53.654460999999998</v>
      </c>
      <c r="E158" s="88">
        <v>30833333333.333</v>
      </c>
      <c r="F158" s="88">
        <v>-54.047927999999999</v>
      </c>
    </row>
    <row r="159" spans="2:6" x14ac:dyDescent="0.25">
      <c r="B159" s="88">
        <v>31000000000</v>
      </c>
      <c r="C159" s="88">
        <v>-53.185924999999997</v>
      </c>
      <c r="E159" s="88">
        <v>31000000000</v>
      </c>
      <c r="F159" s="88">
        <v>-53.848602</v>
      </c>
    </row>
    <row r="160" spans="2:6" x14ac:dyDescent="0.25">
      <c r="B160" s="88">
        <v>31166666666.667</v>
      </c>
      <c r="C160" s="88">
        <v>-52.800162999999998</v>
      </c>
      <c r="E160" s="88">
        <v>31166666666.667</v>
      </c>
      <c r="F160" s="88">
        <v>-53.593445000000003</v>
      </c>
    </row>
    <row r="161" spans="2:6" x14ac:dyDescent="0.25">
      <c r="B161" s="88">
        <v>31333333333.333</v>
      </c>
      <c r="C161" s="88">
        <v>-52.809337999999997</v>
      </c>
      <c r="E161" s="88">
        <v>31333333333.333</v>
      </c>
      <c r="F161" s="88">
        <v>-53.436324999999997</v>
      </c>
    </row>
    <row r="162" spans="2:6" x14ac:dyDescent="0.25">
      <c r="B162" s="88">
        <v>31500000000</v>
      </c>
      <c r="C162" s="88">
        <v>-53.072220000000002</v>
      </c>
      <c r="E162" s="88">
        <v>31500000000</v>
      </c>
      <c r="F162" s="88">
        <v>-53.535556999999997</v>
      </c>
    </row>
    <row r="163" spans="2:6" x14ac:dyDescent="0.25">
      <c r="B163" s="88">
        <v>31666666666.667</v>
      </c>
      <c r="C163" s="88">
        <v>-53.274048000000001</v>
      </c>
      <c r="E163" s="88">
        <v>31666666666.667</v>
      </c>
      <c r="F163" s="88">
        <v>-53.602642000000003</v>
      </c>
    </row>
    <row r="164" spans="2:6" x14ac:dyDescent="0.25">
      <c r="B164" s="88">
        <v>31833333333.333</v>
      </c>
      <c r="C164" s="88">
        <v>-53.258403999999999</v>
      </c>
      <c r="E164" s="88">
        <v>31833333333.333</v>
      </c>
      <c r="F164" s="88">
        <v>-53.593521000000003</v>
      </c>
    </row>
    <row r="165" spans="2:6" x14ac:dyDescent="0.25">
      <c r="B165" s="88">
        <v>32000000000</v>
      </c>
      <c r="C165" s="88">
        <v>-53.606997999999997</v>
      </c>
      <c r="E165" s="88">
        <v>32000000000</v>
      </c>
      <c r="F165" s="88">
        <v>-53.722327999999997</v>
      </c>
    </row>
    <row r="166" spans="2:6" x14ac:dyDescent="0.25">
      <c r="B166" s="88" t="s">
        <v>21</v>
      </c>
      <c r="E166" s="88" t="s">
        <v>21</v>
      </c>
    </row>
    <row r="169" spans="2:6" x14ac:dyDescent="0.25">
      <c r="B169" s="88" t="s">
        <v>24</v>
      </c>
      <c r="E169" s="88" t="s">
        <v>24</v>
      </c>
    </row>
    <row r="170" spans="2:6" x14ac:dyDescent="0.25">
      <c r="B170" s="88" t="s">
        <v>19</v>
      </c>
      <c r="C170" s="88" t="s">
        <v>275</v>
      </c>
      <c r="E170" s="88" t="s">
        <v>19</v>
      </c>
      <c r="F170" s="88" t="s">
        <v>275</v>
      </c>
    </row>
    <row r="171" spans="2:6" x14ac:dyDescent="0.25">
      <c r="B171" s="88">
        <v>28000000000</v>
      </c>
      <c r="C171" s="88">
        <v>-82.611298000000005</v>
      </c>
      <c r="E171" s="88">
        <v>28000000000</v>
      </c>
      <c r="F171" s="88">
        <v>-45.47287</v>
      </c>
    </row>
    <row r="172" spans="2:6" x14ac:dyDescent="0.25">
      <c r="B172" s="88">
        <v>28083333333.333</v>
      </c>
      <c r="C172" s="88">
        <v>-77.286331000000004</v>
      </c>
      <c r="E172" s="88">
        <v>28083333333.333</v>
      </c>
      <c r="F172" s="88">
        <v>-44.127955999999998</v>
      </c>
    </row>
    <row r="173" spans="2:6" x14ac:dyDescent="0.25">
      <c r="B173" s="88">
        <v>28166666666.667</v>
      </c>
      <c r="C173" s="88">
        <v>-78.866660999999993</v>
      </c>
      <c r="E173" s="88">
        <v>28166666666.667</v>
      </c>
      <c r="F173" s="88">
        <v>-44.627766000000001</v>
      </c>
    </row>
    <row r="174" spans="2:6" x14ac:dyDescent="0.25">
      <c r="B174" s="88">
        <v>28250000000</v>
      </c>
      <c r="C174" s="88">
        <v>-77.229789999999994</v>
      </c>
      <c r="E174" s="88">
        <v>28250000000</v>
      </c>
      <c r="F174" s="88">
        <v>-44.216816000000001</v>
      </c>
    </row>
    <row r="175" spans="2:6" x14ac:dyDescent="0.25">
      <c r="B175" s="88">
        <v>28333333333.333</v>
      </c>
      <c r="C175" s="88">
        <v>-78.024529000000001</v>
      </c>
      <c r="E175" s="88">
        <v>28333333333.333</v>
      </c>
      <c r="F175" s="88">
        <v>-45.022613999999997</v>
      </c>
    </row>
    <row r="176" spans="2:6" x14ac:dyDescent="0.25">
      <c r="B176" s="88">
        <v>28416666666.667</v>
      </c>
      <c r="C176" s="88">
        <v>-76.560654</v>
      </c>
      <c r="E176" s="88">
        <v>28416666666.667</v>
      </c>
      <c r="F176" s="88">
        <v>-43.853889000000002</v>
      </c>
    </row>
    <row r="177" spans="2:6" x14ac:dyDescent="0.25">
      <c r="B177" s="88">
        <v>28500000000</v>
      </c>
      <c r="C177" s="88">
        <v>-76.573166000000001</v>
      </c>
      <c r="E177" s="88">
        <v>28500000000</v>
      </c>
      <c r="F177" s="88">
        <v>-43.949309999999997</v>
      </c>
    </row>
    <row r="178" spans="2:6" x14ac:dyDescent="0.25">
      <c r="B178" s="88">
        <v>28583333333.333</v>
      </c>
      <c r="C178" s="88">
        <v>-76.040970000000002</v>
      </c>
      <c r="E178" s="88">
        <v>28583333333.333</v>
      </c>
      <c r="F178" s="88">
        <v>-43.906292000000001</v>
      </c>
    </row>
    <row r="179" spans="2:6" x14ac:dyDescent="0.25">
      <c r="B179" s="88">
        <v>28666666666.667</v>
      </c>
      <c r="C179" s="88">
        <v>-76.374923999999993</v>
      </c>
      <c r="E179" s="88">
        <v>28666666666.667</v>
      </c>
      <c r="F179" s="88">
        <v>-43.940575000000003</v>
      </c>
    </row>
    <row r="180" spans="2:6" x14ac:dyDescent="0.25">
      <c r="B180" s="88">
        <v>28750000000</v>
      </c>
      <c r="C180" s="88">
        <v>-76.499686999999994</v>
      </c>
      <c r="E180" s="88">
        <v>28750000000</v>
      </c>
      <c r="F180" s="88">
        <v>-43.849792000000001</v>
      </c>
    </row>
    <row r="181" spans="2:6" x14ac:dyDescent="0.25">
      <c r="B181" s="88">
        <v>28833333333.333</v>
      </c>
      <c r="C181" s="88">
        <v>-75.151871</v>
      </c>
      <c r="E181" s="88">
        <v>28833333333.333</v>
      </c>
      <c r="F181" s="88">
        <v>-43.429049999999997</v>
      </c>
    </row>
    <row r="182" spans="2:6" x14ac:dyDescent="0.25">
      <c r="B182" s="88">
        <v>28916666666.667</v>
      </c>
      <c r="C182" s="88">
        <v>-74.952026000000004</v>
      </c>
      <c r="E182" s="88">
        <v>28916666666.667</v>
      </c>
      <c r="F182" s="88">
        <v>-43.194674999999997</v>
      </c>
    </row>
    <row r="183" spans="2:6" x14ac:dyDescent="0.25">
      <c r="B183" s="88">
        <v>29000000000</v>
      </c>
      <c r="C183" s="88">
        <v>-74.521193999999994</v>
      </c>
      <c r="E183" s="88">
        <v>29000000000</v>
      </c>
      <c r="F183" s="88">
        <v>-42.782398000000001</v>
      </c>
    </row>
    <row r="184" spans="2:6" x14ac:dyDescent="0.25">
      <c r="B184" s="88">
        <v>29083333333.333</v>
      </c>
      <c r="C184" s="88">
        <v>-73.913100999999997</v>
      </c>
      <c r="E184" s="88">
        <v>29083333333.333</v>
      </c>
      <c r="F184" s="88">
        <v>-42.164700000000003</v>
      </c>
    </row>
    <row r="185" spans="2:6" x14ac:dyDescent="0.25">
      <c r="B185" s="88">
        <v>29166666666.667</v>
      </c>
      <c r="C185" s="88">
        <v>-72.893669000000003</v>
      </c>
      <c r="E185" s="88">
        <v>29166666666.667</v>
      </c>
      <c r="F185" s="88">
        <v>-42.153759000000001</v>
      </c>
    </row>
    <row r="186" spans="2:6" x14ac:dyDescent="0.25">
      <c r="B186" s="88">
        <v>29250000000</v>
      </c>
      <c r="C186" s="88">
        <v>-74.169426000000001</v>
      </c>
      <c r="E186" s="88">
        <v>29250000000</v>
      </c>
      <c r="F186" s="88">
        <v>-42.654373</v>
      </c>
    </row>
    <row r="187" spans="2:6" x14ac:dyDescent="0.25">
      <c r="B187" s="88">
        <v>29333333333.333</v>
      </c>
      <c r="C187" s="88">
        <v>-72.684792000000002</v>
      </c>
      <c r="E187" s="88">
        <v>29333333333.333</v>
      </c>
      <c r="F187" s="88">
        <v>-41.80283</v>
      </c>
    </row>
    <row r="188" spans="2:6" x14ac:dyDescent="0.25">
      <c r="B188" s="88">
        <v>29416666666.667</v>
      </c>
      <c r="C188" s="88">
        <v>-73.032989999999998</v>
      </c>
      <c r="E188" s="88">
        <v>29416666666.667</v>
      </c>
      <c r="F188" s="88">
        <v>-42.630637999999998</v>
      </c>
    </row>
    <row r="189" spans="2:6" x14ac:dyDescent="0.25">
      <c r="B189" s="88">
        <v>29500000000</v>
      </c>
      <c r="C189" s="88">
        <v>-72.020377999999994</v>
      </c>
      <c r="E189" s="88">
        <v>29500000000</v>
      </c>
      <c r="F189" s="88">
        <v>-41.698436999999998</v>
      </c>
    </row>
    <row r="190" spans="2:6" x14ac:dyDescent="0.25">
      <c r="B190" s="88">
        <v>29583333333.333</v>
      </c>
      <c r="C190" s="88">
        <v>-72.040099999999995</v>
      </c>
      <c r="E190" s="88">
        <v>29583333333.333</v>
      </c>
      <c r="F190" s="88">
        <v>-42.295020999999998</v>
      </c>
    </row>
    <row r="191" spans="2:6" x14ac:dyDescent="0.25">
      <c r="B191" s="88">
        <v>29666666666.667</v>
      </c>
      <c r="C191" s="88">
        <v>-72.081885999999997</v>
      </c>
      <c r="E191" s="88">
        <v>29666666666.667</v>
      </c>
      <c r="F191" s="88">
        <v>-42.232277000000003</v>
      </c>
    </row>
    <row r="192" spans="2:6" x14ac:dyDescent="0.25">
      <c r="B192" s="88">
        <v>29750000000</v>
      </c>
      <c r="C192" s="88">
        <v>-71.725487000000001</v>
      </c>
      <c r="E192" s="88">
        <v>29750000000</v>
      </c>
      <c r="F192" s="88">
        <v>-42.047759999999997</v>
      </c>
    </row>
    <row r="193" spans="2:6" x14ac:dyDescent="0.25">
      <c r="B193" s="88">
        <v>29833333333.333</v>
      </c>
      <c r="C193" s="88">
        <v>-71.196601999999999</v>
      </c>
      <c r="E193" s="88">
        <v>29833333333.333</v>
      </c>
      <c r="F193" s="88">
        <v>-42.134945000000002</v>
      </c>
    </row>
    <row r="194" spans="2:6" x14ac:dyDescent="0.25">
      <c r="B194" s="88">
        <v>29916666666.667</v>
      </c>
      <c r="C194" s="88">
        <v>-71.042243999999997</v>
      </c>
      <c r="E194" s="88">
        <v>29916666666.667</v>
      </c>
      <c r="F194" s="88">
        <v>-42.147551999999997</v>
      </c>
    </row>
    <row r="195" spans="2:6" x14ac:dyDescent="0.25">
      <c r="B195" s="88">
        <v>30000000000</v>
      </c>
      <c r="C195" s="88">
        <v>-70.721382000000006</v>
      </c>
      <c r="E195" s="88">
        <v>30000000000</v>
      </c>
      <c r="F195" s="88">
        <v>-42.266022</v>
      </c>
    </row>
    <row r="196" spans="2:6" x14ac:dyDescent="0.25">
      <c r="B196" s="88">
        <v>30083333333.333</v>
      </c>
      <c r="C196" s="88">
        <v>-69.249877999999995</v>
      </c>
      <c r="E196" s="88">
        <v>30083333333.333</v>
      </c>
      <c r="F196" s="88">
        <v>-41.532578000000001</v>
      </c>
    </row>
    <row r="197" spans="2:6" x14ac:dyDescent="0.25">
      <c r="B197" s="88">
        <v>30166666666.667</v>
      </c>
      <c r="C197" s="88">
        <v>-69.149651000000006</v>
      </c>
      <c r="E197" s="88">
        <v>30166666666.667</v>
      </c>
      <c r="F197" s="88">
        <v>-41.467545000000001</v>
      </c>
    </row>
    <row r="198" spans="2:6" x14ac:dyDescent="0.25">
      <c r="B198" s="88">
        <v>30250000000</v>
      </c>
      <c r="C198" s="88">
        <v>-68.586539999999999</v>
      </c>
      <c r="E198" s="88">
        <v>30250000000</v>
      </c>
      <c r="F198" s="88">
        <v>-41.424973000000001</v>
      </c>
    </row>
    <row r="199" spans="2:6" x14ac:dyDescent="0.25">
      <c r="B199" s="88">
        <v>30333333333.333</v>
      </c>
      <c r="C199" s="88">
        <v>-68.521216999999993</v>
      </c>
      <c r="E199" s="88">
        <v>30333333333.333</v>
      </c>
      <c r="F199" s="88">
        <v>-41.543663000000002</v>
      </c>
    </row>
    <row r="200" spans="2:6" x14ac:dyDescent="0.25">
      <c r="B200" s="88">
        <v>30416666666.667</v>
      </c>
      <c r="C200" s="88">
        <v>-67.287543999999997</v>
      </c>
      <c r="E200" s="88">
        <v>30416666666.667</v>
      </c>
      <c r="F200" s="88">
        <v>-40.914645999999998</v>
      </c>
    </row>
    <row r="201" spans="2:6" x14ac:dyDescent="0.25">
      <c r="B201" s="88">
        <v>30500000000</v>
      </c>
      <c r="C201" s="88">
        <v>-68.049660000000003</v>
      </c>
      <c r="E201" s="88">
        <v>30500000000</v>
      </c>
      <c r="F201" s="88">
        <v>-41.933014</v>
      </c>
    </row>
    <row r="202" spans="2:6" x14ac:dyDescent="0.25">
      <c r="B202" s="88">
        <v>30583333333.333</v>
      </c>
      <c r="C202" s="88">
        <v>-66.591637000000006</v>
      </c>
      <c r="E202" s="88">
        <v>30583333333.333</v>
      </c>
      <c r="F202" s="88">
        <v>-40.965671999999998</v>
      </c>
    </row>
    <row r="203" spans="2:6" x14ac:dyDescent="0.25">
      <c r="B203" s="88">
        <v>30666666666.667</v>
      </c>
      <c r="C203" s="88">
        <v>-67.447463999999997</v>
      </c>
      <c r="E203" s="88">
        <v>30666666666.667</v>
      </c>
      <c r="F203" s="88">
        <v>-41.863720000000001</v>
      </c>
    </row>
    <row r="204" spans="2:6" x14ac:dyDescent="0.25">
      <c r="B204" s="88">
        <v>30750000000</v>
      </c>
      <c r="C204" s="88">
        <v>-67.002243000000007</v>
      </c>
      <c r="E204" s="88">
        <v>30750000000</v>
      </c>
      <c r="F204" s="88">
        <v>-41.711894999999998</v>
      </c>
    </row>
    <row r="205" spans="2:6" x14ac:dyDescent="0.25">
      <c r="B205" s="88">
        <v>30833333333.333</v>
      </c>
      <c r="C205" s="88">
        <v>-66.575812999999997</v>
      </c>
      <c r="E205" s="88">
        <v>30833333333.333</v>
      </c>
      <c r="F205" s="88">
        <v>-41.303524000000003</v>
      </c>
    </row>
    <row r="206" spans="2:6" x14ac:dyDescent="0.25">
      <c r="B206" s="88">
        <v>30916666666.667</v>
      </c>
      <c r="C206" s="88">
        <v>-65.899567000000005</v>
      </c>
      <c r="E206" s="88">
        <v>30916666666.667</v>
      </c>
      <c r="F206" s="88">
        <v>-41.091064000000003</v>
      </c>
    </row>
    <row r="207" spans="2:6" x14ac:dyDescent="0.25">
      <c r="B207" s="88">
        <v>31000000000</v>
      </c>
      <c r="C207" s="88">
        <v>-66.787773000000001</v>
      </c>
      <c r="E207" s="88">
        <v>31000000000</v>
      </c>
      <c r="F207" s="88">
        <v>-42.176555999999998</v>
      </c>
    </row>
    <row r="208" spans="2:6" x14ac:dyDescent="0.25">
      <c r="B208" s="88">
        <v>31083333333.333</v>
      </c>
      <c r="C208" s="88">
        <v>-65.503592999999995</v>
      </c>
      <c r="E208" s="88">
        <v>31083333333.333</v>
      </c>
      <c r="F208" s="88">
        <v>-40.806103</v>
      </c>
    </row>
    <row r="209" spans="2:6" x14ac:dyDescent="0.25">
      <c r="B209" s="88">
        <v>31166666666.667</v>
      </c>
      <c r="C209" s="88">
        <v>-65.369759000000002</v>
      </c>
      <c r="E209" s="88">
        <v>31166666666.667</v>
      </c>
      <c r="F209" s="88">
        <v>-41.130096000000002</v>
      </c>
    </row>
    <row r="210" spans="2:6" x14ac:dyDescent="0.25">
      <c r="B210" s="88">
        <v>31250000000</v>
      </c>
      <c r="C210" s="88">
        <v>-64.829834000000005</v>
      </c>
      <c r="E210" s="88">
        <v>31250000000</v>
      </c>
      <c r="F210" s="88">
        <v>-40.895015999999998</v>
      </c>
    </row>
    <row r="211" spans="2:6" x14ac:dyDescent="0.25">
      <c r="B211" s="88">
        <v>31333333333.333</v>
      </c>
      <c r="C211" s="88">
        <v>-64.743720999999994</v>
      </c>
      <c r="E211" s="88">
        <v>31333333333.333</v>
      </c>
      <c r="F211" s="88">
        <v>-40.908943000000001</v>
      </c>
    </row>
    <row r="212" spans="2:6" x14ac:dyDescent="0.25">
      <c r="B212" s="88">
        <v>31416666666.667</v>
      </c>
      <c r="C212" s="88">
        <v>-64.313477000000006</v>
      </c>
      <c r="E212" s="88">
        <v>31416666666.667</v>
      </c>
      <c r="F212" s="88">
        <v>-40.746085999999998</v>
      </c>
    </row>
    <row r="213" spans="2:6" x14ac:dyDescent="0.25">
      <c r="B213" s="88">
        <v>31500000000</v>
      </c>
      <c r="C213" s="88">
        <v>-64.927550999999994</v>
      </c>
      <c r="E213" s="88">
        <v>31500000000</v>
      </c>
      <c r="F213" s="88">
        <v>-41.693821</v>
      </c>
    </row>
    <row r="214" spans="2:6" x14ac:dyDescent="0.25">
      <c r="B214" s="88">
        <v>31583333333.333</v>
      </c>
      <c r="C214" s="88">
        <v>-64.369163999999998</v>
      </c>
      <c r="E214" s="88">
        <v>31583333333.333</v>
      </c>
      <c r="F214" s="88">
        <v>-40.958229000000003</v>
      </c>
    </row>
    <row r="215" spans="2:6" x14ac:dyDescent="0.25">
      <c r="B215" s="88">
        <v>31666666666.667</v>
      </c>
      <c r="C215" s="88">
        <v>-64.119568000000001</v>
      </c>
      <c r="E215" s="88">
        <v>31666666666.667</v>
      </c>
      <c r="F215" s="88">
        <v>-41.270702</v>
      </c>
    </row>
    <row r="216" spans="2:6" x14ac:dyDescent="0.25">
      <c r="B216" s="88">
        <v>31750000000</v>
      </c>
      <c r="C216" s="88">
        <v>-64.899529000000001</v>
      </c>
      <c r="E216" s="88">
        <v>31750000000</v>
      </c>
      <c r="F216" s="88">
        <v>-41.987819999999999</v>
      </c>
    </row>
    <row r="217" spans="2:6" x14ac:dyDescent="0.25">
      <c r="B217" s="88">
        <v>31833333333.333</v>
      </c>
      <c r="C217" s="88">
        <v>-63.991016000000002</v>
      </c>
      <c r="E217" s="88">
        <v>31833333333.333</v>
      </c>
      <c r="F217" s="88">
        <v>-41.135063000000002</v>
      </c>
    </row>
    <row r="218" spans="2:6" x14ac:dyDescent="0.25">
      <c r="B218" s="88">
        <v>31916666666.667</v>
      </c>
      <c r="C218" s="88">
        <v>-64.730804000000006</v>
      </c>
      <c r="E218" s="88">
        <v>31916666666.667</v>
      </c>
      <c r="F218" s="88">
        <v>-41.970847999999997</v>
      </c>
    </row>
    <row r="219" spans="2:6" x14ac:dyDescent="0.25">
      <c r="B219" s="88">
        <v>32000000000</v>
      </c>
      <c r="C219" s="88">
        <v>-63.936526999999998</v>
      </c>
      <c r="E219" s="88">
        <v>32000000000</v>
      </c>
      <c r="F219" s="88">
        <v>-41.294277000000001</v>
      </c>
    </row>
    <row r="220" spans="2:6" x14ac:dyDescent="0.25">
      <c r="B220" s="88" t="s">
        <v>21</v>
      </c>
      <c r="E220" s="88" t="s">
        <v>21</v>
      </c>
    </row>
    <row r="223" spans="2:6" x14ac:dyDescent="0.25">
      <c r="B223" s="88" t="s">
        <v>25</v>
      </c>
      <c r="E223" s="88" t="s">
        <v>25</v>
      </c>
    </row>
    <row r="224" spans="2:6" x14ac:dyDescent="0.25">
      <c r="B224" s="88" t="s">
        <v>19</v>
      </c>
      <c r="C224" s="88" t="s">
        <v>266</v>
      </c>
      <c r="E224" s="88" t="s">
        <v>19</v>
      </c>
      <c r="F224" s="88" t="s">
        <v>266</v>
      </c>
    </row>
    <row r="225" spans="2:6" x14ac:dyDescent="0.25">
      <c r="B225" s="88">
        <v>40000000000</v>
      </c>
      <c r="C225" s="88">
        <v>-58.647381000000003</v>
      </c>
      <c r="E225" s="88">
        <v>40000000000</v>
      </c>
      <c r="F225" s="88">
        <v>-62.184505000000001</v>
      </c>
    </row>
    <row r="226" spans="2:6" x14ac:dyDescent="0.25">
      <c r="B226" s="88">
        <v>39833333333.333</v>
      </c>
      <c r="C226" s="88">
        <v>-58.570908000000003</v>
      </c>
      <c r="E226" s="88">
        <v>39833333333.333</v>
      </c>
      <c r="F226" s="88">
        <v>-62.438659999999999</v>
      </c>
    </row>
    <row r="227" spans="2:6" x14ac:dyDescent="0.25">
      <c r="B227" s="88">
        <v>39666666666.667</v>
      </c>
      <c r="C227" s="88">
        <v>-59.901138000000003</v>
      </c>
      <c r="E227" s="88">
        <v>39666666666.667</v>
      </c>
      <c r="F227" s="88">
        <v>-63.722675000000002</v>
      </c>
    </row>
    <row r="228" spans="2:6" x14ac:dyDescent="0.25">
      <c r="B228" s="88">
        <v>39500000000</v>
      </c>
      <c r="C228" s="88">
        <v>-59.404491</v>
      </c>
      <c r="E228" s="88">
        <v>39500000000</v>
      </c>
      <c r="F228" s="88">
        <v>-63.203006999999999</v>
      </c>
    </row>
    <row r="229" spans="2:6" x14ac:dyDescent="0.25">
      <c r="B229" s="88">
        <v>39333333333.333</v>
      </c>
      <c r="C229" s="88">
        <v>-59.944282999999999</v>
      </c>
      <c r="E229" s="88">
        <v>39333333333.333</v>
      </c>
      <c r="F229" s="88">
        <v>-63.829422000000001</v>
      </c>
    </row>
    <row r="230" spans="2:6" x14ac:dyDescent="0.25">
      <c r="B230" s="88">
        <v>39166666666.667</v>
      </c>
      <c r="C230" s="88">
        <v>-59.657314</v>
      </c>
      <c r="E230" s="88">
        <v>39166666666.667</v>
      </c>
      <c r="F230" s="88">
        <v>-63.041514999999997</v>
      </c>
    </row>
    <row r="231" spans="2:6" x14ac:dyDescent="0.25">
      <c r="B231" s="88">
        <v>39000000000</v>
      </c>
      <c r="C231" s="88">
        <v>-60.709454000000001</v>
      </c>
      <c r="E231" s="88">
        <v>39000000000</v>
      </c>
      <c r="F231" s="88">
        <v>-63.745941000000002</v>
      </c>
    </row>
    <row r="232" spans="2:6" x14ac:dyDescent="0.25">
      <c r="B232" s="88">
        <v>38833333333.333</v>
      </c>
      <c r="C232" s="88">
        <v>-61.312728999999997</v>
      </c>
      <c r="E232" s="88">
        <v>38833333333.333</v>
      </c>
      <c r="F232" s="88">
        <v>-64.256255999999993</v>
      </c>
    </row>
    <row r="233" spans="2:6" x14ac:dyDescent="0.25">
      <c r="B233" s="88">
        <v>38666666666.667</v>
      </c>
      <c r="C233" s="88">
        <v>-60.998455</v>
      </c>
      <c r="E233" s="88">
        <v>38666666666.667</v>
      </c>
      <c r="F233" s="88">
        <v>-63.371581999999997</v>
      </c>
    </row>
    <row r="234" spans="2:6" x14ac:dyDescent="0.25">
      <c r="B234" s="88">
        <v>38500000000</v>
      </c>
      <c r="C234" s="88">
        <v>-61.359878999999999</v>
      </c>
      <c r="E234" s="88">
        <v>38500000000</v>
      </c>
      <c r="F234" s="88">
        <v>-63.520676000000002</v>
      </c>
    </row>
    <row r="235" spans="2:6" x14ac:dyDescent="0.25">
      <c r="B235" s="88">
        <v>38333333333.333</v>
      </c>
      <c r="C235" s="88">
        <v>-62.329563</v>
      </c>
      <c r="E235" s="88">
        <v>38333333333.333</v>
      </c>
      <c r="F235" s="88">
        <v>-63.773654999999998</v>
      </c>
    </row>
    <row r="236" spans="2:6" x14ac:dyDescent="0.25">
      <c r="B236" s="88">
        <v>38166666666.667</v>
      </c>
      <c r="C236" s="88">
        <v>-62.332897000000003</v>
      </c>
      <c r="E236" s="88">
        <v>38166666666.667</v>
      </c>
      <c r="F236" s="88">
        <v>-64.181244000000007</v>
      </c>
    </row>
    <row r="237" spans="2:6" x14ac:dyDescent="0.25">
      <c r="B237" s="88">
        <v>38000000000</v>
      </c>
      <c r="C237" s="88">
        <v>-61.567740999999998</v>
      </c>
      <c r="E237" s="88">
        <v>38000000000</v>
      </c>
      <c r="F237" s="88">
        <v>-62.964882000000003</v>
      </c>
    </row>
    <row r="238" spans="2:6" x14ac:dyDescent="0.25">
      <c r="B238" s="88">
        <v>37833333333.333</v>
      </c>
      <c r="C238" s="88">
        <v>-62.480156000000001</v>
      </c>
      <c r="E238" s="88">
        <v>37833333333.333</v>
      </c>
      <c r="F238" s="88">
        <v>-63.612578999999997</v>
      </c>
    </row>
    <row r="239" spans="2:6" x14ac:dyDescent="0.25">
      <c r="B239" s="88">
        <v>37666666666.667</v>
      </c>
      <c r="C239" s="88">
        <v>-63.243003999999999</v>
      </c>
      <c r="E239" s="88">
        <v>37666666666.667</v>
      </c>
      <c r="F239" s="88">
        <v>-64.393921000000006</v>
      </c>
    </row>
    <row r="240" spans="2:6" x14ac:dyDescent="0.25">
      <c r="B240" s="88">
        <v>37500000000</v>
      </c>
      <c r="C240" s="88">
        <v>-64.012000999999998</v>
      </c>
      <c r="E240" s="88">
        <v>37500000000</v>
      </c>
      <c r="F240" s="88">
        <v>-64.453971999999993</v>
      </c>
    </row>
    <row r="241" spans="2:6" x14ac:dyDescent="0.25">
      <c r="B241" s="88">
        <v>37333333333.333</v>
      </c>
      <c r="C241" s="88">
        <v>-64.076576000000003</v>
      </c>
      <c r="E241" s="88">
        <v>37333333333.333</v>
      </c>
      <c r="F241" s="88">
        <v>-64.407889999999995</v>
      </c>
    </row>
    <row r="242" spans="2:6" x14ac:dyDescent="0.25">
      <c r="B242" s="88">
        <v>37166666666.667</v>
      </c>
      <c r="C242" s="88">
        <v>-64.706833000000003</v>
      </c>
      <c r="E242" s="88">
        <v>37166666666.667</v>
      </c>
      <c r="F242" s="88">
        <v>-64.860541999999995</v>
      </c>
    </row>
    <row r="243" spans="2:6" x14ac:dyDescent="0.25">
      <c r="B243" s="88">
        <v>37000000000</v>
      </c>
      <c r="C243" s="88">
        <v>-64.698273</v>
      </c>
      <c r="E243" s="88">
        <v>37000000000</v>
      </c>
      <c r="F243" s="88">
        <v>-64.481116999999998</v>
      </c>
    </row>
    <row r="244" spans="2:6" x14ac:dyDescent="0.25">
      <c r="B244" s="88">
        <v>36833333333.333</v>
      </c>
      <c r="C244" s="88">
        <v>-65.154044999999996</v>
      </c>
      <c r="E244" s="88">
        <v>36833333333.333</v>
      </c>
      <c r="F244" s="88">
        <v>-64.340446</v>
      </c>
    </row>
    <row r="245" spans="2:6" x14ac:dyDescent="0.25">
      <c r="B245" s="88">
        <v>36666666666.667</v>
      </c>
      <c r="C245" s="88">
        <v>-64.814034000000007</v>
      </c>
      <c r="E245" s="88">
        <v>36666666666.667</v>
      </c>
      <c r="F245" s="88">
        <v>-63.464207000000002</v>
      </c>
    </row>
    <row r="246" spans="2:6" x14ac:dyDescent="0.25">
      <c r="B246" s="88">
        <v>36500000000</v>
      </c>
      <c r="C246" s="88">
        <v>-66.160979999999995</v>
      </c>
      <c r="E246" s="88">
        <v>36500000000</v>
      </c>
      <c r="F246" s="88">
        <v>-63.820678999999998</v>
      </c>
    </row>
    <row r="247" spans="2:6" x14ac:dyDescent="0.25">
      <c r="B247" s="88">
        <v>36333333333.333</v>
      </c>
      <c r="C247" s="88">
        <v>-67.127930000000006</v>
      </c>
      <c r="E247" s="88">
        <v>36333333333.333</v>
      </c>
      <c r="F247" s="88">
        <v>-64.346619000000004</v>
      </c>
    </row>
    <row r="248" spans="2:6" x14ac:dyDescent="0.25">
      <c r="B248" s="88">
        <v>36166666666.667</v>
      </c>
      <c r="C248" s="88">
        <v>-67.884743</v>
      </c>
      <c r="E248" s="88">
        <v>36166666666.667</v>
      </c>
      <c r="F248" s="88">
        <v>-64.109336999999996</v>
      </c>
    </row>
    <row r="249" spans="2:6" x14ac:dyDescent="0.25">
      <c r="B249" s="88">
        <v>36000000000</v>
      </c>
      <c r="C249" s="88">
        <v>-67.674660000000003</v>
      </c>
      <c r="E249" s="88">
        <v>36000000000</v>
      </c>
      <c r="F249" s="88">
        <v>-63.541027</v>
      </c>
    </row>
    <row r="250" spans="2:6" x14ac:dyDescent="0.25">
      <c r="B250" s="88">
        <v>35833333333.333</v>
      </c>
      <c r="C250" s="88">
        <v>-69.164519999999996</v>
      </c>
      <c r="E250" s="88">
        <v>35833333333.333</v>
      </c>
      <c r="F250" s="88">
        <v>-64.297507999999993</v>
      </c>
    </row>
    <row r="251" spans="2:6" x14ac:dyDescent="0.25">
      <c r="B251" s="88">
        <v>35666666666.667</v>
      </c>
      <c r="C251" s="88">
        <v>-70.017966999999999</v>
      </c>
      <c r="E251" s="88">
        <v>35666666666.667</v>
      </c>
      <c r="F251" s="88">
        <v>-64.800940999999995</v>
      </c>
    </row>
    <row r="252" spans="2:6" x14ac:dyDescent="0.25">
      <c r="B252" s="88">
        <v>35500000000</v>
      </c>
      <c r="C252" s="88">
        <v>-69.761420999999999</v>
      </c>
      <c r="E252" s="88">
        <v>35500000000</v>
      </c>
      <c r="F252" s="88">
        <v>-64.342254999999994</v>
      </c>
    </row>
    <row r="253" spans="2:6" x14ac:dyDescent="0.25">
      <c r="B253" s="88">
        <v>35333333333.333</v>
      </c>
      <c r="C253" s="88">
        <v>-69.686249000000004</v>
      </c>
      <c r="E253" s="88">
        <v>35333333333.333</v>
      </c>
      <c r="F253" s="88">
        <v>-64.435501000000002</v>
      </c>
    </row>
    <row r="254" spans="2:6" x14ac:dyDescent="0.25">
      <c r="B254" s="88">
        <v>35166666666.667</v>
      </c>
      <c r="C254" s="88">
        <v>-71.437781999999999</v>
      </c>
      <c r="E254" s="88">
        <v>35166666666.667</v>
      </c>
      <c r="F254" s="88">
        <v>-65.849547999999999</v>
      </c>
    </row>
    <row r="255" spans="2:6" x14ac:dyDescent="0.25">
      <c r="B255" s="88">
        <v>35000000000</v>
      </c>
      <c r="C255" s="88">
        <v>-74.239165999999997</v>
      </c>
      <c r="E255" s="88">
        <v>35000000000</v>
      </c>
      <c r="F255" s="88">
        <v>-66.902901</v>
      </c>
    </row>
    <row r="256" spans="2:6" x14ac:dyDescent="0.25">
      <c r="B256" s="88">
        <v>34833333333.333</v>
      </c>
      <c r="C256" s="88">
        <v>-74.957130000000006</v>
      </c>
      <c r="E256" s="88">
        <v>34833333333.333</v>
      </c>
      <c r="F256" s="88">
        <v>-67.246268999999998</v>
      </c>
    </row>
    <row r="257" spans="2:6" x14ac:dyDescent="0.25">
      <c r="B257" s="88">
        <v>34666666666.667</v>
      </c>
      <c r="C257" s="88">
        <v>-74.295715000000001</v>
      </c>
      <c r="E257" s="88">
        <v>34666666666.667</v>
      </c>
      <c r="F257" s="88">
        <v>-67.538985999999994</v>
      </c>
    </row>
    <row r="258" spans="2:6" x14ac:dyDescent="0.25">
      <c r="B258" s="88">
        <v>34500000000</v>
      </c>
      <c r="C258" s="88">
        <v>-73.413887000000003</v>
      </c>
      <c r="E258" s="88">
        <v>34500000000</v>
      </c>
      <c r="F258" s="88">
        <v>-68.162186000000005</v>
      </c>
    </row>
    <row r="259" spans="2:6" x14ac:dyDescent="0.25">
      <c r="B259" s="88">
        <v>34333333333.333</v>
      </c>
      <c r="C259" s="88">
        <v>-74.860588000000007</v>
      </c>
      <c r="E259" s="88">
        <v>34333333333.333</v>
      </c>
      <c r="F259" s="88">
        <v>-69.563957000000002</v>
      </c>
    </row>
    <row r="260" spans="2:6" x14ac:dyDescent="0.25">
      <c r="B260" s="88">
        <v>34166666666.667</v>
      </c>
      <c r="C260" s="88">
        <v>-75.959525999999997</v>
      </c>
      <c r="E260" s="88">
        <v>34166666666.667</v>
      </c>
      <c r="F260" s="88">
        <v>-69.981933999999995</v>
      </c>
    </row>
    <row r="261" spans="2:6" x14ac:dyDescent="0.25">
      <c r="B261" s="88">
        <v>34000000000</v>
      </c>
      <c r="C261" s="88">
        <v>-76.863547999999994</v>
      </c>
      <c r="E261" s="88">
        <v>34000000000</v>
      </c>
      <c r="F261" s="88">
        <v>-70.847137000000004</v>
      </c>
    </row>
    <row r="262" spans="2:6" x14ac:dyDescent="0.25">
      <c r="B262" s="88">
        <v>33833333333.333</v>
      </c>
      <c r="C262" s="88">
        <v>-75.065674000000001</v>
      </c>
      <c r="E262" s="88">
        <v>33833333333.333</v>
      </c>
      <c r="F262" s="88">
        <v>-70.558250000000001</v>
      </c>
    </row>
    <row r="263" spans="2:6" x14ac:dyDescent="0.25">
      <c r="B263" s="88">
        <v>33666666666.667</v>
      </c>
      <c r="C263" s="88">
        <v>-75.741371000000001</v>
      </c>
      <c r="E263" s="88">
        <v>33666666666.667</v>
      </c>
      <c r="F263" s="88">
        <v>-71.782195999999999</v>
      </c>
    </row>
    <row r="264" spans="2:6" x14ac:dyDescent="0.25">
      <c r="B264" s="88">
        <v>33500000000</v>
      </c>
      <c r="C264" s="88">
        <v>-73.196349999999995</v>
      </c>
      <c r="E264" s="88">
        <v>33500000000</v>
      </c>
      <c r="F264" s="88">
        <v>-70.154976000000005</v>
      </c>
    </row>
    <row r="265" spans="2:6" x14ac:dyDescent="0.25">
      <c r="B265" s="88">
        <v>33333333333.333</v>
      </c>
      <c r="C265" s="88">
        <v>-78.716094999999996</v>
      </c>
      <c r="E265" s="88">
        <v>33333333333.333</v>
      </c>
      <c r="F265" s="88">
        <v>-72.776199000000005</v>
      </c>
    </row>
    <row r="266" spans="2:6" x14ac:dyDescent="0.25">
      <c r="B266" s="88">
        <v>33166666666.667</v>
      </c>
      <c r="C266" s="88">
        <v>-73.916388999999995</v>
      </c>
      <c r="E266" s="88">
        <v>33166666666.667</v>
      </c>
      <c r="F266" s="88">
        <v>-71.013519000000002</v>
      </c>
    </row>
    <row r="267" spans="2:6" x14ac:dyDescent="0.25">
      <c r="B267" s="88">
        <v>33000000000</v>
      </c>
      <c r="C267" s="88">
        <v>-75.495482999999993</v>
      </c>
      <c r="E267" s="88">
        <v>33000000000</v>
      </c>
      <c r="F267" s="88">
        <v>-73.336578000000003</v>
      </c>
    </row>
    <row r="268" spans="2:6" x14ac:dyDescent="0.25">
      <c r="B268" s="88">
        <v>32833333333.333</v>
      </c>
      <c r="C268" s="88">
        <v>-74.196060000000003</v>
      </c>
      <c r="E268" s="88">
        <v>32833333333.333</v>
      </c>
      <c r="F268" s="88">
        <v>-71.511261000000005</v>
      </c>
    </row>
    <row r="269" spans="2:6" x14ac:dyDescent="0.25">
      <c r="B269" s="88">
        <v>32666666666.667</v>
      </c>
      <c r="C269" s="88">
        <v>-79.308532999999997</v>
      </c>
      <c r="E269" s="88">
        <v>32666666666.667</v>
      </c>
      <c r="F269" s="88">
        <v>-75.260277000000002</v>
      </c>
    </row>
    <row r="270" spans="2:6" x14ac:dyDescent="0.25">
      <c r="B270" s="88">
        <v>32500000000</v>
      </c>
      <c r="C270" s="88">
        <v>-73.379302999999993</v>
      </c>
      <c r="E270" s="88">
        <v>32500000000</v>
      </c>
      <c r="F270" s="88">
        <v>-72.987694000000005</v>
      </c>
    </row>
    <row r="271" spans="2:6" x14ac:dyDescent="0.25">
      <c r="B271" s="88">
        <v>32333333333.333</v>
      </c>
      <c r="C271" s="88">
        <v>-73.078216999999995</v>
      </c>
      <c r="E271" s="88">
        <v>32333333333.333</v>
      </c>
      <c r="F271" s="88">
        <v>-72.519660999999999</v>
      </c>
    </row>
    <row r="272" spans="2:6" x14ac:dyDescent="0.25">
      <c r="B272" s="88">
        <v>32166666666.667</v>
      </c>
      <c r="C272" s="88">
        <v>-76.992881999999994</v>
      </c>
      <c r="E272" s="88">
        <v>32166666666.667</v>
      </c>
      <c r="F272" s="88">
        <v>-76.045364000000006</v>
      </c>
    </row>
    <row r="273" spans="2:6" x14ac:dyDescent="0.25">
      <c r="B273" s="88">
        <v>32000000000</v>
      </c>
      <c r="C273" s="88">
        <v>-75.512146000000001</v>
      </c>
      <c r="E273" s="88">
        <v>32000000000</v>
      </c>
      <c r="F273" s="88">
        <v>-76.405090000000001</v>
      </c>
    </row>
    <row r="274" spans="2:6" x14ac:dyDescent="0.25">
      <c r="B274" s="88" t="s">
        <v>21</v>
      </c>
      <c r="E274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2"/>
  <sheetViews>
    <sheetView workbookViewId="0">
      <selection activeCell="J1" sqref="J1:L212"/>
    </sheetView>
  </sheetViews>
  <sheetFormatPr defaultRowHeight="15" x14ac:dyDescent="0.25"/>
  <cols>
    <col min="1" max="1" width="13.7109375" style="40" customWidth="1"/>
    <col min="2" max="4" width="9.140625" style="88"/>
    <col min="5" max="5" width="2.7109375" style="81" customWidth="1"/>
    <col min="6" max="6" width="12.85546875" style="6" bestFit="1" customWidth="1"/>
    <col min="7" max="7" width="18.5703125" style="12" bestFit="1" customWidth="1"/>
    <col min="8" max="8" width="21.140625" style="12" bestFit="1" customWidth="1"/>
    <col min="9" max="9" width="13.7109375" style="40" customWidth="1"/>
    <col min="10" max="12" width="9.140625" style="88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1.140625" style="12" bestFit="1" customWidth="1"/>
    <col min="17" max="17" width="2.7109375" style="9" customWidth="1"/>
  </cols>
  <sheetData>
    <row r="1" spans="1:17" x14ac:dyDescent="0.25">
      <c r="B1" s="88" t="s">
        <v>95</v>
      </c>
      <c r="F1" s="6" t="s">
        <v>2</v>
      </c>
      <c r="G1" s="13" t="s">
        <v>112</v>
      </c>
      <c r="H1" s="44" t="str">
        <f>D112</f>
        <v>2Rx2L dBc Log Mag(dB)</v>
      </c>
      <c r="J1" s="88" t="s">
        <v>95</v>
      </c>
      <c r="N1" s="6" t="s">
        <v>2</v>
      </c>
      <c r="O1" s="13" t="s">
        <v>112</v>
      </c>
      <c r="P1" s="44" t="str">
        <f>L112</f>
        <v>2Rx2L dBc Log Mag(dB)</v>
      </c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E2" s="81" t="s">
        <v>209</v>
      </c>
      <c r="H2" s="11"/>
      <c r="I2" s="50" t="s">
        <v>108</v>
      </c>
      <c r="J2" s="88" t="s">
        <v>256</v>
      </c>
      <c r="K2" s="88" t="s">
        <v>289</v>
      </c>
      <c r="L2" s="88" t="s">
        <v>290</v>
      </c>
      <c r="P2" s="11"/>
    </row>
    <row r="3" spans="1:17" s="15" customFormat="1" x14ac:dyDescent="0.25">
      <c r="A3" s="40"/>
      <c r="B3" s="88" t="s">
        <v>264</v>
      </c>
      <c r="C3" s="88" t="s">
        <v>291</v>
      </c>
      <c r="D3" s="88" t="s">
        <v>292</v>
      </c>
      <c r="E3" s="81"/>
      <c r="F3" s="13" t="s">
        <v>12</v>
      </c>
      <c r="G3" s="13">
        <f>ABS(AVERAGE(G5:G103))</f>
        <v>70.225072848484828</v>
      </c>
      <c r="H3" s="82" t="s">
        <v>255</v>
      </c>
      <c r="I3" s="40"/>
      <c r="J3" s="88" t="s">
        <v>264</v>
      </c>
      <c r="K3" s="88" t="s">
        <v>291</v>
      </c>
      <c r="L3" s="88" t="s">
        <v>293</v>
      </c>
      <c r="M3" s="14"/>
      <c r="N3" s="13" t="s">
        <v>12</v>
      </c>
      <c r="O3" s="13">
        <f>ABS(AVERAGE(O5:O103))</f>
        <v>72.082271727272712</v>
      </c>
      <c r="P3" s="82" t="s">
        <v>255</v>
      </c>
      <c r="Q3" s="14"/>
    </row>
    <row r="4" spans="1:17" x14ac:dyDescent="0.25">
      <c r="B4" s="88" t="s">
        <v>98</v>
      </c>
      <c r="G4" s="11"/>
      <c r="H4" s="11"/>
      <c r="J4" s="88" t="s">
        <v>98</v>
      </c>
      <c r="O4" s="11"/>
      <c r="P4" s="11"/>
    </row>
    <row r="5" spans="1:17" x14ac:dyDescent="0.25">
      <c r="F5" s="6">
        <f t="shared" ref="F5:F36" si="0">B113/1000000000</f>
        <v>8</v>
      </c>
      <c r="G5" s="11">
        <f>H5-5</f>
        <v>-62.535744000000001</v>
      </c>
      <c r="H5" s="6">
        <f t="shared" ref="H5:H36" si="1">D113</f>
        <v>-57.535744000000001</v>
      </c>
      <c r="N5" s="6">
        <f t="shared" ref="N5:N36" si="2">J113/1000000000</f>
        <v>8</v>
      </c>
      <c r="O5" s="11">
        <f>P5-5</f>
        <v>-65.463737000000009</v>
      </c>
      <c r="P5" s="6">
        <f t="shared" ref="P5:P36" si="3">L113</f>
        <v>-60.463737000000002</v>
      </c>
    </row>
    <row r="6" spans="1:17" x14ac:dyDescent="0.25">
      <c r="F6" s="6">
        <f t="shared" si="0"/>
        <v>8.2448979591836995</v>
      </c>
      <c r="G6" s="11">
        <f t="shared" ref="G6:G69" si="4">H6-5</f>
        <v>-62.096676000000002</v>
      </c>
      <c r="H6" s="6">
        <f t="shared" si="1"/>
        <v>-57.096676000000002</v>
      </c>
      <c r="N6" s="6">
        <f t="shared" si="2"/>
        <v>8.2448979591836995</v>
      </c>
      <c r="O6" s="11">
        <f t="shared" ref="O6:O69" si="5">P6-5</f>
        <v>-65.311042999999998</v>
      </c>
      <c r="P6" s="6">
        <f t="shared" si="3"/>
        <v>-60.311042999999998</v>
      </c>
    </row>
    <row r="7" spans="1:17" x14ac:dyDescent="0.25">
      <c r="B7" s="88" t="s">
        <v>99</v>
      </c>
      <c r="F7" s="6">
        <f t="shared" si="0"/>
        <v>8.4897959183672995</v>
      </c>
      <c r="G7" s="11">
        <f t="shared" si="4"/>
        <v>-61.300663</v>
      </c>
      <c r="H7" s="6">
        <f t="shared" si="1"/>
        <v>-56.300663</v>
      </c>
      <c r="J7" s="88" t="s">
        <v>99</v>
      </c>
      <c r="N7" s="6">
        <f t="shared" si="2"/>
        <v>8.4897959183672995</v>
      </c>
      <c r="O7" s="11">
        <f t="shared" si="5"/>
        <v>-65.096755999999999</v>
      </c>
      <c r="P7" s="6">
        <f t="shared" si="3"/>
        <v>-60.096755999999999</v>
      </c>
    </row>
    <row r="8" spans="1:17" x14ac:dyDescent="0.25">
      <c r="B8" s="88" t="s">
        <v>19</v>
      </c>
      <c r="C8" s="88" t="s">
        <v>113</v>
      </c>
      <c r="F8" s="6">
        <f t="shared" si="0"/>
        <v>8.7346938775510008</v>
      </c>
      <c r="G8" s="11">
        <f t="shared" si="4"/>
        <v>-62.167136999999997</v>
      </c>
      <c r="H8" s="6">
        <f t="shared" si="1"/>
        <v>-57.167136999999997</v>
      </c>
      <c r="J8" s="88" t="s">
        <v>19</v>
      </c>
      <c r="K8" s="88" t="s">
        <v>113</v>
      </c>
      <c r="N8" s="6">
        <f t="shared" si="2"/>
        <v>8.7346938775510008</v>
      </c>
      <c r="O8" s="11">
        <f t="shared" si="5"/>
        <v>-63.989105000000002</v>
      </c>
      <c r="P8" s="6">
        <f t="shared" si="3"/>
        <v>-58.989105000000002</v>
      </c>
    </row>
    <row r="9" spans="1:17" x14ac:dyDescent="0.25">
      <c r="B9" s="88">
        <v>8000000000</v>
      </c>
      <c r="C9" s="88">
        <v>-6.8605989999999997</v>
      </c>
      <c r="F9" s="6">
        <f t="shared" si="0"/>
        <v>8.9795918367346985</v>
      </c>
      <c r="G9" s="11">
        <f t="shared" si="4"/>
        <v>-63.802795000000003</v>
      </c>
      <c r="H9" s="6">
        <f t="shared" si="1"/>
        <v>-58.802795000000003</v>
      </c>
      <c r="J9" s="88">
        <v>8000000000</v>
      </c>
      <c r="K9" s="88">
        <v>-9.6507559000000001</v>
      </c>
      <c r="N9" s="6">
        <f t="shared" si="2"/>
        <v>8.9795918367346985</v>
      </c>
      <c r="O9" s="11">
        <f t="shared" si="5"/>
        <v>-64.701686999999993</v>
      </c>
      <c r="P9" s="6">
        <f t="shared" si="3"/>
        <v>-59.701687</v>
      </c>
    </row>
    <row r="10" spans="1:17" x14ac:dyDescent="0.25">
      <c r="B10" s="88">
        <v>8244897959.1836996</v>
      </c>
      <c r="C10" s="88">
        <v>-6.9081039000000004</v>
      </c>
      <c r="F10" s="6">
        <f t="shared" si="0"/>
        <v>9.2244897959183998</v>
      </c>
      <c r="G10" s="11">
        <f t="shared" si="4"/>
        <v>-66.481392</v>
      </c>
      <c r="H10" s="6">
        <f t="shared" si="1"/>
        <v>-61.481392</v>
      </c>
      <c r="J10" s="88">
        <v>8244897959.1836996</v>
      </c>
      <c r="K10" s="88">
        <v>-9.0688323999999998</v>
      </c>
      <c r="N10" s="6">
        <f t="shared" si="2"/>
        <v>9.2244897959183998</v>
      </c>
      <c r="O10" s="11">
        <f t="shared" si="5"/>
        <v>-66.886616000000004</v>
      </c>
      <c r="P10" s="6">
        <f t="shared" si="3"/>
        <v>-61.886615999999997</v>
      </c>
    </row>
    <row r="11" spans="1:17" x14ac:dyDescent="0.25">
      <c r="B11" s="88">
        <v>8489795918.3673</v>
      </c>
      <c r="C11" s="88">
        <v>-6.6937246000000004</v>
      </c>
      <c r="F11" s="6">
        <f t="shared" si="0"/>
        <v>9.4693877551019998</v>
      </c>
      <c r="G11" s="11">
        <f t="shared" si="4"/>
        <v>-69.532646</v>
      </c>
      <c r="H11" s="6">
        <f t="shared" si="1"/>
        <v>-64.532646</v>
      </c>
      <c r="J11" s="88">
        <v>8489795918.3673</v>
      </c>
      <c r="K11" s="88">
        <v>-8.7089452999999999</v>
      </c>
      <c r="N11" s="6">
        <f t="shared" si="2"/>
        <v>9.4693877551019998</v>
      </c>
      <c r="O11" s="11">
        <f t="shared" si="5"/>
        <v>-70.324714999999998</v>
      </c>
      <c r="P11" s="6">
        <f t="shared" si="3"/>
        <v>-65.324714999999998</v>
      </c>
    </row>
    <row r="12" spans="1:17" x14ac:dyDescent="0.25">
      <c r="B12" s="88">
        <v>8734693877.5510006</v>
      </c>
      <c r="C12" s="88">
        <v>-6.4953155999999996</v>
      </c>
      <c r="F12" s="6">
        <f t="shared" si="0"/>
        <v>9.7142857142856993</v>
      </c>
      <c r="G12" s="11">
        <f t="shared" si="4"/>
        <v>-69.551888000000005</v>
      </c>
      <c r="H12" s="6">
        <f t="shared" si="1"/>
        <v>-64.551888000000005</v>
      </c>
      <c r="J12" s="88">
        <v>8734693877.5510006</v>
      </c>
      <c r="K12" s="88">
        <v>-8.5663824000000002</v>
      </c>
      <c r="N12" s="6">
        <f t="shared" si="2"/>
        <v>9.7142857142856993</v>
      </c>
      <c r="O12" s="11">
        <f t="shared" si="5"/>
        <v>-75.349891999999997</v>
      </c>
      <c r="P12" s="6">
        <f t="shared" si="3"/>
        <v>-70.349891999999997</v>
      </c>
    </row>
    <row r="13" spans="1:17" x14ac:dyDescent="0.25">
      <c r="B13" s="88">
        <v>8979591836.7346992</v>
      </c>
      <c r="C13" s="88">
        <v>-6.6367139999999996</v>
      </c>
      <c r="F13" s="6">
        <f t="shared" si="0"/>
        <v>9.9591836734694006</v>
      </c>
      <c r="G13" s="11">
        <f t="shared" si="4"/>
        <v>-68.758231999999992</v>
      </c>
      <c r="H13" s="6">
        <f t="shared" si="1"/>
        <v>-63.758232</v>
      </c>
      <c r="J13" s="88">
        <v>8979591836.7346992</v>
      </c>
      <c r="K13" s="88">
        <v>-8.4591683999999994</v>
      </c>
      <c r="N13" s="6">
        <f t="shared" si="2"/>
        <v>9.9591836734694006</v>
      </c>
      <c r="O13" s="11">
        <f t="shared" si="5"/>
        <v>-80.583564999999993</v>
      </c>
      <c r="P13" s="6">
        <f t="shared" si="3"/>
        <v>-75.583564999999993</v>
      </c>
    </row>
    <row r="14" spans="1:17" x14ac:dyDescent="0.25">
      <c r="B14" s="88">
        <v>9224489795.9183998</v>
      </c>
      <c r="C14" s="88">
        <v>-6.6032605000000002</v>
      </c>
      <c r="F14" s="6">
        <f t="shared" si="0"/>
        <v>10.204081632653001</v>
      </c>
      <c r="G14" s="11">
        <f t="shared" si="4"/>
        <v>-66.652709999999999</v>
      </c>
      <c r="H14" s="6">
        <f t="shared" si="1"/>
        <v>-61.652709999999999</v>
      </c>
      <c r="J14" s="88">
        <v>9224489795.9183998</v>
      </c>
      <c r="K14" s="88">
        <v>-8.4164896000000002</v>
      </c>
      <c r="N14" s="6">
        <f t="shared" si="2"/>
        <v>10.204081632653001</v>
      </c>
      <c r="O14" s="11">
        <f t="shared" si="5"/>
        <v>-90.234947000000005</v>
      </c>
      <c r="P14" s="6">
        <f t="shared" si="3"/>
        <v>-85.234947000000005</v>
      </c>
    </row>
    <row r="15" spans="1:17" x14ac:dyDescent="0.25">
      <c r="B15" s="88">
        <v>9469387755.1019993</v>
      </c>
      <c r="C15" s="88">
        <v>-6.6601739000000002</v>
      </c>
      <c r="F15" s="6">
        <f t="shared" si="0"/>
        <v>10.448979591837</v>
      </c>
      <c r="G15" s="11">
        <f t="shared" si="4"/>
        <v>-69.124886000000004</v>
      </c>
      <c r="H15" s="6">
        <f t="shared" si="1"/>
        <v>-64.124886000000004</v>
      </c>
      <c r="J15" s="88">
        <v>9469387755.1019993</v>
      </c>
      <c r="K15" s="88">
        <v>-8.4238329000000007</v>
      </c>
      <c r="N15" s="6">
        <f t="shared" si="2"/>
        <v>10.448979591837</v>
      </c>
      <c r="O15" s="11">
        <f t="shared" si="5"/>
        <v>-96.369720000000001</v>
      </c>
      <c r="P15" s="6">
        <f t="shared" si="3"/>
        <v>-91.369720000000001</v>
      </c>
    </row>
    <row r="16" spans="1:17" x14ac:dyDescent="0.25">
      <c r="B16" s="88">
        <v>9714285714.2856998</v>
      </c>
      <c r="C16" s="88">
        <v>-6.7591872000000004</v>
      </c>
      <c r="F16" s="6">
        <f t="shared" si="0"/>
        <v>10.69387755102</v>
      </c>
      <c r="G16" s="11">
        <f t="shared" si="4"/>
        <v>-70.412979000000007</v>
      </c>
      <c r="H16" s="6">
        <f t="shared" si="1"/>
        <v>-65.412979000000007</v>
      </c>
      <c r="J16" s="88">
        <v>9714285714.2856998</v>
      </c>
      <c r="K16" s="88">
        <v>-8.4728116999999994</v>
      </c>
      <c r="N16" s="6">
        <f t="shared" si="2"/>
        <v>10.69387755102</v>
      </c>
      <c r="O16" s="11">
        <f t="shared" si="5"/>
        <v>-95.262383</v>
      </c>
      <c r="P16" s="6">
        <f t="shared" si="3"/>
        <v>-90.262383</v>
      </c>
    </row>
    <row r="17" spans="2:16" x14ac:dyDescent="0.25">
      <c r="B17" s="88">
        <v>9959183673.4694004</v>
      </c>
      <c r="C17" s="88">
        <v>-6.7108660000000002</v>
      </c>
      <c r="F17" s="6">
        <f t="shared" si="0"/>
        <v>10.938775510204</v>
      </c>
      <c r="G17" s="11">
        <f t="shared" si="4"/>
        <v>-69.594382999999993</v>
      </c>
      <c r="H17" s="6">
        <f t="shared" si="1"/>
        <v>-64.594382999999993</v>
      </c>
      <c r="J17" s="88">
        <v>9959183673.4694004</v>
      </c>
      <c r="K17" s="88">
        <v>-8.4260406000000003</v>
      </c>
      <c r="N17" s="6">
        <f t="shared" si="2"/>
        <v>10.938775510204</v>
      </c>
      <c r="O17" s="11">
        <f t="shared" si="5"/>
        <v>-87.236687000000003</v>
      </c>
      <c r="P17" s="6">
        <f t="shared" si="3"/>
        <v>-82.236687000000003</v>
      </c>
    </row>
    <row r="18" spans="2:16" x14ac:dyDescent="0.25">
      <c r="B18" s="88">
        <v>10204081632.653</v>
      </c>
      <c r="C18" s="88">
        <v>-6.7932819999999996</v>
      </c>
      <c r="F18" s="6">
        <f t="shared" si="0"/>
        <v>11.183673469388001</v>
      </c>
      <c r="G18" s="11">
        <f t="shared" si="4"/>
        <v>-65.635188999999997</v>
      </c>
      <c r="H18" s="6">
        <f t="shared" si="1"/>
        <v>-60.635188999999997</v>
      </c>
      <c r="J18" s="88">
        <v>10204081632.653</v>
      </c>
      <c r="K18" s="88">
        <v>-8.4238213999999996</v>
      </c>
      <c r="N18" s="6">
        <f t="shared" si="2"/>
        <v>11.183673469388001</v>
      </c>
      <c r="O18" s="11">
        <f t="shared" si="5"/>
        <v>-78.315994000000003</v>
      </c>
      <c r="P18" s="6">
        <f t="shared" si="3"/>
        <v>-73.315994000000003</v>
      </c>
    </row>
    <row r="19" spans="2:16" x14ac:dyDescent="0.25">
      <c r="B19" s="88">
        <v>10448979591.837</v>
      </c>
      <c r="C19" s="88">
        <v>-6.8727903000000001</v>
      </c>
      <c r="F19" s="6">
        <f t="shared" si="0"/>
        <v>11.428571428570999</v>
      </c>
      <c r="G19" s="11">
        <f t="shared" si="4"/>
        <v>-63.632069000000001</v>
      </c>
      <c r="H19" s="6">
        <f t="shared" si="1"/>
        <v>-58.632069000000001</v>
      </c>
      <c r="J19" s="88">
        <v>10448979591.837</v>
      </c>
      <c r="K19" s="88">
        <v>-8.3359766000000004</v>
      </c>
      <c r="N19" s="6">
        <f t="shared" si="2"/>
        <v>11.428571428570999</v>
      </c>
      <c r="O19" s="11">
        <f t="shared" si="5"/>
        <v>-74.656906000000006</v>
      </c>
      <c r="P19" s="6">
        <f t="shared" si="3"/>
        <v>-69.656906000000006</v>
      </c>
    </row>
    <row r="20" spans="2:16" x14ac:dyDescent="0.25">
      <c r="B20" s="88">
        <v>10693877551.02</v>
      </c>
      <c r="C20" s="88">
        <v>-6.8805703999999999</v>
      </c>
      <c r="F20" s="6">
        <f t="shared" si="0"/>
        <v>11.673469387754999</v>
      </c>
      <c r="G20" s="11">
        <f t="shared" si="4"/>
        <v>-63.674697999999999</v>
      </c>
      <c r="H20" s="6">
        <f t="shared" si="1"/>
        <v>-58.674697999999999</v>
      </c>
      <c r="J20" s="88">
        <v>10693877551.02</v>
      </c>
      <c r="K20" s="88">
        <v>-8.2277746</v>
      </c>
      <c r="N20" s="6">
        <f t="shared" si="2"/>
        <v>11.673469387754999</v>
      </c>
      <c r="O20" s="11">
        <f t="shared" si="5"/>
        <v>-73.515938000000006</v>
      </c>
      <c r="P20" s="6">
        <f t="shared" si="3"/>
        <v>-68.515938000000006</v>
      </c>
    </row>
    <row r="21" spans="2:16" x14ac:dyDescent="0.25">
      <c r="B21" s="88">
        <v>10938775510.204</v>
      </c>
      <c r="C21" s="88">
        <v>-6.8814992999999998</v>
      </c>
      <c r="F21" s="6">
        <f t="shared" si="0"/>
        <v>11.918367346938998</v>
      </c>
      <c r="G21" s="11">
        <f t="shared" si="4"/>
        <v>-64.964775000000003</v>
      </c>
      <c r="H21" s="6">
        <f t="shared" si="1"/>
        <v>-59.964775000000003</v>
      </c>
      <c r="J21" s="88">
        <v>10938775510.204</v>
      </c>
      <c r="K21" s="88">
        <v>-8.1624069000000006</v>
      </c>
      <c r="N21" s="6">
        <f t="shared" si="2"/>
        <v>11.918367346938998</v>
      </c>
      <c r="O21" s="11">
        <f t="shared" si="5"/>
        <v>-73.682937999999993</v>
      </c>
      <c r="P21" s="6">
        <f t="shared" si="3"/>
        <v>-68.682937999999993</v>
      </c>
    </row>
    <row r="22" spans="2:16" x14ac:dyDescent="0.25">
      <c r="B22" s="88">
        <v>11183673469.388</v>
      </c>
      <c r="C22" s="88">
        <v>-6.9336843000000004</v>
      </c>
      <c r="F22" s="6">
        <f t="shared" si="0"/>
        <v>12.163265306122</v>
      </c>
      <c r="G22" s="11">
        <f t="shared" si="4"/>
        <v>-65.952297000000002</v>
      </c>
      <c r="H22" s="6">
        <f t="shared" si="1"/>
        <v>-60.952297000000002</v>
      </c>
      <c r="J22" s="88">
        <v>11183673469.388</v>
      </c>
      <c r="K22" s="88">
        <v>-8.1344738000000003</v>
      </c>
      <c r="N22" s="6">
        <f t="shared" si="2"/>
        <v>12.163265306122</v>
      </c>
      <c r="O22" s="11">
        <f t="shared" si="5"/>
        <v>-77.728256000000002</v>
      </c>
      <c r="P22" s="6">
        <f t="shared" si="3"/>
        <v>-72.728256000000002</v>
      </c>
    </row>
    <row r="23" spans="2:16" x14ac:dyDescent="0.25">
      <c r="B23" s="88">
        <v>11428571428.570999</v>
      </c>
      <c r="C23" s="88">
        <v>-6.9691501000000002</v>
      </c>
      <c r="F23" s="6">
        <f t="shared" si="0"/>
        <v>12.408163265305999</v>
      </c>
      <c r="G23" s="11">
        <f t="shared" si="4"/>
        <v>-66.960162999999994</v>
      </c>
      <c r="H23" s="6">
        <f t="shared" si="1"/>
        <v>-61.960163000000001</v>
      </c>
      <c r="J23" s="88">
        <v>11428571428.570999</v>
      </c>
      <c r="K23" s="88">
        <v>-8.1216773999999994</v>
      </c>
      <c r="N23" s="6">
        <f t="shared" si="2"/>
        <v>12.408163265305999</v>
      </c>
      <c r="O23" s="11">
        <f t="shared" si="5"/>
        <v>-80.287414999999996</v>
      </c>
      <c r="P23" s="6">
        <f t="shared" si="3"/>
        <v>-75.287414999999996</v>
      </c>
    </row>
    <row r="24" spans="2:16" x14ac:dyDescent="0.25">
      <c r="B24" s="88">
        <v>11673469387.754999</v>
      </c>
      <c r="C24" s="88">
        <v>-6.9469694999999998</v>
      </c>
      <c r="F24" s="6">
        <f t="shared" si="0"/>
        <v>12.653061224489999</v>
      </c>
      <c r="G24" s="11">
        <f t="shared" si="4"/>
        <v>-68.735671999999994</v>
      </c>
      <c r="H24" s="6">
        <f t="shared" si="1"/>
        <v>-63.735672000000001</v>
      </c>
      <c r="J24" s="88">
        <v>11673469387.754999</v>
      </c>
      <c r="K24" s="88">
        <v>-8.0464734999999994</v>
      </c>
      <c r="N24" s="6">
        <f t="shared" si="2"/>
        <v>12.653061224489999</v>
      </c>
      <c r="O24" s="11">
        <f t="shared" si="5"/>
        <v>-80.140579000000002</v>
      </c>
      <c r="P24" s="6">
        <f t="shared" si="3"/>
        <v>-75.140579000000002</v>
      </c>
    </row>
    <row r="25" spans="2:16" x14ac:dyDescent="0.25">
      <c r="B25" s="88">
        <v>11918367346.938999</v>
      </c>
      <c r="C25" s="88">
        <v>-6.8817257999999999</v>
      </c>
      <c r="F25" s="6">
        <f t="shared" si="0"/>
        <v>12.897959183673001</v>
      </c>
      <c r="G25" s="11">
        <f t="shared" si="4"/>
        <v>-71.063727999999998</v>
      </c>
      <c r="H25" s="6">
        <f t="shared" si="1"/>
        <v>-66.063727999999998</v>
      </c>
      <c r="J25" s="88">
        <v>11918367346.938999</v>
      </c>
      <c r="K25" s="88">
        <v>-7.9065989999999999</v>
      </c>
      <c r="N25" s="6">
        <f t="shared" si="2"/>
        <v>12.897959183673001</v>
      </c>
      <c r="O25" s="11">
        <f t="shared" si="5"/>
        <v>-77.042396999999994</v>
      </c>
      <c r="P25" s="6">
        <f t="shared" si="3"/>
        <v>-72.042396999999994</v>
      </c>
    </row>
    <row r="26" spans="2:16" x14ac:dyDescent="0.25">
      <c r="B26" s="88">
        <v>12163265306.122</v>
      </c>
      <c r="C26" s="88">
        <v>-6.8064685000000003</v>
      </c>
      <c r="F26" s="6">
        <f t="shared" si="0"/>
        <v>13.142857142857</v>
      </c>
      <c r="G26" s="11">
        <f t="shared" si="4"/>
        <v>-74.342772999999994</v>
      </c>
      <c r="H26" s="6">
        <f t="shared" si="1"/>
        <v>-69.342772999999994</v>
      </c>
      <c r="J26" s="88">
        <v>12163265306.122</v>
      </c>
      <c r="K26" s="88">
        <v>-7.7844954</v>
      </c>
      <c r="N26" s="6">
        <f t="shared" si="2"/>
        <v>13.142857142857</v>
      </c>
      <c r="O26" s="11">
        <f t="shared" si="5"/>
        <v>-72.540481999999997</v>
      </c>
      <c r="P26" s="6">
        <f t="shared" si="3"/>
        <v>-67.540481999999997</v>
      </c>
    </row>
    <row r="27" spans="2:16" x14ac:dyDescent="0.25">
      <c r="B27" s="88">
        <v>12408163265.306</v>
      </c>
      <c r="C27" s="88">
        <v>-6.7578769000000003</v>
      </c>
      <c r="F27" s="6">
        <f t="shared" si="0"/>
        <v>13.387755102041</v>
      </c>
      <c r="G27" s="11">
        <f t="shared" si="4"/>
        <v>-75.949295000000006</v>
      </c>
      <c r="H27" s="6">
        <f t="shared" si="1"/>
        <v>-70.949295000000006</v>
      </c>
      <c r="J27" s="88">
        <v>12408163265.306</v>
      </c>
      <c r="K27" s="88">
        <v>-7.7297444000000004</v>
      </c>
      <c r="N27" s="6">
        <f t="shared" si="2"/>
        <v>13.387755102041</v>
      </c>
      <c r="O27" s="11">
        <f t="shared" si="5"/>
        <v>-71.730118000000004</v>
      </c>
      <c r="P27" s="6">
        <f t="shared" si="3"/>
        <v>-66.730118000000004</v>
      </c>
    </row>
    <row r="28" spans="2:16" x14ac:dyDescent="0.25">
      <c r="B28" s="88">
        <v>12653061224.49</v>
      </c>
      <c r="C28" s="88">
        <v>-6.7252383</v>
      </c>
      <c r="F28" s="6">
        <f t="shared" si="0"/>
        <v>13.632653061224001</v>
      </c>
      <c r="G28" s="11">
        <f t="shared" si="4"/>
        <v>-75.930144999999996</v>
      </c>
      <c r="H28" s="6">
        <f t="shared" si="1"/>
        <v>-70.930144999999996</v>
      </c>
      <c r="J28" s="88">
        <v>12653061224.49</v>
      </c>
      <c r="K28" s="88">
        <v>-7.6242814000000001</v>
      </c>
      <c r="N28" s="6">
        <f t="shared" si="2"/>
        <v>13.632653061224001</v>
      </c>
      <c r="O28" s="11">
        <f t="shared" si="5"/>
        <v>-71.408591999999999</v>
      </c>
      <c r="P28" s="6">
        <f t="shared" si="3"/>
        <v>-66.408591999999999</v>
      </c>
    </row>
    <row r="29" spans="2:16" x14ac:dyDescent="0.25">
      <c r="B29" s="88">
        <v>12897959183.673</v>
      </c>
      <c r="C29" s="88">
        <v>-6.7322873999999997</v>
      </c>
      <c r="F29" s="6">
        <f t="shared" si="0"/>
        <v>13.877551020408001</v>
      </c>
      <c r="G29" s="11">
        <f t="shared" si="4"/>
        <v>-78.809112999999996</v>
      </c>
      <c r="H29" s="6">
        <f t="shared" si="1"/>
        <v>-73.809112999999996</v>
      </c>
      <c r="J29" s="88">
        <v>12897959183.673</v>
      </c>
      <c r="K29" s="88">
        <v>-7.5219889000000002</v>
      </c>
      <c r="N29" s="6">
        <f t="shared" si="2"/>
        <v>13.877551020408001</v>
      </c>
      <c r="O29" s="11">
        <f t="shared" si="5"/>
        <v>-71.518462999999997</v>
      </c>
      <c r="P29" s="6">
        <f t="shared" si="3"/>
        <v>-66.518462999999997</v>
      </c>
    </row>
    <row r="30" spans="2:16" x14ac:dyDescent="0.25">
      <c r="B30" s="88">
        <v>13142857142.857</v>
      </c>
      <c r="C30" s="88">
        <v>-6.6716284999999997</v>
      </c>
      <c r="F30" s="6">
        <f t="shared" si="0"/>
        <v>14.122448979591999</v>
      </c>
      <c r="G30" s="11">
        <f t="shared" si="4"/>
        <v>-78.222915999999998</v>
      </c>
      <c r="H30" s="6">
        <f t="shared" si="1"/>
        <v>-73.222915999999998</v>
      </c>
      <c r="J30" s="88">
        <v>13142857142.857</v>
      </c>
      <c r="K30" s="88">
        <v>-7.5021848999999996</v>
      </c>
      <c r="N30" s="6">
        <f t="shared" si="2"/>
        <v>14.122448979591999</v>
      </c>
      <c r="O30" s="11">
        <f t="shared" si="5"/>
        <v>-70.619941999999995</v>
      </c>
      <c r="P30" s="6">
        <f t="shared" si="3"/>
        <v>-65.619941999999995</v>
      </c>
    </row>
    <row r="31" spans="2:16" x14ac:dyDescent="0.25">
      <c r="B31" s="88">
        <v>13387755102.041</v>
      </c>
      <c r="C31" s="88">
        <v>-6.6678309000000002</v>
      </c>
      <c r="F31" s="6">
        <f t="shared" si="0"/>
        <v>14.367346938775999</v>
      </c>
      <c r="G31" s="11">
        <f t="shared" si="4"/>
        <v>-78.023574999999994</v>
      </c>
      <c r="H31" s="6">
        <f t="shared" si="1"/>
        <v>-73.023574999999994</v>
      </c>
      <c r="J31" s="88">
        <v>13387755102.041</v>
      </c>
      <c r="K31" s="88">
        <v>-7.5356898000000001</v>
      </c>
      <c r="N31" s="6">
        <f t="shared" si="2"/>
        <v>14.367346938775999</v>
      </c>
      <c r="O31" s="11">
        <f t="shared" si="5"/>
        <v>-69.501655999999997</v>
      </c>
      <c r="P31" s="6">
        <f t="shared" si="3"/>
        <v>-64.501655999999997</v>
      </c>
    </row>
    <row r="32" spans="2:16" x14ac:dyDescent="0.25">
      <c r="B32" s="88">
        <v>13632653061.224001</v>
      </c>
      <c r="C32" s="88">
        <v>-6.7057289999999998</v>
      </c>
      <c r="F32" s="6">
        <f t="shared" si="0"/>
        <v>14.612244897959</v>
      </c>
      <c r="G32" s="11">
        <f t="shared" si="4"/>
        <v>-76.784210000000002</v>
      </c>
      <c r="H32" s="6">
        <f t="shared" si="1"/>
        <v>-71.784210000000002</v>
      </c>
      <c r="J32" s="88">
        <v>13632653061.224001</v>
      </c>
      <c r="K32" s="88">
        <v>-7.6121454000000002</v>
      </c>
      <c r="N32" s="6">
        <f t="shared" si="2"/>
        <v>14.612244897959</v>
      </c>
      <c r="O32" s="11">
        <f t="shared" si="5"/>
        <v>-70.308364999999995</v>
      </c>
      <c r="P32" s="6">
        <f t="shared" si="3"/>
        <v>-65.308364999999995</v>
      </c>
    </row>
    <row r="33" spans="2:16" x14ac:dyDescent="0.25">
      <c r="B33" s="88">
        <v>13877551020.408001</v>
      </c>
      <c r="C33" s="88">
        <v>-6.8655781999999999</v>
      </c>
      <c r="F33" s="6">
        <f t="shared" si="0"/>
        <v>14.857142857143</v>
      </c>
      <c r="G33" s="11">
        <f t="shared" si="4"/>
        <v>-79.230354000000005</v>
      </c>
      <c r="H33" s="6">
        <f t="shared" si="1"/>
        <v>-74.230354000000005</v>
      </c>
      <c r="J33" s="88">
        <v>13877551020.408001</v>
      </c>
      <c r="K33" s="88">
        <v>-7.8257421999999996</v>
      </c>
      <c r="N33" s="6">
        <f t="shared" si="2"/>
        <v>14.857142857143</v>
      </c>
      <c r="O33" s="11">
        <f t="shared" si="5"/>
        <v>-72.261452000000006</v>
      </c>
      <c r="P33" s="6">
        <f t="shared" si="3"/>
        <v>-67.261452000000006</v>
      </c>
    </row>
    <row r="34" spans="2:16" x14ac:dyDescent="0.25">
      <c r="B34" s="88">
        <v>14122448979.591999</v>
      </c>
      <c r="C34" s="88">
        <v>-7.1393499</v>
      </c>
      <c r="F34" s="6">
        <f t="shared" si="0"/>
        <v>15.102040816326999</v>
      </c>
      <c r="G34" s="11">
        <f t="shared" si="4"/>
        <v>-81.824600000000004</v>
      </c>
      <c r="H34" s="6">
        <f t="shared" si="1"/>
        <v>-76.824600000000004</v>
      </c>
      <c r="J34" s="88">
        <v>14122448979.591999</v>
      </c>
      <c r="K34" s="88">
        <v>-8.1166476999999997</v>
      </c>
      <c r="N34" s="6">
        <f t="shared" si="2"/>
        <v>15.102040816326999</v>
      </c>
      <c r="O34" s="11">
        <f t="shared" si="5"/>
        <v>-74.797591999999995</v>
      </c>
      <c r="P34" s="6">
        <f t="shared" si="3"/>
        <v>-69.797591999999995</v>
      </c>
    </row>
    <row r="35" spans="2:16" x14ac:dyDescent="0.25">
      <c r="B35" s="88">
        <v>14367346938.775999</v>
      </c>
      <c r="C35" s="88">
        <v>-7.4109578000000003</v>
      </c>
      <c r="F35" s="6">
        <f t="shared" si="0"/>
        <v>15.346938775510001</v>
      </c>
      <c r="G35" s="11">
        <f t="shared" si="4"/>
        <v>-78.054481999999993</v>
      </c>
      <c r="H35" s="6">
        <f t="shared" si="1"/>
        <v>-73.054481999999993</v>
      </c>
      <c r="J35" s="88">
        <v>14367346938.775999</v>
      </c>
      <c r="K35" s="88">
        <v>-8.4503278999999996</v>
      </c>
      <c r="N35" s="6">
        <f t="shared" si="2"/>
        <v>15.346938775510001</v>
      </c>
      <c r="O35" s="11">
        <f t="shared" si="5"/>
        <v>-75.126853999999994</v>
      </c>
      <c r="P35" s="6">
        <f t="shared" si="3"/>
        <v>-70.126853999999994</v>
      </c>
    </row>
    <row r="36" spans="2:16" x14ac:dyDescent="0.25">
      <c r="B36" s="88">
        <v>14612244897.959</v>
      </c>
      <c r="C36" s="88">
        <v>-7.5753665000000003</v>
      </c>
      <c r="F36" s="6">
        <f t="shared" si="0"/>
        <v>15.591836734694001</v>
      </c>
      <c r="G36" s="11">
        <f t="shared" si="4"/>
        <v>-75.350479000000007</v>
      </c>
      <c r="H36" s="6">
        <f t="shared" si="1"/>
        <v>-70.350479000000007</v>
      </c>
      <c r="J36" s="88">
        <v>14612244897.959</v>
      </c>
      <c r="K36" s="88">
        <v>-8.7822943000000002</v>
      </c>
      <c r="N36" s="6">
        <f t="shared" si="2"/>
        <v>15.591836734694001</v>
      </c>
      <c r="O36" s="11">
        <f t="shared" si="5"/>
        <v>-75.222847000000002</v>
      </c>
      <c r="P36" s="6">
        <f t="shared" si="3"/>
        <v>-70.222847000000002</v>
      </c>
    </row>
    <row r="37" spans="2:16" x14ac:dyDescent="0.25">
      <c r="B37" s="88">
        <v>14857142857.143</v>
      </c>
      <c r="C37" s="88">
        <v>-7.6527867000000001</v>
      </c>
      <c r="F37" s="6">
        <f t="shared" ref="F37:F68" si="6">B145/1000000000</f>
        <v>15.836734693878</v>
      </c>
      <c r="G37" s="11">
        <f t="shared" si="4"/>
        <v>-71.949768000000006</v>
      </c>
      <c r="H37" s="6">
        <f t="shared" ref="H37:H68" si="7">D145</f>
        <v>-66.949768000000006</v>
      </c>
      <c r="J37" s="88">
        <v>14857142857.143</v>
      </c>
      <c r="K37" s="88">
        <v>-9.0058804000000006</v>
      </c>
      <c r="N37" s="6">
        <f t="shared" ref="N37:N68" si="8">J145/1000000000</f>
        <v>15.836734693878</v>
      </c>
      <c r="O37" s="11">
        <f t="shared" si="5"/>
        <v>-74.458472999999998</v>
      </c>
      <c r="P37" s="6">
        <f t="shared" ref="P37:P68" si="9">L145</f>
        <v>-69.458472999999998</v>
      </c>
    </row>
    <row r="38" spans="2:16" x14ac:dyDescent="0.25">
      <c r="B38" s="88">
        <v>15102040816.327</v>
      </c>
      <c r="C38" s="88">
        <v>-7.6129841999999996</v>
      </c>
      <c r="F38" s="6">
        <f t="shared" si="6"/>
        <v>16.081632653061</v>
      </c>
      <c r="G38" s="11">
        <f t="shared" si="4"/>
        <v>-72.847237000000007</v>
      </c>
      <c r="H38" s="6">
        <f t="shared" si="7"/>
        <v>-67.847237000000007</v>
      </c>
      <c r="J38" s="88">
        <v>15102040816.327</v>
      </c>
      <c r="K38" s="88">
        <v>-9.1186562000000002</v>
      </c>
      <c r="N38" s="6">
        <f t="shared" si="8"/>
        <v>16.081632653061</v>
      </c>
      <c r="O38" s="11">
        <f t="shared" si="5"/>
        <v>-73.634369000000007</v>
      </c>
      <c r="P38" s="6">
        <f t="shared" si="9"/>
        <v>-68.634369000000007</v>
      </c>
    </row>
    <row r="39" spans="2:16" x14ac:dyDescent="0.25">
      <c r="B39" s="88">
        <v>15346938775.51</v>
      </c>
      <c r="C39" s="88">
        <v>-7.5635313999999996</v>
      </c>
      <c r="F39" s="6">
        <f t="shared" si="6"/>
        <v>16.326530612245001</v>
      </c>
      <c r="G39" s="11">
        <f t="shared" si="4"/>
        <v>-71.695960999999997</v>
      </c>
      <c r="H39" s="6">
        <f t="shared" si="7"/>
        <v>-66.695960999999997</v>
      </c>
      <c r="J39" s="88">
        <v>15346938775.51</v>
      </c>
      <c r="K39" s="88">
        <v>-9.2188768000000003</v>
      </c>
      <c r="N39" s="6">
        <f t="shared" si="8"/>
        <v>16.326530612245001</v>
      </c>
      <c r="O39" s="11">
        <f t="shared" si="5"/>
        <v>-73.099975999999998</v>
      </c>
      <c r="P39" s="6">
        <f t="shared" si="9"/>
        <v>-68.099975999999998</v>
      </c>
    </row>
    <row r="40" spans="2:16" x14ac:dyDescent="0.25">
      <c r="B40" s="88">
        <v>15591836734.694</v>
      </c>
      <c r="C40" s="88">
        <v>-7.5894402999999997</v>
      </c>
      <c r="F40" s="6">
        <f t="shared" si="6"/>
        <v>16.571428571428999</v>
      </c>
      <c r="G40" s="11">
        <f t="shared" si="4"/>
        <v>-72.584946000000002</v>
      </c>
      <c r="H40" s="6">
        <f t="shared" si="7"/>
        <v>-67.584946000000002</v>
      </c>
      <c r="J40" s="88">
        <v>15591836734.694</v>
      </c>
      <c r="K40" s="88">
        <v>-9.2847442999999998</v>
      </c>
      <c r="N40" s="6">
        <f t="shared" si="8"/>
        <v>16.571428571428999</v>
      </c>
      <c r="O40" s="11">
        <f t="shared" si="5"/>
        <v>-72.043364999999994</v>
      </c>
      <c r="P40" s="6">
        <f t="shared" si="9"/>
        <v>-67.043364999999994</v>
      </c>
    </row>
    <row r="41" spans="2:16" x14ac:dyDescent="0.25">
      <c r="B41" s="88">
        <v>15836734693.878</v>
      </c>
      <c r="C41" s="88">
        <v>-7.4003934999999998</v>
      </c>
      <c r="F41" s="6">
        <f t="shared" si="6"/>
        <v>16.816326530611999</v>
      </c>
      <c r="G41" s="11">
        <f t="shared" si="4"/>
        <v>-71.206657000000007</v>
      </c>
      <c r="H41" s="6">
        <f t="shared" si="7"/>
        <v>-66.206657000000007</v>
      </c>
      <c r="J41" s="88">
        <v>15836734693.878</v>
      </c>
      <c r="K41" s="88">
        <v>-9.3375053000000001</v>
      </c>
      <c r="N41" s="6">
        <f t="shared" si="8"/>
        <v>16.816326530611999</v>
      </c>
      <c r="O41" s="11">
        <f t="shared" si="5"/>
        <v>-73.411818999999994</v>
      </c>
      <c r="P41" s="6">
        <f t="shared" si="9"/>
        <v>-68.411818999999994</v>
      </c>
    </row>
    <row r="42" spans="2:16" x14ac:dyDescent="0.25">
      <c r="B42" s="88">
        <v>16081632653.061001</v>
      </c>
      <c r="C42" s="88">
        <v>-7.5015321000000004</v>
      </c>
      <c r="F42" s="6">
        <f t="shared" si="6"/>
        <v>17.061224489796</v>
      </c>
      <c r="G42" s="11">
        <f t="shared" si="4"/>
        <v>-72.910324000000003</v>
      </c>
      <c r="H42" s="6">
        <f t="shared" si="7"/>
        <v>-67.910324000000003</v>
      </c>
      <c r="J42" s="88">
        <v>16081632653.061001</v>
      </c>
      <c r="K42" s="88">
        <v>-9.3683586000000005</v>
      </c>
      <c r="N42" s="6">
        <f t="shared" si="8"/>
        <v>17.061224489796</v>
      </c>
      <c r="O42" s="11">
        <f t="shared" si="5"/>
        <v>-75.169121000000004</v>
      </c>
      <c r="P42" s="6">
        <f t="shared" si="9"/>
        <v>-70.169121000000004</v>
      </c>
    </row>
    <row r="43" spans="2:16" x14ac:dyDescent="0.25">
      <c r="B43" s="88">
        <v>16326530612.245001</v>
      </c>
      <c r="C43" s="88">
        <v>-7.4616632000000003</v>
      </c>
      <c r="F43" s="6">
        <f t="shared" si="6"/>
        <v>17.306122448979998</v>
      </c>
      <c r="G43" s="11">
        <f t="shared" si="4"/>
        <v>-80.654099000000002</v>
      </c>
      <c r="H43" s="6">
        <f t="shared" si="7"/>
        <v>-75.654099000000002</v>
      </c>
      <c r="J43" s="88">
        <v>16326530612.245001</v>
      </c>
      <c r="K43" s="88">
        <v>-9.3419447000000009</v>
      </c>
      <c r="N43" s="6">
        <f t="shared" si="8"/>
        <v>17.306122448979998</v>
      </c>
      <c r="O43" s="11">
        <f t="shared" si="5"/>
        <v>-76.000664</v>
      </c>
      <c r="P43" s="6">
        <f t="shared" si="9"/>
        <v>-71.000664</v>
      </c>
    </row>
    <row r="44" spans="2:16" x14ac:dyDescent="0.25">
      <c r="B44" s="88">
        <v>16571428571.429001</v>
      </c>
      <c r="C44" s="88">
        <v>-7.5666608999999996</v>
      </c>
      <c r="F44" s="6">
        <f t="shared" si="6"/>
        <v>17.551020408162998</v>
      </c>
      <c r="G44" s="11">
        <f t="shared" si="4"/>
        <v>-88.474975999999998</v>
      </c>
      <c r="H44" s="6">
        <f t="shared" si="7"/>
        <v>-83.474975999999998</v>
      </c>
      <c r="J44" s="88">
        <v>16571428571.429001</v>
      </c>
      <c r="K44" s="88">
        <v>-9.3153076000000006</v>
      </c>
      <c r="N44" s="6">
        <f t="shared" si="8"/>
        <v>17.551020408162998</v>
      </c>
      <c r="O44" s="11">
        <f t="shared" si="5"/>
        <v>-75.125007999999994</v>
      </c>
      <c r="P44" s="6">
        <f t="shared" si="9"/>
        <v>-70.125007999999994</v>
      </c>
    </row>
    <row r="45" spans="2:16" x14ac:dyDescent="0.25">
      <c r="B45" s="88">
        <v>16816326530.612</v>
      </c>
      <c r="C45" s="88">
        <v>-7.4637494000000002</v>
      </c>
      <c r="F45" s="6">
        <f t="shared" si="6"/>
        <v>17.795918367346999</v>
      </c>
      <c r="G45" s="11">
        <f t="shared" si="4"/>
        <v>-96.914901999999998</v>
      </c>
      <c r="H45" s="6">
        <f t="shared" si="7"/>
        <v>-91.914901999999998</v>
      </c>
      <c r="J45" s="88">
        <v>16816326530.612</v>
      </c>
      <c r="K45" s="88">
        <v>-9.2946376999999991</v>
      </c>
      <c r="N45" s="6">
        <f t="shared" si="8"/>
        <v>17.795918367346999</v>
      </c>
      <c r="O45" s="11">
        <f t="shared" si="5"/>
        <v>-74.815132000000006</v>
      </c>
      <c r="P45" s="6">
        <f t="shared" si="9"/>
        <v>-69.815132000000006</v>
      </c>
    </row>
    <row r="46" spans="2:16" x14ac:dyDescent="0.25">
      <c r="B46" s="88">
        <v>17061224489.796</v>
      </c>
      <c r="C46" s="88">
        <v>-7.4057398000000001</v>
      </c>
      <c r="F46" s="6">
        <f t="shared" si="6"/>
        <v>18.040816326530997</v>
      </c>
      <c r="G46" s="11">
        <f t="shared" si="4"/>
        <v>-90.739356999999998</v>
      </c>
      <c r="H46" s="6">
        <f t="shared" si="7"/>
        <v>-85.739356999999998</v>
      </c>
      <c r="J46" s="88">
        <v>17061224489.796</v>
      </c>
      <c r="K46" s="88">
        <v>-9.2801237000000008</v>
      </c>
      <c r="N46" s="6">
        <f t="shared" si="8"/>
        <v>18.040816326530997</v>
      </c>
      <c r="O46" s="11">
        <f t="shared" si="5"/>
        <v>-76.576920000000001</v>
      </c>
      <c r="P46" s="6">
        <f t="shared" si="9"/>
        <v>-71.576920000000001</v>
      </c>
    </row>
    <row r="47" spans="2:16" x14ac:dyDescent="0.25">
      <c r="B47" s="88">
        <v>17306122448.98</v>
      </c>
      <c r="C47" s="88">
        <v>-7.3417563000000001</v>
      </c>
      <c r="F47" s="6">
        <f t="shared" si="6"/>
        <v>18.285714285714</v>
      </c>
      <c r="G47" s="11">
        <f t="shared" si="4"/>
        <v>-88.418075999999999</v>
      </c>
      <c r="H47" s="6">
        <f t="shared" si="7"/>
        <v>-83.418075999999999</v>
      </c>
      <c r="J47" s="88">
        <v>17306122448.98</v>
      </c>
      <c r="K47" s="88">
        <v>-9.2288493999999996</v>
      </c>
      <c r="N47" s="6">
        <f t="shared" si="8"/>
        <v>18.285714285714</v>
      </c>
      <c r="O47" s="11">
        <f t="shared" si="5"/>
        <v>-76.795653999999999</v>
      </c>
      <c r="P47" s="6">
        <f t="shared" si="9"/>
        <v>-71.795653999999999</v>
      </c>
    </row>
    <row r="48" spans="2:16" x14ac:dyDescent="0.25">
      <c r="B48" s="88">
        <v>17551020408.162998</v>
      </c>
      <c r="C48" s="88">
        <v>-7.3546132999999996</v>
      </c>
      <c r="F48" s="6">
        <f t="shared" si="6"/>
        <v>18.530612244897998</v>
      </c>
      <c r="G48" s="11">
        <f t="shared" si="4"/>
        <v>-81.811592000000005</v>
      </c>
      <c r="H48" s="6">
        <f t="shared" si="7"/>
        <v>-76.811592000000005</v>
      </c>
      <c r="J48" s="88">
        <v>17551020408.162998</v>
      </c>
      <c r="K48" s="88">
        <v>-9.1647605999999993</v>
      </c>
      <c r="N48" s="6">
        <f t="shared" si="8"/>
        <v>18.530612244897998</v>
      </c>
      <c r="O48" s="11">
        <f t="shared" si="5"/>
        <v>-74.734832999999995</v>
      </c>
      <c r="P48" s="6">
        <f t="shared" si="9"/>
        <v>-69.734832999999995</v>
      </c>
    </row>
    <row r="49" spans="2:16" x14ac:dyDescent="0.25">
      <c r="B49" s="88">
        <v>17795918367.347</v>
      </c>
      <c r="C49" s="88">
        <v>-7.3896550999999997</v>
      </c>
      <c r="F49" s="6">
        <f t="shared" si="6"/>
        <v>18.775510204082</v>
      </c>
      <c r="G49" s="11">
        <f t="shared" si="4"/>
        <v>-82.072158999999999</v>
      </c>
      <c r="H49" s="6">
        <f t="shared" si="7"/>
        <v>-77.072158999999999</v>
      </c>
      <c r="J49" s="88">
        <v>17795918367.347</v>
      </c>
      <c r="K49" s="88">
        <v>-9.1237297000000002</v>
      </c>
      <c r="N49" s="6">
        <f t="shared" si="8"/>
        <v>18.775510204082</v>
      </c>
      <c r="O49" s="11">
        <f t="shared" si="5"/>
        <v>-72.093497999999997</v>
      </c>
      <c r="P49" s="6">
        <f t="shared" si="9"/>
        <v>-67.093497999999997</v>
      </c>
    </row>
    <row r="50" spans="2:16" x14ac:dyDescent="0.25">
      <c r="B50" s="88">
        <v>18040816326.530998</v>
      </c>
      <c r="C50" s="88">
        <v>-7.3780355000000002</v>
      </c>
      <c r="F50" s="6">
        <f t="shared" si="6"/>
        <v>19.020408163265</v>
      </c>
      <c r="G50" s="11">
        <f t="shared" si="4"/>
        <v>-75.691956000000005</v>
      </c>
      <c r="H50" s="6">
        <f t="shared" si="7"/>
        <v>-70.691956000000005</v>
      </c>
      <c r="J50" s="88">
        <v>18040816326.530998</v>
      </c>
      <c r="K50" s="88">
        <v>-9.0388012</v>
      </c>
      <c r="N50" s="6">
        <f t="shared" si="8"/>
        <v>19.020408163265</v>
      </c>
      <c r="O50" s="11">
        <f t="shared" si="5"/>
        <v>-72.875343000000001</v>
      </c>
      <c r="P50" s="6">
        <f t="shared" si="9"/>
        <v>-67.875343000000001</v>
      </c>
    </row>
    <row r="51" spans="2:16" x14ac:dyDescent="0.25">
      <c r="B51" s="88">
        <v>18285714285.714001</v>
      </c>
      <c r="C51" s="88">
        <v>-7.4342604000000003</v>
      </c>
      <c r="F51" s="6">
        <f t="shared" si="6"/>
        <v>19.265306122449001</v>
      </c>
      <c r="G51" s="11">
        <f t="shared" si="4"/>
        <v>-71.242904999999993</v>
      </c>
      <c r="H51" s="6">
        <f t="shared" si="7"/>
        <v>-66.242904999999993</v>
      </c>
      <c r="J51" s="88">
        <v>18285714285.714001</v>
      </c>
      <c r="K51" s="88">
        <v>-8.9393425000000004</v>
      </c>
      <c r="N51" s="6">
        <f t="shared" si="8"/>
        <v>19.265306122449001</v>
      </c>
      <c r="O51" s="11">
        <f t="shared" si="5"/>
        <v>-74.080321999999995</v>
      </c>
      <c r="P51" s="6">
        <f t="shared" si="9"/>
        <v>-69.080321999999995</v>
      </c>
    </row>
    <row r="52" spans="2:16" x14ac:dyDescent="0.25">
      <c r="B52" s="88">
        <v>18530612244.897999</v>
      </c>
      <c r="C52" s="88">
        <v>-7.4219356000000003</v>
      </c>
      <c r="F52" s="6">
        <f t="shared" si="6"/>
        <v>19.510204081632999</v>
      </c>
      <c r="G52" s="11">
        <f t="shared" si="4"/>
        <v>-66.730651999999992</v>
      </c>
      <c r="H52" s="6">
        <f t="shared" si="7"/>
        <v>-61.730651999999999</v>
      </c>
      <c r="J52" s="88">
        <v>18530612244.897999</v>
      </c>
      <c r="K52" s="88">
        <v>-8.8941689000000004</v>
      </c>
      <c r="N52" s="6">
        <f t="shared" si="8"/>
        <v>19.510204081632999</v>
      </c>
      <c r="O52" s="11">
        <f t="shared" si="5"/>
        <v>-74.400435999999999</v>
      </c>
      <c r="P52" s="6">
        <f t="shared" si="9"/>
        <v>-69.400435999999999</v>
      </c>
    </row>
    <row r="53" spans="2:16" x14ac:dyDescent="0.25">
      <c r="B53" s="88">
        <v>18775510204.082001</v>
      </c>
      <c r="C53" s="88">
        <v>-7.4502462999999999</v>
      </c>
      <c r="F53" s="6">
        <f t="shared" si="6"/>
        <v>19.755102040816002</v>
      </c>
      <c r="G53" s="11">
        <f t="shared" si="4"/>
        <v>-67.854945999999998</v>
      </c>
      <c r="H53" s="6">
        <f t="shared" si="7"/>
        <v>-62.854945999999998</v>
      </c>
      <c r="J53" s="88">
        <v>18775510204.082001</v>
      </c>
      <c r="K53" s="88">
        <v>-8.8076629999999998</v>
      </c>
      <c r="N53" s="6">
        <f t="shared" si="8"/>
        <v>19.755102040816002</v>
      </c>
      <c r="O53" s="11">
        <f t="shared" si="5"/>
        <v>-72.575432000000006</v>
      </c>
      <c r="P53" s="6">
        <f t="shared" si="9"/>
        <v>-67.575432000000006</v>
      </c>
    </row>
    <row r="54" spans="2:16" x14ac:dyDescent="0.25">
      <c r="B54" s="88">
        <v>19020408163.264999</v>
      </c>
      <c r="C54" s="88">
        <v>-7.3676972000000003</v>
      </c>
      <c r="F54" s="6">
        <f t="shared" si="6"/>
        <v>20</v>
      </c>
      <c r="G54" s="11">
        <f t="shared" si="4"/>
        <v>-69.797843999999998</v>
      </c>
      <c r="H54" s="6">
        <f t="shared" si="7"/>
        <v>-64.797843999999998</v>
      </c>
      <c r="J54" s="88">
        <v>19020408163.264999</v>
      </c>
      <c r="K54" s="88">
        <v>-8.7253752000000002</v>
      </c>
      <c r="N54" s="6">
        <f t="shared" si="8"/>
        <v>20</v>
      </c>
      <c r="O54" s="11">
        <f t="shared" si="5"/>
        <v>-71.378585999999999</v>
      </c>
      <c r="P54" s="6">
        <f t="shared" si="9"/>
        <v>-66.378585999999999</v>
      </c>
    </row>
    <row r="55" spans="2:16" x14ac:dyDescent="0.25">
      <c r="B55" s="88">
        <v>19265306122.449001</v>
      </c>
      <c r="C55" s="88">
        <v>-7.3882132</v>
      </c>
      <c r="F55" s="6">
        <f t="shared" si="6"/>
        <v>20.244897959183998</v>
      </c>
      <c r="G55" s="11">
        <f t="shared" si="4"/>
        <v>-72.898185999999995</v>
      </c>
      <c r="H55" s="6">
        <f t="shared" si="7"/>
        <v>-67.898185999999995</v>
      </c>
      <c r="J55" s="88">
        <v>19265306122.449001</v>
      </c>
      <c r="K55" s="88">
        <v>-8.5968722999999994</v>
      </c>
      <c r="N55" s="6">
        <f t="shared" si="8"/>
        <v>20.244897959183998</v>
      </c>
      <c r="O55" s="11">
        <f t="shared" si="5"/>
        <v>-69.183852999999999</v>
      </c>
      <c r="P55" s="6">
        <f t="shared" si="9"/>
        <v>-64.183852999999999</v>
      </c>
    </row>
    <row r="56" spans="2:16" x14ac:dyDescent="0.25">
      <c r="B56" s="88">
        <v>19510204081.632999</v>
      </c>
      <c r="C56" s="88">
        <v>-7.3098029999999996</v>
      </c>
      <c r="F56" s="6">
        <f t="shared" si="6"/>
        <v>20.489795918367001</v>
      </c>
      <c r="G56" s="11">
        <f t="shared" si="4"/>
        <v>-72.398964000000007</v>
      </c>
      <c r="H56" s="6">
        <f t="shared" si="7"/>
        <v>-67.398964000000007</v>
      </c>
      <c r="J56" s="88">
        <v>19510204081.632999</v>
      </c>
      <c r="K56" s="88">
        <v>-8.4902954000000008</v>
      </c>
      <c r="N56" s="6">
        <f t="shared" si="8"/>
        <v>20.489795918367001</v>
      </c>
      <c r="O56" s="11">
        <f t="shared" si="5"/>
        <v>-68.005318000000003</v>
      </c>
      <c r="P56" s="6">
        <f t="shared" si="9"/>
        <v>-63.005318000000003</v>
      </c>
    </row>
    <row r="57" spans="2:16" x14ac:dyDescent="0.25">
      <c r="B57" s="88">
        <v>19755102040.816002</v>
      </c>
      <c r="C57" s="88">
        <v>-7.2589531000000003</v>
      </c>
      <c r="F57" s="6">
        <f t="shared" si="6"/>
        <v>20.734693877550999</v>
      </c>
      <c r="G57" s="11">
        <f t="shared" si="4"/>
        <v>-73.120673999999994</v>
      </c>
      <c r="H57" s="6">
        <f t="shared" si="7"/>
        <v>-68.120673999999994</v>
      </c>
      <c r="J57" s="88">
        <v>19755102040.816002</v>
      </c>
      <c r="K57" s="88">
        <v>-8.4407606000000008</v>
      </c>
      <c r="N57" s="6">
        <f t="shared" si="8"/>
        <v>20.734693877550999</v>
      </c>
      <c r="O57" s="11">
        <f t="shared" si="5"/>
        <v>-65.055923000000007</v>
      </c>
      <c r="P57" s="6">
        <f t="shared" si="9"/>
        <v>-60.055923</v>
      </c>
    </row>
    <row r="58" spans="2:16" x14ac:dyDescent="0.25">
      <c r="B58" s="88">
        <v>20000000000</v>
      </c>
      <c r="C58" s="88">
        <v>-7.2298144999999998</v>
      </c>
      <c r="F58" s="6">
        <f t="shared" si="6"/>
        <v>20.979591836735</v>
      </c>
      <c r="G58" s="11">
        <f t="shared" si="4"/>
        <v>-75.118781999999996</v>
      </c>
      <c r="H58" s="6">
        <f t="shared" si="7"/>
        <v>-70.118781999999996</v>
      </c>
      <c r="J58" s="88">
        <v>20000000000</v>
      </c>
      <c r="K58" s="88">
        <v>-8.3600674000000001</v>
      </c>
      <c r="N58" s="6">
        <f t="shared" si="8"/>
        <v>20.979591836735</v>
      </c>
      <c r="O58" s="11">
        <f t="shared" si="5"/>
        <v>-63.839443000000003</v>
      </c>
      <c r="P58" s="6">
        <f t="shared" si="9"/>
        <v>-58.839443000000003</v>
      </c>
    </row>
    <row r="59" spans="2:16" x14ac:dyDescent="0.25">
      <c r="B59" s="88">
        <v>20244897959.183998</v>
      </c>
      <c r="C59" s="88">
        <v>-7.2345151999999997</v>
      </c>
      <c r="F59" s="6">
        <f t="shared" si="6"/>
        <v>21.224489795918</v>
      </c>
      <c r="G59" s="11">
        <f t="shared" si="4"/>
        <v>-78.715262999999993</v>
      </c>
      <c r="H59" s="6">
        <f t="shared" si="7"/>
        <v>-73.715262999999993</v>
      </c>
      <c r="J59" s="88">
        <v>20244897959.183998</v>
      </c>
      <c r="K59" s="88">
        <v>-8.2894439999999996</v>
      </c>
      <c r="N59" s="6">
        <f t="shared" si="8"/>
        <v>21.224489795918</v>
      </c>
      <c r="O59" s="11">
        <f t="shared" si="5"/>
        <v>-63.467419</v>
      </c>
      <c r="P59" s="6">
        <f t="shared" si="9"/>
        <v>-58.467419</v>
      </c>
    </row>
    <row r="60" spans="2:16" x14ac:dyDescent="0.25">
      <c r="B60" s="88">
        <v>20489795918.367001</v>
      </c>
      <c r="C60" s="88">
        <v>-7.2371254</v>
      </c>
      <c r="F60" s="6">
        <f t="shared" si="6"/>
        <v>21.469387755102002</v>
      </c>
      <c r="G60" s="11">
        <f t="shared" si="4"/>
        <v>-81.022803999999994</v>
      </c>
      <c r="H60" s="6">
        <f t="shared" si="7"/>
        <v>-76.022803999999994</v>
      </c>
      <c r="J60" s="88">
        <v>20489795918.367001</v>
      </c>
      <c r="K60" s="88">
        <v>-8.2855968000000004</v>
      </c>
      <c r="N60" s="6">
        <f t="shared" si="8"/>
        <v>21.469387755102002</v>
      </c>
      <c r="O60" s="11">
        <f t="shared" si="5"/>
        <v>-67.770804999999996</v>
      </c>
      <c r="P60" s="6">
        <f t="shared" si="9"/>
        <v>-62.770805000000003</v>
      </c>
    </row>
    <row r="61" spans="2:16" x14ac:dyDescent="0.25">
      <c r="B61" s="88">
        <v>20734693877.550999</v>
      </c>
      <c r="C61" s="88">
        <v>-7.2595811000000001</v>
      </c>
      <c r="F61" s="6">
        <f t="shared" si="6"/>
        <v>21.714285714286</v>
      </c>
      <c r="G61" s="11">
        <f t="shared" si="4"/>
        <v>-79.507178999999994</v>
      </c>
      <c r="H61" s="6">
        <f t="shared" si="7"/>
        <v>-74.507178999999994</v>
      </c>
      <c r="J61" s="88">
        <v>20734693877.550999</v>
      </c>
      <c r="K61" s="88">
        <v>-8.4451798999999994</v>
      </c>
      <c r="N61" s="6">
        <f t="shared" si="8"/>
        <v>21.714285714286</v>
      </c>
      <c r="O61" s="11">
        <f t="shared" si="5"/>
        <v>-72.309982000000005</v>
      </c>
      <c r="P61" s="6">
        <f t="shared" si="9"/>
        <v>-67.309982000000005</v>
      </c>
    </row>
    <row r="62" spans="2:16" x14ac:dyDescent="0.25">
      <c r="B62" s="88">
        <v>20979591836.735001</v>
      </c>
      <c r="C62" s="88">
        <v>-7.2975463999999999</v>
      </c>
      <c r="F62" s="6">
        <f t="shared" si="6"/>
        <v>21.959183673469003</v>
      </c>
      <c r="G62" s="11">
        <f t="shared" si="4"/>
        <v>-77.769485000000003</v>
      </c>
      <c r="H62" s="6">
        <f t="shared" si="7"/>
        <v>-72.769485000000003</v>
      </c>
      <c r="J62" s="88">
        <v>20979591836.735001</v>
      </c>
      <c r="K62" s="88">
        <v>-8.3595036999999994</v>
      </c>
      <c r="N62" s="6">
        <f t="shared" si="8"/>
        <v>21.959183673469003</v>
      </c>
      <c r="O62" s="11">
        <f t="shared" si="5"/>
        <v>-74.786750999999995</v>
      </c>
      <c r="P62" s="6">
        <f t="shared" si="9"/>
        <v>-69.786750999999995</v>
      </c>
    </row>
    <row r="63" spans="2:16" x14ac:dyDescent="0.25">
      <c r="B63" s="88">
        <v>21224489795.917999</v>
      </c>
      <c r="C63" s="88">
        <v>-7.4396367000000003</v>
      </c>
      <c r="F63" s="6">
        <f t="shared" si="6"/>
        <v>22.204081632653001</v>
      </c>
      <c r="G63" s="11">
        <f t="shared" si="4"/>
        <v>-74.131943000000007</v>
      </c>
      <c r="H63" s="6">
        <f t="shared" si="7"/>
        <v>-69.131943000000007</v>
      </c>
      <c r="J63" s="88">
        <v>21224489795.917999</v>
      </c>
      <c r="K63" s="88">
        <v>-8.3508720000000007</v>
      </c>
      <c r="N63" s="6">
        <f t="shared" si="8"/>
        <v>22.204081632653001</v>
      </c>
      <c r="O63" s="11">
        <f t="shared" si="5"/>
        <v>-73.157844999999995</v>
      </c>
      <c r="P63" s="6">
        <f t="shared" si="9"/>
        <v>-68.157844999999995</v>
      </c>
    </row>
    <row r="64" spans="2:16" x14ac:dyDescent="0.25">
      <c r="B64" s="88">
        <v>21469387755.102001</v>
      </c>
      <c r="C64" s="88">
        <v>-7.3453664999999999</v>
      </c>
      <c r="F64" s="6">
        <f t="shared" si="6"/>
        <v>22.448979591837002</v>
      </c>
      <c r="G64" s="11">
        <f t="shared" si="4"/>
        <v>-74.478843999999995</v>
      </c>
      <c r="H64" s="6">
        <f t="shared" si="7"/>
        <v>-69.478843999999995</v>
      </c>
      <c r="J64" s="88">
        <v>21469387755.102001</v>
      </c>
      <c r="K64" s="88">
        <v>-8.2552213999999999</v>
      </c>
      <c r="N64" s="6">
        <f t="shared" si="8"/>
        <v>22.448979591837002</v>
      </c>
      <c r="O64" s="11">
        <f t="shared" si="5"/>
        <v>-72.320426999999995</v>
      </c>
      <c r="P64" s="6">
        <f t="shared" si="9"/>
        <v>-67.320426999999995</v>
      </c>
    </row>
    <row r="65" spans="2:16" x14ac:dyDescent="0.25">
      <c r="B65" s="88">
        <v>21714285714.285999</v>
      </c>
      <c r="C65" s="88">
        <v>-7.267684</v>
      </c>
      <c r="F65" s="6">
        <f t="shared" si="6"/>
        <v>22.693877551020002</v>
      </c>
      <c r="G65" s="11">
        <f t="shared" si="4"/>
        <v>-72.348624999999998</v>
      </c>
      <c r="H65" s="6">
        <f t="shared" si="7"/>
        <v>-67.348624999999998</v>
      </c>
      <c r="J65" s="88">
        <v>21714285714.285999</v>
      </c>
      <c r="K65" s="88">
        <v>-8.294651</v>
      </c>
      <c r="N65" s="6">
        <f t="shared" si="8"/>
        <v>22.693877551020002</v>
      </c>
      <c r="O65" s="11">
        <f t="shared" si="5"/>
        <v>-71.818443000000002</v>
      </c>
      <c r="P65" s="6">
        <f t="shared" si="9"/>
        <v>-66.818443000000002</v>
      </c>
    </row>
    <row r="66" spans="2:16" x14ac:dyDescent="0.25">
      <c r="B66" s="88">
        <v>21959183673.469002</v>
      </c>
      <c r="C66" s="88">
        <v>-7.2953200000000002</v>
      </c>
      <c r="F66" s="6">
        <f t="shared" si="6"/>
        <v>22.938775510204</v>
      </c>
      <c r="G66" s="11">
        <f t="shared" si="4"/>
        <v>-72.032471000000001</v>
      </c>
      <c r="H66" s="6">
        <f t="shared" si="7"/>
        <v>-67.032471000000001</v>
      </c>
      <c r="J66" s="88">
        <v>21959183673.469002</v>
      </c>
      <c r="K66" s="88">
        <v>-8.2114182000000007</v>
      </c>
      <c r="N66" s="6">
        <f t="shared" si="8"/>
        <v>22.938775510204</v>
      </c>
      <c r="O66" s="11">
        <f t="shared" si="5"/>
        <v>-74.965468999999999</v>
      </c>
      <c r="P66" s="6">
        <f t="shared" si="9"/>
        <v>-69.965468999999999</v>
      </c>
    </row>
    <row r="67" spans="2:16" x14ac:dyDescent="0.25">
      <c r="B67" s="88">
        <v>22204081632.653</v>
      </c>
      <c r="C67" s="88">
        <v>-7.4361772999999998</v>
      </c>
      <c r="F67" s="6">
        <f t="shared" si="6"/>
        <v>23.183673469388001</v>
      </c>
      <c r="G67" s="11">
        <f t="shared" si="4"/>
        <v>-69.040313999999995</v>
      </c>
      <c r="H67" s="6">
        <f t="shared" si="7"/>
        <v>-64.040313999999995</v>
      </c>
      <c r="J67" s="88">
        <v>22204081632.653</v>
      </c>
      <c r="K67" s="88">
        <v>-8.4858942000000006</v>
      </c>
      <c r="N67" s="6">
        <f t="shared" si="8"/>
        <v>23.183673469388001</v>
      </c>
      <c r="O67" s="11">
        <f t="shared" si="5"/>
        <v>-75.086417999999995</v>
      </c>
      <c r="P67" s="6">
        <f t="shared" si="9"/>
        <v>-70.086417999999995</v>
      </c>
    </row>
    <row r="68" spans="2:16" x14ac:dyDescent="0.25">
      <c r="B68" s="88">
        <v>22448979591.837002</v>
      </c>
      <c r="C68" s="88">
        <v>-7.7375455000000004</v>
      </c>
      <c r="F68" s="6">
        <f t="shared" si="6"/>
        <v>23.428571428571001</v>
      </c>
      <c r="G68" s="11">
        <f t="shared" si="4"/>
        <v>-69.055176000000003</v>
      </c>
      <c r="H68" s="6">
        <f t="shared" si="7"/>
        <v>-64.055176000000003</v>
      </c>
      <c r="J68" s="88">
        <v>22448979591.837002</v>
      </c>
      <c r="K68" s="88">
        <v>-8.7451477000000004</v>
      </c>
      <c r="N68" s="6">
        <f t="shared" si="8"/>
        <v>23.428571428571001</v>
      </c>
      <c r="O68" s="11">
        <f t="shared" si="5"/>
        <v>-75.454719999999995</v>
      </c>
      <c r="P68" s="6">
        <f t="shared" si="9"/>
        <v>-70.454719999999995</v>
      </c>
    </row>
    <row r="69" spans="2:16" x14ac:dyDescent="0.25">
      <c r="B69" s="88">
        <v>22693877551.02</v>
      </c>
      <c r="C69" s="88">
        <v>-7.9274268000000001</v>
      </c>
      <c r="F69" s="6">
        <f t="shared" ref="F69:F100" si="10">B177/1000000000</f>
        <v>23.673469387755002</v>
      </c>
      <c r="G69" s="11">
        <f t="shared" si="4"/>
        <v>-68.448948000000001</v>
      </c>
      <c r="H69" s="6">
        <f t="shared" ref="H69:H100" si="11">D177</f>
        <v>-63.448948000000001</v>
      </c>
      <c r="J69" s="88">
        <v>22693877551.02</v>
      </c>
      <c r="K69" s="88">
        <v>-8.8276442999999993</v>
      </c>
      <c r="N69" s="6">
        <f t="shared" ref="N69:N100" si="12">J177/1000000000</f>
        <v>23.673469387755002</v>
      </c>
      <c r="O69" s="11">
        <f t="shared" si="5"/>
        <v>-72.600502000000006</v>
      </c>
      <c r="P69" s="6">
        <f t="shared" ref="P69:P100" si="13">L177</f>
        <v>-67.600502000000006</v>
      </c>
    </row>
    <row r="70" spans="2:16" x14ac:dyDescent="0.25">
      <c r="B70" s="88">
        <v>22938775510.203999</v>
      </c>
      <c r="C70" s="88">
        <v>-8.1791601000000007</v>
      </c>
      <c r="F70" s="6">
        <f t="shared" si="10"/>
        <v>23.918367346939</v>
      </c>
      <c r="G70" s="11">
        <f t="shared" ref="G70:G103" si="14">H70-5</f>
        <v>-68.590217999999993</v>
      </c>
      <c r="H70" s="6">
        <f t="shared" si="11"/>
        <v>-63.590218</v>
      </c>
      <c r="J70" s="88">
        <v>22938775510.203999</v>
      </c>
      <c r="K70" s="88">
        <v>-8.9043293000000006</v>
      </c>
      <c r="N70" s="6">
        <f t="shared" si="12"/>
        <v>23.918367346939</v>
      </c>
      <c r="O70" s="11">
        <f t="shared" ref="O70:O103" si="15">P70-5</f>
        <v>-70.849152000000004</v>
      </c>
      <c r="P70" s="6">
        <f t="shared" si="13"/>
        <v>-65.849152000000004</v>
      </c>
    </row>
    <row r="71" spans="2:16" x14ac:dyDescent="0.25">
      <c r="B71" s="88">
        <v>23183673469.388</v>
      </c>
      <c r="C71" s="88">
        <v>-8.2413235</v>
      </c>
      <c r="F71" s="6">
        <f t="shared" si="10"/>
        <v>24.163265306122003</v>
      </c>
      <c r="G71" s="11">
        <f t="shared" si="14"/>
        <v>-69.018073999999999</v>
      </c>
      <c r="H71" s="6">
        <f t="shared" si="11"/>
        <v>-64.018073999999999</v>
      </c>
      <c r="J71" s="88">
        <v>23183673469.388</v>
      </c>
      <c r="K71" s="88">
        <v>-8.9315871999999992</v>
      </c>
      <c r="N71" s="6">
        <f t="shared" si="12"/>
        <v>24.163265306122003</v>
      </c>
      <c r="O71" s="11">
        <f t="shared" si="15"/>
        <v>-70.464164999999994</v>
      </c>
      <c r="P71" s="6">
        <f t="shared" si="13"/>
        <v>-65.464164999999994</v>
      </c>
    </row>
    <row r="72" spans="2:16" x14ac:dyDescent="0.25">
      <c r="B72" s="88">
        <v>23428571428.570999</v>
      </c>
      <c r="C72" s="88">
        <v>-8.1836824000000004</v>
      </c>
      <c r="F72" s="6">
        <f t="shared" si="10"/>
        <v>24.408163265306001</v>
      </c>
      <c r="G72" s="11">
        <f t="shared" si="14"/>
        <v>-68.606505999999996</v>
      </c>
      <c r="H72" s="6">
        <f t="shared" si="11"/>
        <v>-63.606506000000003</v>
      </c>
      <c r="J72" s="88">
        <v>23428571428.570999</v>
      </c>
      <c r="K72" s="88">
        <v>-8.8741512</v>
      </c>
      <c r="N72" s="6">
        <f t="shared" si="12"/>
        <v>24.408163265306001</v>
      </c>
      <c r="O72" s="11">
        <f t="shared" si="15"/>
        <v>-70.153221000000002</v>
      </c>
      <c r="P72" s="6">
        <f t="shared" si="13"/>
        <v>-65.153221000000002</v>
      </c>
    </row>
    <row r="73" spans="2:16" x14ac:dyDescent="0.25">
      <c r="B73" s="88">
        <v>23673469387.755001</v>
      </c>
      <c r="C73" s="88">
        <v>-8.1791964000000004</v>
      </c>
      <c r="F73" s="6">
        <f t="shared" si="10"/>
        <v>24.653061224490003</v>
      </c>
      <c r="G73" s="11">
        <f t="shared" si="14"/>
        <v>-67.872073999999998</v>
      </c>
      <c r="H73" s="6">
        <f t="shared" si="11"/>
        <v>-62.872073999999998</v>
      </c>
      <c r="J73" s="88">
        <v>23673469387.755001</v>
      </c>
      <c r="K73" s="88">
        <v>-8.7462835000000005</v>
      </c>
      <c r="N73" s="6">
        <f t="shared" si="12"/>
        <v>24.653061224490003</v>
      </c>
      <c r="O73" s="11">
        <f t="shared" si="15"/>
        <v>-70.071029999999993</v>
      </c>
      <c r="P73" s="6">
        <f t="shared" si="13"/>
        <v>-65.071029999999993</v>
      </c>
    </row>
    <row r="74" spans="2:16" x14ac:dyDescent="0.25">
      <c r="B74" s="88">
        <v>23918367346.938999</v>
      </c>
      <c r="C74" s="88">
        <v>-8.1272993000000007</v>
      </c>
      <c r="F74" s="6">
        <f t="shared" si="10"/>
        <v>24.897959183672999</v>
      </c>
      <c r="G74" s="11">
        <f t="shared" si="14"/>
        <v>-66.422439999999995</v>
      </c>
      <c r="H74" s="6">
        <f t="shared" si="11"/>
        <v>-61.422440000000002</v>
      </c>
      <c r="J74" s="88">
        <v>23918367346.938999</v>
      </c>
      <c r="K74" s="88">
        <v>-8.6897687999999995</v>
      </c>
      <c r="N74" s="6">
        <f t="shared" si="12"/>
        <v>24.897959183672999</v>
      </c>
      <c r="O74" s="11">
        <f t="shared" si="15"/>
        <v>-69.385529000000005</v>
      </c>
      <c r="P74" s="6">
        <f t="shared" si="13"/>
        <v>-64.385529000000005</v>
      </c>
    </row>
    <row r="75" spans="2:16" x14ac:dyDescent="0.25">
      <c r="B75" s="88">
        <v>24163265306.122002</v>
      </c>
      <c r="C75" s="88">
        <v>-8.0486441000000006</v>
      </c>
      <c r="F75" s="6">
        <f t="shared" si="10"/>
        <v>25.142857142856997</v>
      </c>
      <c r="G75" s="11">
        <f t="shared" si="14"/>
        <v>-65.497535999999997</v>
      </c>
      <c r="H75" s="6">
        <f t="shared" si="11"/>
        <v>-60.497535999999997</v>
      </c>
      <c r="J75" s="88">
        <v>24163265306.122002</v>
      </c>
      <c r="K75" s="88">
        <v>-8.6576252</v>
      </c>
      <c r="N75" s="6">
        <f t="shared" si="12"/>
        <v>25.142857142856997</v>
      </c>
      <c r="O75" s="11">
        <f t="shared" si="15"/>
        <v>-69.314803999999995</v>
      </c>
      <c r="P75" s="6">
        <f t="shared" si="13"/>
        <v>-64.314803999999995</v>
      </c>
    </row>
    <row r="76" spans="2:16" x14ac:dyDescent="0.25">
      <c r="B76" s="88">
        <v>24408163265.306</v>
      </c>
      <c r="C76" s="88">
        <v>-8.0098313999999995</v>
      </c>
      <c r="F76" s="6">
        <f t="shared" si="10"/>
        <v>25.387755102041002</v>
      </c>
      <c r="G76" s="11">
        <f t="shared" si="14"/>
        <v>-65.250159999999994</v>
      </c>
      <c r="H76" s="6">
        <f t="shared" si="11"/>
        <v>-60.250160000000001</v>
      </c>
      <c r="J76" s="88">
        <v>24408163265.306</v>
      </c>
      <c r="K76" s="88">
        <v>-8.5955162000000005</v>
      </c>
      <c r="N76" s="6">
        <f t="shared" si="12"/>
        <v>25.387755102041002</v>
      </c>
      <c r="O76" s="11">
        <f t="shared" si="15"/>
        <v>-68.501464999999996</v>
      </c>
      <c r="P76" s="6">
        <f t="shared" si="13"/>
        <v>-63.501465000000003</v>
      </c>
    </row>
    <row r="77" spans="2:16" x14ac:dyDescent="0.25">
      <c r="B77" s="88">
        <v>24653061224.490002</v>
      </c>
      <c r="C77" s="88">
        <v>-8.0043707000000008</v>
      </c>
      <c r="F77" s="6">
        <f t="shared" si="10"/>
        <v>25.632653061223998</v>
      </c>
      <c r="G77" s="11">
        <f t="shared" si="14"/>
        <v>-65.846664000000004</v>
      </c>
      <c r="H77" s="6">
        <f t="shared" si="11"/>
        <v>-60.846663999999997</v>
      </c>
      <c r="J77" s="88">
        <v>24653061224.490002</v>
      </c>
      <c r="K77" s="88">
        <v>-8.6236916000000008</v>
      </c>
      <c r="N77" s="6">
        <f t="shared" si="12"/>
        <v>25.632653061223998</v>
      </c>
      <c r="O77" s="11">
        <f t="shared" si="15"/>
        <v>-67.357838000000001</v>
      </c>
      <c r="P77" s="6">
        <f t="shared" si="13"/>
        <v>-62.357838000000001</v>
      </c>
    </row>
    <row r="78" spans="2:16" x14ac:dyDescent="0.25">
      <c r="B78" s="88">
        <v>24897959183.673</v>
      </c>
      <c r="C78" s="88">
        <v>-7.9924483000000004</v>
      </c>
      <c r="F78" s="6">
        <f t="shared" si="10"/>
        <v>25.877551020407999</v>
      </c>
      <c r="G78" s="11">
        <f t="shared" si="14"/>
        <v>-66.246703999999994</v>
      </c>
      <c r="H78" s="6">
        <f t="shared" si="11"/>
        <v>-61.246704000000001</v>
      </c>
      <c r="J78" s="88">
        <v>24897959183.673</v>
      </c>
      <c r="K78" s="88">
        <v>-8.6711226000000003</v>
      </c>
      <c r="N78" s="6">
        <f t="shared" si="12"/>
        <v>25.877551020407999</v>
      </c>
      <c r="O78" s="11">
        <f t="shared" si="15"/>
        <v>-65.653851000000003</v>
      </c>
      <c r="P78" s="6">
        <f t="shared" si="13"/>
        <v>-60.653851000000003</v>
      </c>
    </row>
    <row r="79" spans="2:16" x14ac:dyDescent="0.25">
      <c r="B79" s="88">
        <v>25142857142.856998</v>
      </c>
      <c r="C79" s="88">
        <v>-8.0231618999999998</v>
      </c>
      <c r="F79" s="6">
        <f t="shared" si="10"/>
        <v>26.122448979592001</v>
      </c>
      <c r="G79" s="11">
        <f t="shared" si="14"/>
        <v>-66.769401999999999</v>
      </c>
      <c r="H79" s="6">
        <f t="shared" si="11"/>
        <v>-61.769401999999999</v>
      </c>
      <c r="J79" s="88">
        <v>25142857142.856998</v>
      </c>
      <c r="K79" s="88">
        <v>-8.6918526000000007</v>
      </c>
      <c r="N79" s="6">
        <f t="shared" si="12"/>
        <v>26.122448979592001</v>
      </c>
      <c r="O79" s="11">
        <f t="shared" si="15"/>
        <v>-66.700492999999994</v>
      </c>
      <c r="P79" s="6">
        <f t="shared" si="13"/>
        <v>-61.700493000000002</v>
      </c>
    </row>
    <row r="80" spans="2:16" x14ac:dyDescent="0.25">
      <c r="B80" s="88">
        <v>25387755102.041</v>
      </c>
      <c r="C80" s="88">
        <v>-8.1084145999999997</v>
      </c>
      <c r="F80" s="6">
        <f t="shared" si="10"/>
        <v>26.367346938776002</v>
      </c>
      <c r="G80" s="11">
        <f t="shared" si="14"/>
        <v>-64.882854000000009</v>
      </c>
      <c r="H80" s="6">
        <f t="shared" si="11"/>
        <v>-59.882854000000002</v>
      </c>
      <c r="J80" s="88">
        <v>25387755102.041</v>
      </c>
      <c r="K80" s="88">
        <v>-8.7361202000000002</v>
      </c>
      <c r="N80" s="6">
        <f t="shared" si="12"/>
        <v>26.367346938776002</v>
      </c>
      <c r="O80" s="11">
        <f t="shared" si="15"/>
        <v>-67.958111000000002</v>
      </c>
      <c r="P80" s="6">
        <f t="shared" si="13"/>
        <v>-62.958111000000002</v>
      </c>
    </row>
    <row r="81" spans="2:16" x14ac:dyDescent="0.25">
      <c r="B81" s="88">
        <v>25632653061.223999</v>
      </c>
      <c r="C81" s="88">
        <v>-8.2144774999999992</v>
      </c>
      <c r="F81" s="6">
        <f t="shared" si="10"/>
        <v>26.612244897958998</v>
      </c>
      <c r="G81" s="11">
        <f t="shared" si="14"/>
        <v>-63.224266</v>
      </c>
      <c r="H81" s="6">
        <f t="shared" si="11"/>
        <v>-58.224266</v>
      </c>
      <c r="J81" s="88">
        <v>25632653061.223999</v>
      </c>
      <c r="K81" s="88">
        <v>-8.7836437000000007</v>
      </c>
      <c r="N81" s="6">
        <f t="shared" si="12"/>
        <v>26.612244897958998</v>
      </c>
      <c r="O81" s="11">
        <f t="shared" si="15"/>
        <v>-69.015288999999996</v>
      </c>
      <c r="P81" s="6">
        <f t="shared" si="13"/>
        <v>-64.015288999999996</v>
      </c>
    </row>
    <row r="82" spans="2:16" x14ac:dyDescent="0.25">
      <c r="B82" s="88">
        <v>25877551020.408001</v>
      </c>
      <c r="C82" s="88">
        <v>-8.3693618999999995</v>
      </c>
      <c r="F82" s="6">
        <f t="shared" si="10"/>
        <v>26.857142857143003</v>
      </c>
      <c r="G82" s="11">
        <f t="shared" si="14"/>
        <v>-60.774428999999998</v>
      </c>
      <c r="H82" s="6">
        <f t="shared" si="11"/>
        <v>-55.774428999999998</v>
      </c>
      <c r="J82" s="88">
        <v>25877551020.408001</v>
      </c>
      <c r="K82" s="88">
        <v>-8.8458308999999993</v>
      </c>
      <c r="N82" s="6">
        <f t="shared" si="12"/>
        <v>26.857142857143003</v>
      </c>
      <c r="O82" s="11">
        <f t="shared" si="15"/>
        <v>-68.255225999999993</v>
      </c>
      <c r="P82" s="6">
        <f t="shared" si="13"/>
        <v>-63.255226</v>
      </c>
    </row>
    <row r="83" spans="2:16" x14ac:dyDescent="0.25">
      <c r="B83" s="88">
        <v>26122448979.591999</v>
      </c>
      <c r="C83" s="88">
        <v>-8.4695187000000001</v>
      </c>
      <c r="F83" s="6">
        <f t="shared" si="10"/>
        <v>27.102040816327001</v>
      </c>
      <c r="G83" s="11">
        <f t="shared" si="14"/>
        <v>-59.796543</v>
      </c>
      <c r="H83" s="6">
        <f t="shared" si="11"/>
        <v>-54.796543</v>
      </c>
      <c r="J83" s="88">
        <v>26122448979.591999</v>
      </c>
      <c r="K83" s="88">
        <v>-8.9881430000000009</v>
      </c>
      <c r="N83" s="6">
        <f t="shared" si="12"/>
        <v>27.102040816327001</v>
      </c>
      <c r="O83" s="11">
        <f t="shared" si="15"/>
        <v>-66.956856000000002</v>
      </c>
      <c r="P83" s="6">
        <f t="shared" si="13"/>
        <v>-61.956856000000002</v>
      </c>
    </row>
    <row r="84" spans="2:16" x14ac:dyDescent="0.25">
      <c r="B84" s="88">
        <v>26367346938.776001</v>
      </c>
      <c r="C84" s="88">
        <v>-8.4452418999999992</v>
      </c>
      <c r="F84" s="6">
        <f t="shared" si="10"/>
        <v>27.346938775509997</v>
      </c>
      <c r="G84" s="11">
        <f t="shared" si="14"/>
        <v>-59.217747000000003</v>
      </c>
      <c r="H84" s="6">
        <f t="shared" si="11"/>
        <v>-54.217747000000003</v>
      </c>
      <c r="J84" s="88">
        <v>26367346938.776001</v>
      </c>
      <c r="K84" s="88">
        <v>-9.0713510999999993</v>
      </c>
      <c r="N84" s="6">
        <f t="shared" si="12"/>
        <v>27.346938775509997</v>
      </c>
      <c r="O84" s="11">
        <f t="shared" si="15"/>
        <v>-66.069027000000006</v>
      </c>
      <c r="P84" s="6">
        <f t="shared" si="13"/>
        <v>-61.069026999999998</v>
      </c>
    </row>
    <row r="85" spans="2:16" x14ac:dyDescent="0.25">
      <c r="B85" s="88">
        <v>26612244897.959</v>
      </c>
      <c r="C85" s="88">
        <v>-8.5437812999999991</v>
      </c>
      <c r="F85" s="6">
        <f t="shared" si="10"/>
        <v>27.591836734693999</v>
      </c>
      <c r="G85" s="11">
        <f t="shared" si="14"/>
        <v>-58.835579000000003</v>
      </c>
      <c r="H85" s="6">
        <f t="shared" si="11"/>
        <v>-53.835579000000003</v>
      </c>
      <c r="J85" s="88">
        <v>26612244897.959</v>
      </c>
      <c r="K85" s="88">
        <v>-9.1195325999999994</v>
      </c>
      <c r="N85" s="6">
        <f t="shared" si="12"/>
        <v>27.591836734693999</v>
      </c>
      <c r="O85" s="11">
        <f t="shared" si="15"/>
        <v>-64.74404100000001</v>
      </c>
      <c r="P85" s="6">
        <f t="shared" si="13"/>
        <v>-59.744041000000003</v>
      </c>
    </row>
    <row r="86" spans="2:16" x14ac:dyDescent="0.25">
      <c r="B86" s="88">
        <v>26857142857.143002</v>
      </c>
      <c r="C86" s="88">
        <v>-8.6502055999999996</v>
      </c>
      <c r="F86" s="6">
        <f t="shared" si="10"/>
        <v>27.836734693877997</v>
      </c>
      <c r="G86" s="11">
        <f t="shared" si="14"/>
        <v>-59.191276999999999</v>
      </c>
      <c r="H86" s="6">
        <f t="shared" si="11"/>
        <v>-54.191276999999999</v>
      </c>
      <c r="J86" s="88">
        <v>26857142857.143002</v>
      </c>
      <c r="K86" s="88">
        <v>-9.1044692999999999</v>
      </c>
      <c r="N86" s="6">
        <f t="shared" si="12"/>
        <v>27.836734693877997</v>
      </c>
      <c r="O86" s="11">
        <f t="shared" si="15"/>
        <v>-64.449691999999999</v>
      </c>
      <c r="P86" s="6">
        <f t="shared" si="13"/>
        <v>-59.449691999999999</v>
      </c>
    </row>
    <row r="87" spans="2:16" x14ac:dyDescent="0.25">
      <c r="B87" s="88">
        <v>27102040816.327</v>
      </c>
      <c r="C87" s="88">
        <v>-8.6584968999999994</v>
      </c>
      <c r="F87" s="6">
        <f t="shared" si="10"/>
        <v>28.081632653061</v>
      </c>
      <c r="G87" s="11">
        <f t="shared" si="14"/>
        <v>-59.609737000000003</v>
      </c>
      <c r="H87" s="6">
        <f t="shared" si="11"/>
        <v>-54.609737000000003</v>
      </c>
      <c r="J87" s="88">
        <v>27102040816.327</v>
      </c>
      <c r="K87" s="88">
        <v>-9.0832815</v>
      </c>
      <c r="N87" s="6">
        <f t="shared" si="12"/>
        <v>28.081632653061</v>
      </c>
      <c r="O87" s="11">
        <f t="shared" si="15"/>
        <v>-64.287936999999999</v>
      </c>
      <c r="P87" s="6">
        <f t="shared" si="13"/>
        <v>-59.287936999999999</v>
      </c>
    </row>
    <row r="88" spans="2:16" x14ac:dyDescent="0.25">
      <c r="B88" s="88">
        <v>27346938775.509998</v>
      </c>
      <c r="C88" s="88">
        <v>-8.6312818999999994</v>
      </c>
      <c r="F88" s="6">
        <f t="shared" si="10"/>
        <v>28.326530612244998</v>
      </c>
      <c r="G88" s="11">
        <f t="shared" si="14"/>
        <v>-59.705176999999999</v>
      </c>
      <c r="H88" s="6">
        <f t="shared" si="11"/>
        <v>-54.705176999999999</v>
      </c>
      <c r="J88" s="88">
        <v>27346938775.509998</v>
      </c>
      <c r="K88" s="88">
        <v>-9.0825213999999992</v>
      </c>
      <c r="N88" s="6">
        <f t="shared" si="12"/>
        <v>28.326530612244998</v>
      </c>
      <c r="O88" s="11">
        <f t="shared" si="15"/>
        <v>-64.710921999999997</v>
      </c>
      <c r="P88" s="6">
        <f t="shared" si="13"/>
        <v>-59.710921999999997</v>
      </c>
    </row>
    <row r="89" spans="2:16" x14ac:dyDescent="0.25">
      <c r="B89" s="88">
        <v>27591836734.694</v>
      </c>
      <c r="C89" s="88">
        <v>-8.5747976000000001</v>
      </c>
      <c r="F89" s="6">
        <f t="shared" si="10"/>
        <v>28.571428571428999</v>
      </c>
      <c r="G89" s="11">
        <f t="shared" si="14"/>
        <v>-59.475754000000002</v>
      </c>
      <c r="H89" s="6">
        <f t="shared" si="11"/>
        <v>-54.475754000000002</v>
      </c>
      <c r="J89" s="88">
        <v>27591836734.694</v>
      </c>
      <c r="K89" s="88">
        <v>-9.1401424000000002</v>
      </c>
      <c r="N89" s="6">
        <f t="shared" si="12"/>
        <v>28.571428571428999</v>
      </c>
      <c r="O89" s="11">
        <f t="shared" si="15"/>
        <v>-65.223502999999994</v>
      </c>
      <c r="P89" s="6">
        <f t="shared" si="13"/>
        <v>-60.223503000000001</v>
      </c>
    </row>
    <row r="90" spans="2:16" x14ac:dyDescent="0.25">
      <c r="B90" s="88">
        <v>27836734693.877998</v>
      </c>
      <c r="C90" s="88">
        <v>-8.5186167000000008</v>
      </c>
      <c r="F90" s="6">
        <f t="shared" si="10"/>
        <v>28.816326530611999</v>
      </c>
      <c r="G90" s="11">
        <f t="shared" si="14"/>
        <v>-58.722732999999998</v>
      </c>
      <c r="H90" s="6">
        <f t="shared" si="11"/>
        <v>-53.722732999999998</v>
      </c>
      <c r="J90" s="88">
        <v>27836734693.877998</v>
      </c>
      <c r="K90" s="88">
        <v>-9.1317596000000005</v>
      </c>
      <c r="N90" s="6">
        <f t="shared" si="12"/>
        <v>28.816326530611999</v>
      </c>
      <c r="O90" s="11">
        <f t="shared" si="15"/>
        <v>-65.463279999999997</v>
      </c>
      <c r="P90" s="6">
        <f t="shared" si="13"/>
        <v>-60.463279999999997</v>
      </c>
    </row>
    <row r="91" spans="2:16" x14ac:dyDescent="0.25">
      <c r="B91" s="88">
        <v>28081632653.061001</v>
      </c>
      <c r="C91" s="88">
        <v>-8.5000219000000001</v>
      </c>
      <c r="F91" s="6">
        <f t="shared" si="10"/>
        <v>29.061224489796</v>
      </c>
      <c r="G91" s="11">
        <f t="shared" si="14"/>
        <v>-58.550261999999996</v>
      </c>
      <c r="H91" s="6">
        <f t="shared" si="11"/>
        <v>-53.550261999999996</v>
      </c>
      <c r="J91" s="88">
        <v>28081632653.061001</v>
      </c>
      <c r="K91" s="88">
        <v>-9.0856294999999996</v>
      </c>
      <c r="N91" s="6">
        <f t="shared" si="12"/>
        <v>29.061224489796</v>
      </c>
      <c r="O91" s="11">
        <f t="shared" si="15"/>
        <v>-66.652168000000003</v>
      </c>
      <c r="P91" s="6">
        <f t="shared" si="13"/>
        <v>-61.652168000000003</v>
      </c>
    </row>
    <row r="92" spans="2:16" x14ac:dyDescent="0.25">
      <c r="B92" s="88">
        <v>28326530612.244999</v>
      </c>
      <c r="C92" s="88">
        <v>-8.4673510000000007</v>
      </c>
      <c r="F92" s="6">
        <f t="shared" si="10"/>
        <v>29.306122448979998</v>
      </c>
      <c r="G92" s="11">
        <f t="shared" si="14"/>
        <v>-59.646388999999999</v>
      </c>
      <c r="H92" s="6">
        <f t="shared" si="11"/>
        <v>-54.646388999999999</v>
      </c>
      <c r="J92" s="88">
        <v>28326530612.244999</v>
      </c>
      <c r="K92" s="88">
        <v>-9.0260086000000008</v>
      </c>
      <c r="N92" s="6">
        <f t="shared" si="12"/>
        <v>29.306122448979998</v>
      </c>
      <c r="O92" s="11">
        <f t="shared" si="15"/>
        <v>-67.993270999999993</v>
      </c>
      <c r="P92" s="6">
        <f t="shared" si="13"/>
        <v>-62.993271</v>
      </c>
    </row>
    <row r="93" spans="2:16" x14ac:dyDescent="0.25">
      <c r="B93" s="88">
        <v>28571428571.429001</v>
      </c>
      <c r="C93" s="88">
        <v>-8.4240408000000002</v>
      </c>
      <c r="F93" s="6">
        <f t="shared" si="10"/>
        <v>29.551020408162998</v>
      </c>
      <c r="G93" s="11">
        <f t="shared" si="14"/>
        <v>-62.077007000000002</v>
      </c>
      <c r="H93" s="6">
        <f t="shared" si="11"/>
        <v>-57.077007000000002</v>
      </c>
      <c r="J93" s="88">
        <v>28571428571.429001</v>
      </c>
      <c r="K93" s="88">
        <v>-9.0292749000000008</v>
      </c>
      <c r="N93" s="6">
        <f t="shared" si="12"/>
        <v>29.551020408162998</v>
      </c>
      <c r="O93" s="11">
        <f t="shared" si="15"/>
        <v>-69.935928000000004</v>
      </c>
      <c r="P93" s="6">
        <f t="shared" si="13"/>
        <v>-64.935928000000004</v>
      </c>
    </row>
    <row r="94" spans="2:16" x14ac:dyDescent="0.25">
      <c r="B94" s="88">
        <v>28816326530.612</v>
      </c>
      <c r="C94" s="88">
        <v>-8.3184547000000002</v>
      </c>
      <c r="F94" s="6">
        <f t="shared" si="10"/>
        <v>29.795918367346999</v>
      </c>
      <c r="G94" s="11">
        <f t="shared" si="14"/>
        <v>-65.538414000000003</v>
      </c>
      <c r="H94" s="6">
        <f t="shared" si="11"/>
        <v>-60.538414000000003</v>
      </c>
      <c r="J94" s="88">
        <v>28816326530.612</v>
      </c>
      <c r="K94" s="88">
        <v>-8.8966303</v>
      </c>
      <c r="N94" s="6">
        <f t="shared" si="12"/>
        <v>29.795918367346999</v>
      </c>
      <c r="O94" s="11">
        <f t="shared" si="15"/>
        <v>-75.458054000000004</v>
      </c>
      <c r="P94" s="6">
        <f t="shared" si="13"/>
        <v>-70.458054000000004</v>
      </c>
    </row>
    <row r="95" spans="2:16" x14ac:dyDescent="0.25">
      <c r="B95" s="88">
        <v>29061224489.796001</v>
      </c>
      <c r="C95" s="88">
        <v>-8.2510729000000005</v>
      </c>
      <c r="F95" s="6">
        <f t="shared" si="10"/>
        <v>30.040816326530997</v>
      </c>
      <c r="G95" s="11">
        <f t="shared" si="14"/>
        <v>-68.01082199999999</v>
      </c>
      <c r="H95" s="6">
        <f t="shared" si="11"/>
        <v>-63.010821999999997</v>
      </c>
      <c r="J95" s="88">
        <v>29061224489.796001</v>
      </c>
      <c r="K95" s="88">
        <v>-8.8580808999999991</v>
      </c>
      <c r="N95" s="6">
        <f t="shared" si="12"/>
        <v>30.040816326530997</v>
      </c>
      <c r="O95" s="11">
        <f t="shared" si="15"/>
        <v>-79.267700000000005</v>
      </c>
      <c r="P95" s="6">
        <f t="shared" si="13"/>
        <v>-74.267700000000005</v>
      </c>
    </row>
    <row r="96" spans="2:16" x14ac:dyDescent="0.25">
      <c r="B96" s="88">
        <v>29306122448.98</v>
      </c>
      <c r="C96" s="88">
        <v>-8.2346515999999994</v>
      </c>
      <c r="F96" s="6">
        <f t="shared" si="10"/>
        <v>30.285714285714</v>
      </c>
      <c r="G96" s="11">
        <f t="shared" si="14"/>
        <v>-68.23577499999999</v>
      </c>
      <c r="H96" s="6">
        <f t="shared" si="11"/>
        <v>-63.235774999999997</v>
      </c>
      <c r="J96" s="88">
        <v>29306122448.98</v>
      </c>
      <c r="K96" s="88">
        <v>-8.8228072999999991</v>
      </c>
      <c r="N96" s="6">
        <f t="shared" si="12"/>
        <v>30.285714285714</v>
      </c>
      <c r="O96" s="11">
        <f t="shared" si="15"/>
        <v>-81.402739999999994</v>
      </c>
      <c r="P96" s="6">
        <f t="shared" si="13"/>
        <v>-76.402739999999994</v>
      </c>
    </row>
    <row r="97" spans="2:16" x14ac:dyDescent="0.25">
      <c r="B97" s="88">
        <v>29551020408.162998</v>
      </c>
      <c r="C97" s="88">
        <v>-8.1302222999999998</v>
      </c>
      <c r="F97" s="6">
        <f t="shared" si="10"/>
        <v>30.530612244897998</v>
      </c>
      <c r="G97" s="11">
        <f t="shared" si="14"/>
        <v>-68.075169000000002</v>
      </c>
      <c r="H97" s="6">
        <f t="shared" si="11"/>
        <v>-63.075169000000002</v>
      </c>
      <c r="J97" s="88">
        <v>29551020408.162998</v>
      </c>
      <c r="K97" s="88">
        <v>-8.7708416000000007</v>
      </c>
      <c r="N97" s="6">
        <f t="shared" si="12"/>
        <v>30.530612244897998</v>
      </c>
      <c r="O97" s="11">
        <f t="shared" si="15"/>
        <v>-76.413559000000006</v>
      </c>
      <c r="P97" s="6">
        <f t="shared" si="13"/>
        <v>-71.413559000000006</v>
      </c>
    </row>
    <row r="98" spans="2:16" x14ac:dyDescent="0.25">
      <c r="B98" s="88">
        <v>29795918367.347</v>
      </c>
      <c r="C98" s="88">
        <v>-8.1273584000000003</v>
      </c>
      <c r="F98" s="6">
        <f t="shared" si="10"/>
        <v>30.775510204082</v>
      </c>
      <c r="G98" s="11">
        <f t="shared" si="14"/>
        <v>-67.741118999999998</v>
      </c>
      <c r="H98" s="6">
        <f t="shared" si="11"/>
        <v>-62.741118999999998</v>
      </c>
      <c r="J98" s="88">
        <v>29795918367.347</v>
      </c>
      <c r="K98" s="88">
        <v>-8.7569780000000002</v>
      </c>
      <c r="N98" s="6">
        <f t="shared" si="12"/>
        <v>30.775510204082</v>
      </c>
      <c r="O98" s="11">
        <f t="shared" si="15"/>
        <v>-72.232512999999997</v>
      </c>
      <c r="P98" s="6">
        <f t="shared" si="13"/>
        <v>-67.232512999999997</v>
      </c>
    </row>
    <row r="99" spans="2:16" x14ac:dyDescent="0.25">
      <c r="B99" s="88">
        <v>30040816326.530998</v>
      </c>
      <c r="C99" s="88">
        <v>-8.0527201000000002</v>
      </c>
      <c r="F99" s="6">
        <f t="shared" si="10"/>
        <v>31.020408163265</v>
      </c>
      <c r="G99" s="11">
        <f t="shared" si="14"/>
        <v>-69.312836000000004</v>
      </c>
      <c r="H99" s="6">
        <f t="shared" si="11"/>
        <v>-64.312836000000004</v>
      </c>
      <c r="J99" s="88">
        <v>30040816326.530998</v>
      </c>
      <c r="K99" s="88">
        <v>-8.6807231999999992</v>
      </c>
      <c r="N99" s="6">
        <f t="shared" si="12"/>
        <v>31.020408163265</v>
      </c>
      <c r="O99" s="11">
        <f t="shared" si="15"/>
        <v>-69.485680000000002</v>
      </c>
      <c r="P99" s="6">
        <f t="shared" si="13"/>
        <v>-64.485680000000002</v>
      </c>
    </row>
    <row r="100" spans="2:16" x14ac:dyDescent="0.25">
      <c r="B100" s="88">
        <v>30285714285.714001</v>
      </c>
      <c r="C100" s="88">
        <v>-8.0946607999999998</v>
      </c>
      <c r="F100" s="6">
        <f t="shared" si="10"/>
        <v>31.265306122449001</v>
      </c>
      <c r="G100" s="11">
        <f t="shared" si="14"/>
        <v>-69.772659000000004</v>
      </c>
      <c r="H100" s="6">
        <f t="shared" si="11"/>
        <v>-64.772659000000004</v>
      </c>
      <c r="J100" s="88">
        <v>30285714285.714001</v>
      </c>
      <c r="K100" s="88">
        <v>-8.7056188999999993</v>
      </c>
      <c r="N100" s="6">
        <f t="shared" si="12"/>
        <v>31.265306122449001</v>
      </c>
      <c r="O100" s="11">
        <f t="shared" si="15"/>
        <v>-68.616382999999999</v>
      </c>
      <c r="P100" s="6">
        <f t="shared" si="13"/>
        <v>-63.616382999999999</v>
      </c>
    </row>
    <row r="101" spans="2:16" x14ac:dyDescent="0.25">
      <c r="B101" s="88">
        <v>30530612244.897999</v>
      </c>
      <c r="C101" s="88">
        <v>-8.1241912999999997</v>
      </c>
      <c r="F101" s="6">
        <f t="shared" ref="F101:F103" si="16">B209/1000000000</f>
        <v>31.510204081632999</v>
      </c>
      <c r="G101" s="11">
        <f t="shared" si="14"/>
        <v>-70.166618</v>
      </c>
      <c r="H101" s="6">
        <f t="shared" ref="H101:H103" si="17">D209</f>
        <v>-65.166618</v>
      </c>
      <c r="J101" s="88">
        <v>30530612244.897999</v>
      </c>
      <c r="K101" s="88">
        <v>-8.7117205000000002</v>
      </c>
      <c r="N101" s="6">
        <f t="shared" ref="N101:N103" si="18">J209/1000000000</f>
        <v>31.510204081632999</v>
      </c>
      <c r="O101" s="11">
        <f t="shared" si="15"/>
        <v>-68.062576000000007</v>
      </c>
      <c r="P101" s="6">
        <f t="shared" ref="P101:P103" si="19">L209</f>
        <v>-63.062576</v>
      </c>
    </row>
    <row r="102" spans="2:16" x14ac:dyDescent="0.25">
      <c r="B102" s="88">
        <v>30775510204.082001</v>
      </c>
      <c r="C102" s="88">
        <v>-8.1690129999999996</v>
      </c>
      <c r="F102" s="6">
        <f t="shared" si="16"/>
        <v>31.755102040816002</v>
      </c>
      <c r="G102" s="11">
        <f t="shared" si="14"/>
        <v>-70.881255999999993</v>
      </c>
      <c r="H102" s="6">
        <f t="shared" si="17"/>
        <v>-65.881255999999993</v>
      </c>
      <c r="J102" s="88">
        <v>30775510204.082001</v>
      </c>
      <c r="K102" s="88">
        <v>-8.7112864999999999</v>
      </c>
      <c r="N102" s="6">
        <f t="shared" si="18"/>
        <v>31.755102040816002</v>
      </c>
      <c r="O102" s="11">
        <f t="shared" si="15"/>
        <v>-67.397694000000001</v>
      </c>
      <c r="P102" s="6">
        <f t="shared" si="19"/>
        <v>-62.397694000000001</v>
      </c>
    </row>
    <row r="103" spans="2:16" x14ac:dyDescent="0.25">
      <c r="B103" s="88">
        <v>31020408163.264999</v>
      </c>
      <c r="C103" s="88">
        <v>-8.2552375999999992</v>
      </c>
      <c r="F103" s="6">
        <f t="shared" si="16"/>
        <v>32</v>
      </c>
      <c r="G103" s="11">
        <f t="shared" si="14"/>
        <v>-71.879333000000003</v>
      </c>
      <c r="H103" s="6">
        <f t="shared" si="17"/>
        <v>-66.879333000000003</v>
      </c>
      <c r="J103" s="88">
        <v>31020408163.264999</v>
      </c>
      <c r="K103" s="88">
        <v>-8.7662592000000004</v>
      </c>
      <c r="N103" s="6">
        <f t="shared" si="18"/>
        <v>32</v>
      </c>
      <c r="O103" s="11">
        <f t="shared" si="15"/>
        <v>-67.331294999999997</v>
      </c>
      <c r="P103" s="6">
        <f t="shared" si="19"/>
        <v>-62.331294999999997</v>
      </c>
    </row>
    <row r="104" spans="2:16" x14ac:dyDescent="0.25">
      <c r="B104" s="88">
        <v>31265306122.449001</v>
      </c>
      <c r="C104" s="88">
        <v>-8.3072510000000008</v>
      </c>
      <c r="J104" s="88">
        <v>31265306122.449001</v>
      </c>
      <c r="K104" s="88">
        <v>-8.8471823000000001</v>
      </c>
      <c r="O104" s="11"/>
    </row>
    <row r="105" spans="2:16" x14ac:dyDescent="0.25">
      <c r="B105" s="88">
        <v>31510204081.632999</v>
      </c>
      <c r="C105" s="88">
        <v>-8.3273896999999995</v>
      </c>
      <c r="J105" s="88">
        <v>31510204081.632999</v>
      </c>
      <c r="K105" s="88">
        <v>-8.8790884000000005</v>
      </c>
    </row>
    <row r="106" spans="2:16" x14ac:dyDescent="0.25">
      <c r="B106" s="88">
        <v>31755102040.816002</v>
      </c>
      <c r="C106" s="88">
        <v>-8.3506546000000004</v>
      </c>
      <c r="J106" s="88">
        <v>31755102040.816002</v>
      </c>
      <c r="K106" s="88">
        <v>-8.9739456000000004</v>
      </c>
    </row>
    <row r="107" spans="2:16" x14ac:dyDescent="0.25">
      <c r="B107" s="88">
        <v>32000000000</v>
      </c>
      <c r="C107" s="88">
        <v>-8.3987894000000001</v>
      </c>
      <c r="J107" s="88">
        <v>32000000000</v>
      </c>
      <c r="K107" s="88">
        <v>-9.1020994000000002</v>
      </c>
    </row>
    <row r="108" spans="2:16" x14ac:dyDescent="0.25">
      <c r="B108" s="88" t="s">
        <v>21</v>
      </c>
      <c r="J108" s="88" t="s">
        <v>21</v>
      </c>
    </row>
    <row r="111" spans="2:16" x14ac:dyDescent="0.25">
      <c r="B111" s="88" t="s">
        <v>35</v>
      </c>
      <c r="J111" s="88" t="s">
        <v>35</v>
      </c>
    </row>
    <row r="112" spans="2:16" x14ac:dyDescent="0.25">
      <c r="B112" s="88" t="s">
        <v>19</v>
      </c>
      <c r="C112" s="88" t="s">
        <v>114</v>
      </c>
      <c r="D112" s="88" t="s">
        <v>36</v>
      </c>
      <c r="J112" s="88" t="s">
        <v>19</v>
      </c>
      <c r="K112" s="88" t="s">
        <v>114</v>
      </c>
      <c r="L112" s="88" t="s">
        <v>36</v>
      </c>
    </row>
    <row r="113" spans="2:12" x14ac:dyDescent="0.25">
      <c r="B113" s="88">
        <v>8000000000</v>
      </c>
      <c r="C113" s="88">
        <v>-64.798964999999995</v>
      </c>
      <c r="D113" s="88">
        <v>-57.535744000000001</v>
      </c>
      <c r="J113" s="88">
        <v>8000000000</v>
      </c>
      <c r="K113" s="88">
        <v>-69.431945999999996</v>
      </c>
      <c r="L113" s="88">
        <v>-60.463737000000002</v>
      </c>
    </row>
    <row r="114" spans="2:12" x14ac:dyDescent="0.25">
      <c r="B114" s="88">
        <v>8244897959.1836996</v>
      </c>
      <c r="C114" s="88">
        <v>-63.638598999999999</v>
      </c>
      <c r="D114" s="88">
        <v>-57.096676000000002</v>
      </c>
      <c r="J114" s="88">
        <v>8244897959.1836996</v>
      </c>
      <c r="K114" s="88">
        <v>-70.897651999999994</v>
      </c>
      <c r="L114" s="88">
        <v>-60.311042999999998</v>
      </c>
    </row>
    <row r="115" spans="2:12" x14ac:dyDescent="0.25">
      <c r="B115" s="88">
        <v>8489795918.3673</v>
      </c>
      <c r="C115" s="88">
        <v>-63.314880000000002</v>
      </c>
      <c r="D115" s="88">
        <v>-56.300663</v>
      </c>
      <c r="J115" s="88">
        <v>8489795918.3673</v>
      </c>
      <c r="K115" s="88">
        <v>-68.032066</v>
      </c>
      <c r="L115" s="88">
        <v>-60.096755999999999</v>
      </c>
    </row>
    <row r="116" spans="2:12" x14ac:dyDescent="0.25">
      <c r="B116" s="88">
        <v>8734693877.5510006</v>
      </c>
      <c r="C116" s="88">
        <v>-62.045653999999999</v>
      </c>
      <c r="D116" s="88">
        <v>-57.167136999999997</v>
      </c>
      <c r="J116" s="88">
        <v>8734693877.5510006</v>
      </c>
      <c r="K116" s="88">
        <v>-67.704712000000001</v>
      </c>
      <c r="L116" s="88">
        <v>-58.989105000000002</v>
      </c>
    </row>
    <row r="117" spans="2:12" x14ac:dyDescent="0.25">
      <c r="B117" s="88">
        <v>8979591836.7346992</v>
      </c>
      <c r="C117" s="88">
        <v>-65.966628999999998</v>
      </c>
      <c r="D117" s="88">
        <v>-58.802795000000003</v>
      </c>
      <c r="J117" s="88">
        <v>8979591836.7346992</v>
      </c>
      <c r="K117" s="88">
        <v>-66.965041999999997</v>
      </c>
      <c r="L117" s="88">
        <v>-59.701687</v>
      </c>
    </row>
    <row r="118" spans="2:12" x14ac:dyDescent="0.25">
      <c r="B118" s="88">
        <v>9224489795.9183998</v>
      </c>
      <c r="C118" s="88">
        <v>-68.131400999999997</v>
      </c>
      <c r="D118" s="88">
        <v>-61.481392</v>
      </c>
      <c r="J118" s="88">
        <v>9224489795.9183998</v>
      </c>
      <c r="K118" s="88">
        <v>-69.877350000000007</v>
      </c>
      <c r="L118" s="88">
        <v>-61.886615999999997</v>
      </c>
    </row>
    <row r="119" spans="2:12" x14ac:dyDescent="0.25">
      <c r="B119" s="88">
        <v>9469387755.1019993</v>
      </c>
      <c r="C119" s="88">
        <v>-70.246300000000005</v>
      </c>
      <c r="D119" s="88">
        <v>-64.532646</v>
      </c>
      <c r="J119" s="88">
        <v>9469387755.1019993</v>
      </c>
      <c r="K119" s="88">
        <v>-74.116943000000006</v>
      </c>
      <c r="L119" s="88">
        <v>-65.324714999999998</v>
      </c>
    </row>
    <row r="120" spans="2:12" x14ac:dyDescent="0.25">
      <c r="B120" s="88">
        <v>9714285714.2856998</v>
      </c>
      <c r="C120" s="88">
        <v>-75.242858999999996</v>
      </c>
      <c r="D120" s="88">
        <v>-64.551888000000005</v>
      </c>
      <c r="J120" s="88">
        <v>9714285714.2856998</v>
      </c>
      <c r="K120" s="88">
        <v>-77.292984000000004</v>
      </c>
      <c r="L120" s="88">
        <v>-70.349891999999997</v>
      </c>
    </row>
    <row r="121" spans="2:12" x14ac:dyDescent="0.25">
      <c r="B121" s="88">
        <v>9959183673.4694004</v>
      </c>
      <c r="C121" s="88">
        <v>-68.296729999999997</v>
      </c>
      <c r="D121" s="88">
        <v>-63.758232</v>
      </c>
      <c r="J121" s="88">
        <v>9959183673.4694004</v>
      </c>
      <c r="K121" s="88">
        <v>-84.962418</v>
      </c>
      <c r="L121" s="88">
        <v>-75.583564999999993</v>
      </c>
    </row>
    <row r="122" spans="2:12" x14ac:dyDescent="0.25">
      <c r="B122" s="88">
        <v>10204081632.653</v>
      </c>
      <c r="C122" s="88">
        <v>-67.998435999999998</v>
      </c>
      <c r="D122" s="88">
        <v>-61.652709999999999</v>
      </c>
      <c r="J122" s="88">
        <v>10204081632.653</v>
      </c>
      <c r="K122" s="88">
        <v>-89.817954999999998</v>
      </c>
      <c r="L122" s="88">
        <v>-85.234947000000005</v>
      </c>
    </row>
    <row r="123" spans="2:12" x14ac:dyDescent="0.25">
      <c r="B123" s="88">
        <v>10448979591.837</v>
      </c>
      <c r="C123" s="88">
        <v>-69.039894000000004</v>
      </c>
      <c r="D123" s="88">
        <v>-64.124886000000004</v>
      </c>
      <c r="J123" s="88">
        <v>10448979591.837</v>
      </c>
      <c r="K123" s="88">
        <v>-106.11031</v>
      </c>
      <c r="L123" s="88">
        <v>-91.369720000000001</v>
      </c>
    </row>
    <row r="124" spans="2:12" x14ac:dyDescent="0.25">
      <c r="B124" s="88">
        <v>10693877551.02</v>
      </c>
      <c r="C124" s="88">
        <v>-75.882964999999999</v>
      </c>
      <c r="D124" s="88">
        <v>-65.412979000000007</v>
      </c>
      <c r="J124" s="88">
        <v>10693877551.02</v>
      </c>
      <c r="K124" s="88">
        <v>-103.16847</v>
      </c>
      <c r="L124" s="88">
        <v>-90.262383</v>
      </c>
    </row>
    <row r="125" spans="2:12" x14ac:dyDescent="0.25">
      <c r="B125" s="88">
        <v>10938775510.204</v>
      </c>
      <c r="C125" s="88">
        <v>-71.950935000000001</v>
      </c>
      <c r="D125" s="88">
        <v>-64.594382999999993</v>
      </c>
      <c r="J125" s="88">
        <v>10938775510.204</v>
      </c>
      <c r="K125" s="88">
        <v>-86.234520000000003</v>
      </c>
      <c r="L125" s="88">
        <v>-82.236687000000003</v>
      </c>
    </row>
    <row r="126" spans="2:12" x14ac:dyDescent="0.25">
      <c r="B126" s="88">
        <v>11183673469.388</v>
      </c>
      <c r="C126" s="88">
        <v>-66.645004</v>
      </c>
      <c r="D126" s="88">
        <v>-60.635188999999997</v>
      </c>
      <c r="J126" s="88">
        <v>11183673469.388</v>
      </c>
      <c r="K126" s="88">
        <v>-81.831733999999997</v>
      </c>
      <c r="L126" s="88">
        <v>-73.315994000000003</v>
      </c>
    </row>
    <row r="127" spans="2:12" x14ac:dyDescent="0.25">
      <c r="B127" s="88">
        <v>11428571428.570999</v>
      </c>
      <c r="C127" s="88">
        <v>-64.093964</v>
      </c>
      <c r="D127" s="88">
        <v>-58.632069000000001</v>
      </c>
      <c r="J127" s="88">
        <v>11428571428.570999</v>
      </c>
      <c r="K127" s="88">
        <v>-76.300285000000002</v>
      </c>
      <c r="L127" s="88">
        <v>-69.656906000000006</v>
      </c>
    </row>
    <row r="128" spans="2:12" x14ac:dyDescent="0.25">
      <c r="B128" s="88">
        <v>11673469387.754999</v>
      </c>
      <c r="C128" s="88">
        <v>-66.007034000000004</v>
      </c>
      <c r="D128" s="88">
        <v>-58.674697999999999</v>
      </c>
      <c r="J128" s="88">
        <v>11673469387.754999</v>
      </c>
      <c r="K128" s="88">
        <v>-75.141334999999998</v>
      </c>
      <c r="L128" s="88">
        <v>-68.515938000000006</v>
      </c>
    </row>
    <row r="129" spans="2:12" x14ac:dyDescent="0.25">
      <c r="B129" s="88">
        <v>11918367346.938999</v>
      </c>
      <c r="C129" s="88">
        <v>-66.720932000000005</v>
      </c>
      <c r="D129" s="88">
        <v>-59.964775000000003</v>
      </c>
      <c r="J129" s="88">
        <v>11918367346.938999</v>
      </c>
      <c r="K129" s="88">
        <v>-78.180931000000001</v>
      </c>
      <c r="L129" s="88">
        <v>-68.682937999999993</v>
      </c>
    </row>
    <row r="130" spans="2:12" x14ac:dyDescent="0.25">
      <c r="B130" s="88">
        <v>12163265306.122</v>
      </c>
      <c r="C130" s="88">
        <v>-67.801520999999994</v>
      </c>
      <c r="D130" s="88">
        <v>-60.952297000000002</v>
      </c>
      <c r="J130" s="88">
        <v>12163265306.122</v>
      </c>
      <c r="K130" s="88">
        <v>-76.464095999999998</v>
      </c>
      <c r="L130" s="88">
        <v>-72.728256000000002</v>
      </c>
    </row>
    <row r="131" spans="2:12" x14ac:dyDescent="0.25">
      <c r="B131" s="88">
        <v>12408163265.306</v>
      </c>
      <c r="C131" s="88">
        <v>-68.780510000000007</v>
      </c>
      <c r="D131" s="88">
        <v>-61.960163000000001</v>
      </c>
      <c r="J131" s="88">
        <v>12408163265.306</v>
      </c>
      <c r="K131" s="88">
        <v>-86.960578999999996</v>
      </c>
      <c r="L131" s="88">
        <v>-75.287414999999996</v>
      </c>
    </row>
    <row r="132" spans="2:12" x14ac:dyDescent="0.25">
      <c r="B132" s="88">
        <v>12653061224.49</v>
      </c>
      <c r="C132" s="88">
        <v>-69.588042999999999</v>
      </c>
      <c r="D132" s="88">
        <v>-63.735672000000001</v>
      </c>
      <c r="J132" s="88">
        <v>12653061224.49</v>
      </c>
      <c r="K132" s="88">
        <v>-85.576096000000007</v>
      </c>
      <c r="L132" s="88">
        <v>-75.140579000000002</v>
      </c>
    </row>
    <row r="133" spans="2:12" x14ac:dyDescent="0.25">
      <c r="B133" s="88">
        <v>12897959183.673</v>
      </c>
      <c r="C133" s="88">
        <v>-73.053871000000001</v>
      </c>
      <c r="D133" s="88">
        <v>-66.063727999999998</v>
      </c>
      <c r="J133" s="88">
        <v>12897959183.673</v>
      </c>
      <c r="K133" s="88">
        <v>-75.761086000000006</v>
      </c>
      <c r="L133" s="88">
        <v>-72.042396999999994</v>
      </c>
    </row>
    <row r="134" spans="2:12" x14ac:dyDescent="0.25">
      <c r="B134" s="88">
        <v>13142857142.857</v>
      </c>
      <c r="C134" s="88">
        <v>-75.678428999999994</v>
      </c>
      <c r="D134" s="88">
        <v>-69.342772999999994</v>
      </c>
      <c r="J134" s="88">
        <v>13142857142.857</v>
      </c>
      <c r="K134" s="88">
        <v>-77.438461000000004</v>
      </c>
      <c r="L134" s="88">
        <v>-67.540481999999997</v>
      </c>
    </row>
    <row r="135" spans="2:12" x14ac:dyDescent="0.25">
      <c r="B135" s="88">
        <v>13387755102.041</v>
      </c>
      <c r="C135" s="88">
        <v>-79.367767000000001</v>
      </c>
      <c r="D135" s="88">
        <v>-70.949295000000006</v>
      </c>
      <c r="J135" s="88">
        <v>13387755102.041</v>
      </c>
      <c r="K135" s="88">
        <v>-71.981750000000005</v>
      </c>
      <c r="L135" s="88">
        <v>-66.730118000000004</v>
      </c>
    </row>
    <row r="136" spans="2:12" x14ac:dyDescent="0.25">
      <c r="B136" s="88">
        <v>13632653061.224001</v>
      </c>
      <c r="C136" s="88">
        <v>-77.846869999999996</v>
      </c>
      <c r="D136" s="88">
        <v>-70.930144999999996</v>
      </c>
      <c r="J136" s="88">
        <v>13632653061.224001</v>
      </c>
      <c r="K136" s="88">
        <v>-73.420165999999995</v>
      </c>
      <c r="L136" s="88">
        <v>-66.408591999999999</v>
      </c>
    </row>
    <row r="137" spans="2:12" x14ac:dyDescent="0.25">
      <c r="B137" s="88">
        <v>13877551020.408001</v>
      </c>
      <c r="C137" s="88">
        <v>-75.814941000000005</v>
      </c>
      <c r="D137" s="88">
        <v>-73.809112999999996</v>
      </c>
      <c r="J137" s="88">
        <v>13877551020.408001</v>
      </c>
      <c r="K137" s="88">
        <v>-76.797432000000001</v>
      </c>
      <c r="L137" s="88">
        <v>-66.518462999999997</v>
      </c>
    </row>
    <row r="138" spans="2:12" x14ac:dyDescent="0.25">
      <c r="B138" s="88">
        <v>14122448979.591999</v>
      </c>
      <c r="C138" s="88">
        <v>-88.476180999999997</v>
      </c>
      <c r="D138" s="88">
        <v>-73.222915999999998</v>
      </c>
      <c r="J138" s="88">
        <v>14122448979.591999</v>
      </c>
      <c r="K138" s="88">
        <v>-72.892325999999997</v>
      </c>
      <c r="L138" s="88">
        <v>-65.619941999999995</v>
      </c>
    </row>
    <row r="139" spans="2:12" x14ac:dyDescent="0.25">
      <c r="B139" s="88">
        <v>14367346938.775999</v>
      </c>
      <c r="C139" s="88">
        <v>-76.793518000000006</v>
      </c>
      <c r="D139" s="88">
        <v>-73.023574999999994</v>
      </c>
      <c r="J139" s="88">
        <v>14367346938.775999</v>
      </c>
      <c r="K139" s="88">
        <v>-71.562790000000007</v>
      </c>
      <c r="L139" s="88">
        <v>-64.501655999999997</v>
      </c>
    </row>
    <row r="140" spans="2:12" x14ac:dyDescent="0.25">
      <c r="B140" s="88">
        <v>14612244897.959</v>
      </c>
      <c r="C140" s="88">
        <v>-75.926697000000004</v>
      </c>
      <c r="D140" s="88">
        <v>-71.784210000000002</v>
      </c>
      <c r="J140" s="88">
        <v>14612244897.959</v>
      </c>
      <c r="K140" s="88">
        <v>-74.399124</v>
      </c>
      <c r="L140" s="88">
        <v>-65.308364999999995</v>
      </c>
    </row>
    <row r="141" spans="2:12" x14ac:dyDescent="0.25">
      <c r="B141" s="88">
        <v>14857142857.143</v>
      </c>
      <c r="C141" s="88">
        <v>-85.271529999999998</v>
      </c>
      <c r="D141" s="88">
        <v>-74.230354000000005</v>
      </c>
      <c r="J141" s="88">
        <v>14857142857.143</v>
      </c>
      <c r="K141" s="88">
        <v>-76.201683000000003</v>
      </c>
      <c r="L141" s="88">
        <v>-67.261452000000006</v>
      </c>
    </row>
    <row r="142" spans="2:12" x14ac:dyDescent="0.25">
      <c r="B142" s="88">
        <v>15102040816.327</v>
      </c>
      <c r="C142" s="88">
        <v>-84.333968999999996</v>
      </c>
      <c r="D142" s="88">
        <v>-76.824600000000004</v>
      </c>
      <c r="J142" s="88">
        <v>15102040816.327</v>
      </c>
      <c r="K142" s="88">
        <v>-78.090384999999998</v>
      </c>
      <c r="L142" s="88">
        <v>-69.797591999999995</v>
      </c>
    </row>
    <row r="143" spans="2:12" x14ac:dyDescent="0.25">
      <c r="B143" s="88">
        <v>15346938775.51</v>
      </c>
      <c r="C143" s="88">
        <v>-83.697616999999994</v>
      </c>
      <c r="D143" s="88">
        <v>-73.054481999999993</v>
      </c>
      <c r="J143" s="88">
        <v>15346938775.51</v>
      </c>
      <c r="K143" s="88">
        <v>-82.444121999999993</v>
      </c>
      <c r="L143" s="88">
        <v>-70.126853999999994</v>
      </c>
    </row>
    <row r="144" spans="2:12" x14ac:dyDescent="0.25">
      <c r="B144" s="88">
        <v>15591836734.694</v>
      </c>
      <c r="C144" s="88">
        <v>-73.897812000000002</v>
      </c>
      <c r="D144" s="88">
        <v>-70.350479000000007</v>
      </c>
      <c r="J144" s="88">
        <v>15591836734.694</v>
      </c>
      <c r="K144" s="88">
        <v>-77.468315000000004</v>
      </c>
      <c r="L144" s="88">
        <v>-70.222847000000002</v>
      </c>
    </row>
    <row r="145" spans="2:12" x14ac:dyDescent="0.25">
      <c r="B145" s="88">
        <v>15836734693.878</v>
      </c>
      <c r="C145" s="88">
        <v>-76.009383999999997</v>
      </c>
      <c r="D145" s="88">
        <v>-66.949768000000006</v>
      </c>
      <c r="J145" s="88">
        <v>15836734693.878</v>
      </c>
      <c r="K145" s="88">
        <v>-78.597228999999999</v>
      </c>
      <c r="L145" s="88">
        <v>-69.458472999999998</v>
      </c>
    </row>
    <row r="146" spans="2:12" x14ac:dyDescent="0.25">
      <c r="B146" s="88">
        <v>16081632653.061001</v>
      </c>
      <c r="C146" s="88">
        <v>-73.433471999999995</v>
      </c>
      <c r="D146" s="88">
        <v>-67.847237000000007</v>
      </c>
      <c r="J146" s="88">
        <v>16081632653.061001</v>
      </c>
      <c r="K146" s="88">
        <v>-80.300483999999997</v>
      </c>
      <c r="L146" s="88">
        <v>-68.634369000000007</v>
      </c>
    </row>
    <row r="147" spans="2:12" x14ac:dyDescent="0.25">
      <c r="B147" s="88">
        <v>16326530612.245001</v>
      </c>
      <c r="C147" s="88">
        <v>-76.462433000000004</v>
      </c>
      <c r="D147" s="88">
        <v>-66.695960999999997</v>
      </c>
      <c r="J147" s="88">
        <v>16326530612.245001</v>
      </c>
      <c r="K147" s="88">
        <v>-75.053207</v>
      </c>
      <c r="L147" s="88">
        <v>-68.099975999999998</v>
      </c>
    </row>
    <row r="148" spans="2:12" x14ac:dyDescent="0.25">
      <c r="B148" s="88">
        <v>16571428571.429001</v>
      </c>
      <c r="C148" s="88">
        <v>-72.72184</v>
      </c>
      <c r="D148" s="88">
        <v>-67.584946000000002</v>
      </c>
      <c r="J148" s="88">
        <v>16571428571.429001</v>
      </c>
      <c r="K148" s="88">
        <v>-76.971855000000005</v>
      </c>
      <c r="L148" s="88">
        <v>-67.043364999999994</v>
      </c>
    </row>
    <row r="149" spans="2:12" x14ac:dyDescent="0.25">
      <c r="B149" s="88">
        <v>16816326530.612</v>
      </c>
      <c r="C149" s="88">
        <v>-76.062636999999995</v>
      </c>
      <c r="D149" s="88">
        <v>-66.206657000000007</v>
      </c>
      <c r="J149" s="88">
        <v>16816326530.612</v>
      </c>
      <c r="K149" s="88">
        <v>-77.056908000000007</v>
      </c>
      <c r="L149" s="88">
        <v>-68.411818999999994</v>
      </c>
    </row>
    <row r="150" spans="2:12" x14ac:dyDescent="0.25">
      <c r="B150" s="88">
        <v>17061224489.796</v>
      </c>
      <c r="C150" s="88">
        <v>-72.271645000000007</v>
      </c>
      <c r="D150" s="88">
        <v>-67.910324000000003</v>
      </c>
      <c r="J150" s="88">
        <v>17061224489.796</v>
      </c>
      <c r="K150" s="88">
        <v>-79.096771000000004</v>
      </c>
      <c r="L150" s="88">
        <v>-70.169121000000004</v>
      </c>
    </row>
    <row r="151" spans="2:12" x14ac:dyDescent="0.25">
      <c r="B151" s="88">
        <v>17306122448.98</v>
      </c>
      <c r="C151" s="88">
        <v>-77.607940999999997</v>
      </c>
      <c r="D151" s="88">
        <v>-75.654099000000002</v>
      </c>
      <c r="J151" s="88">
        <v>17306122448.98</v>
      </c>
      <c r="K151" s="88">
        <v>-82.157287999999994</v>
      </c>
      <c r="L151" s="88">
        <v>-71.000664</v>
      </c>
    </row>
    <row r="152" spans="2:12" x14ac:dyDescent="0.25">
      <c r="B152" s="88">
        <v>17551020408.162998</v>
      </c>
      <c r="C152" s="88">
        <v>-99.184814000000003</v>
      </c>
      <c r="D152" s="88">
        <v>-83.474975999999998</v>
      </c>
      <c r="J152" s="88">
        <v>17551020408.162998</v>
      </c>
      <c r="K152" s="88">
        <v>-79.421668999999994</v>
      </c>
      <c r="L152" s="88">
        <v>-70.125007999999994</v>
      </c>
    </row>
    <row r="153" spans="2:12" x14ac:dyDescent="0.25">
      <c r="B153" s="88">
        <v>17795918367.347</v>
      </c>
      <c r="C153" s="88">
        <v>-95.718192999999999</v>
      </c>
      <c r="D153" s="88">
        <v>-91.914901999999998</v>
      </c>
      <c r="J153" s="88">
        <v>17795918367.347</v>
      </c>
      <c r="K153" s="88">
        <v>-76.313393000000005</v>
      </c>
      <c r="L153" s="88">
        <v>-69.815132000000006</v>
      </c>
    </row>
    <row r="154" spans="2:12" x14ac:dyDescent="0.25">
      <c r="B154" s="88">
        <v>18040816326.530998</v>
      </c>
      <c r="C154" s="88">
        <v>-102.964</v>
      </c>
      <c r="D154" s="88">
        <v>-85.739356999999998</v>
      </c>
      <c r="J154" s="88">
        <v>18040816326.530998</v>
      </c>
      <c r="K154" s="88">
        <v>-81.037621000000001</v>
      </c>
      <c r="L154" s="88">
        <v>-71.576920000000001</v>
      </c>
    </row>
    <row r="155" spans="2:12" x14ac:dyDescent="0.25">
      <c r="B155" s="88">
        <v>18285714285.714001</v>
      </c>
      <c r="C155" s="88">
        <v>-80.737815999999995</v>
      </c>
      <c r="D155" s="88">
        <v>-83.418075999999999</v>
      </c>
      <c r="J155" s="88">
        <v>18285714285.714001</v>
      </c>
      <c r="K155" s="88">
        <v>-84.481628000000001</v>
      </c>
      <c r="L155" s="88">
        <v>-71.795653999999999</v>
      </c>
    </row>
    <row r="156" spans="2:12" x14ac:dyDescent="0.25">
      <c r="B156" s="88">
        <v>18530612244.897999</v>
      </c>
      <c r="C156" s="88">
        <v>-88.786629000000005</v>
      </c>
      <c r="D156" s="88">
        <v>-76.811592000000005</v>
      </c>
      <c r="J156" s="88">
        <v>18530612244.897999</v>
      </c>
      <c r="K156" s="88">
        <v>-76.740027999999995</v>
      </c>
      <c r="L156" s="88">
        <v>-69.734832999999995</v>
      </c>
    </row>
    <row r="157" spans="2:12" x14ac:dyDescent="0.25">
      <c r="B157" s="88">
        <v>18775510204.082001</v>
      </c>
      <c r="C157" s="88">
        <v>-83.216774000000001</v>
      </c>
      <c r="D157" s="88">
        <v>-77.072158999999999</v>
      </c>
      <c r="J157" s="88">
        <v>18775510204.082001</v>
      </c>
      <c r="K157" s="88">
        <v>-74.624022999999994</v>
      </c>
      <c r="L157" s="88">
        <v>-67.093497999999997</v>
      </c>
    </row>
    <row r="158" spans="2:12" x14ac:dyDescent="0.25">
      <c r="B158" s="88">
        <v>19020408163.264999</v>
      </c>
      <c r="C158" s="88">
        <v>-81.452941999999993</v>
      </c>
      <c r="D158" s="88">
        <v>-70.691956000000005</v>
      </c>
      <c r="J158" s="88">
        <v>19020408163.264999</v>
      </c>
      <c r="K158" s="88">
        <v>-76.343650999999994</v>
      </c>
      <c r="L158" s="88">
        <v>-67.875343000000001</v>
      </c>
    </row>
    <row r="159" spans="2:12" x14ac:dyDescent="0.25">
      <c r="B159" s="88">
        <v>19265306122.449001</v>
      </c>
      <c r="C159" s="88">
        <v>-69.612305000000006</v>
      </c>
      <c r="D159" s="88">
        <v>-66.242904999999993</v>
      </c>
      <c r="J159" s="88">
        <v>19265306122.449001</v>
      </c>
      <c r="K159" s="88">
        <v>-78.788261000000006</v>
      </c>
      <c r="L159" s="88">
        <v>-69.080321999999995</v>
      </c>
    </row>
    <row r="160" spans="2:12" x14ac:dyDescent="0.25">
      <c r="B160" s="88">
        <v>19510204081.632999</v>
      </c>
      <c r="C160" s="88">
        <v>-69.729156000000003</v>
      </c>
      <c r="D160" s="88">
        <v>-61.730651999999999</v>
      </c>
      <c r="J160" s="88">
        <v>19510204081.632999</v>
      </c>
      <c r="K160" s="88">
        <v>-77.921593000000001</v>
      </c>
      <c r="L160" s="88">
        <v>-69.400435999999999</v>
      </c>
    </row>
    <row r="161" spans="2:12" x14ac:dyDescent="0.25">
      <c r="B161" s="88">
        <v>19755102040.816002</v>
      </c>
      <c r="C161" s="88">
        <v>-67.807456999999999</v>
      </c>
      <c r="D161" s="88">
        <v>-62.854945999999998</v>
      </c>
      <c r="J161" s="88">
        <v>19755102040.816002</v>
      </c>
      <c r="K161" s="88">
        <v>-77.019379000000001</v>
      </c>
      <c r="L161" s="88">
        <v>-67.575432000000006</v>
      </c>
    </row>
    <row r="162" spans="2:12" x14ac:dyDescent="0.25">
      <c r="B162" s="88">
        <v>20000000000</v>
      </c>
      <c r="C162" s="88">
        <v>-72.826790000000003</v>
      </c>
      <c r="D162" s="88">
        <v>-64.797843999999998</v>
      </c>
      <c r="J162" s="88">
        <v>20000000000</v>
      </c>
      <c r="K162" s="88">
        <v>-73.076447000000002</v>
      </c>
      <c r="L162" s="88">
        <v>-66.378585999999999</v>
      </c>
    </row>
    <row r="163" spans="2:12" x14ac:dyDescent="0.25">
      <c r="B163" s="88">
        <v>20244897959.183998</v>
      </c>
      <c r="C163" s="88">
        <v>-75.482574</v>
      </c>
      <c r="D163" s="88">
        <v>-67.898185999999995</v>
      </c>
      <c r="J163" s="88">
        <v>20244897959.183998</v>
      </c>
      <c r="K163" s="88">
        <v>-74.130218999999997</v>
      </c>
      <c r="L163" s="88">
        <v>-64.183852999999999</v>
      </c>
    </row>
    <row r="164" spans="2:12" x14ac:dyDescent="0.25">
      <c r="B164" s="88">
        <v>20489795918.367001</v>
      </c>
      <c r="C164" s="88">
        <v>-77.086646999999999</v>
      </c>
      <c r="D164" s="88">
        <v>-67.398964000000007</v>
      </c>
      <c r="J164" s="88">
        <v>20489795918.367001</v>
      </c>
      <c r="K164" s="88">
        <v>-70.279990999999995</v>
      </c>
      <c r="L164" s="88">
        <v>-63.005318000000003</v>
      </c>
    </row>
    <row r="165" spans="2:12" x14ac:dyDescent="0.25">
      <c r="B165" s="88">
        <v>20734693877.550999</v>
      </c>
      <c r="C165" s="88">
        <v>-71.358894000000006</v>
      </c>
      <c r="D165" s="88">
        <v>-68.120673999999994</v>
      </c>
      <c r="J165" s="88">
        <v>20734693877.550999</v>
      </c>
      <c r="K165" s="88">
        <v>-69.625961000000004</v>
      </c>
      <c r="L165" s="88">
        <v>-60.055923</v>
      </c>
    </row>
    <row r="166" spans="2:12" x14ac:dyDescent="0.25">
      <c r="B166" s="88">
        <v>20979591836.735001</v>
      </c>
      <c r="C166" s="88">
        <v>-77.710746999999998</v>
      </c>
      <c r="D166" s="88">
        <v>-70.118781999999996</v>
      </c>
      <c r="J166" s="88">
        <v>20979591836.735001</v>
      </c>
      <c r="K166" s="88">
        <v>-65.352103999999997</v>
      </c>
      <c r="L166" s="88">
        <v>-58.839443000000003</v>
      </c>
    </row>
    <row r="167" spans="2:12" x14ac:dyDescent="0.25">
      <c r="B167" s="88">
        <v>21224489795.917999</v>
      </c>
      <c r="C167" s="88">
        <v>-83.283469999999994</v>
      </c>
      <c r="D167" s="88">
        <v>-73.715262999999993</v>
      </c>
      <c r="J167" s="88">
        <v>21224489795.917999</v>
      </c>
      <c r="K167" s="88">
        <v>-66.695824000000002</v>
      </c>
      <c r="L167" s="88">
        <v>-58.467419</v>
      </c>
    </row>
    <row r="168" spans="2:12" x14ac:dyDescent="0.25">
      <c r="B168" s="88">
        <v>21469387755.102001</v>
      </c>
      <c r="C168" s="88">
        <v>-82.234131000000005</v>
      </c>
      <c r="D168" s="88">
        <v>-76.022803999999994</v>
      </c>
      <c r="J168" s="88">
        <v>21469387755.102001</v>
      </c>
      <c r="K168" s="88">
        <v>-68.319930999999997</v>
      </c>
      <c r="L168" s="88">
        <v>-62.770805000000003</v>
      </c>
    </row>
    <row r="169" spans="2:12" x14ac:dyDescent="0.25">
      <c r="B169" s="88">
        <v>21714285714.285999</v>
      </c>
      <c r="C169" s="88">
        <v>-84.603499999999997</v>
      </c>
      <c r="D169" s="88">
        <v>-74.507178999999994</v>
      </c>
      <c r="J169" s="88">
        <v>21714285714.285999</v>
      </c>
      <c r="K169" s="88">
        <v>-78.197411000000002</v>
      </c>
      <c r="L169" s="88">
        <v>-67.309982000000005</v>
      </c>
    </row>
    <row r="170" spans="2:12" x14ac:dyDescent="0.25">
      <c r="B170" s="88">
        <v>21959183673.469002</v>
      </c>
      <c r="C170" s="88">
        <v>-78.592285000000004</v>
      </c>
      <c r="D170" s="88">
        <v>-72.769485000000003</v>
      </c>
      <c r="J170" s="88">
        <v>21959183673.469002</v>
      </c>
      <c r="K170" s="88">
        <v>-80.173912000000001</v>
      </c>
      <c r="L170" s="88">
        <v>-69.786750999999995</v>
      </c>
    </row>
    <row r="171" spans="2:12" x14ac:dyDescent="0.25">
      <c r="B171" s="88">
        <v>22204081632.653</v>
      </c>
      <c r="C171" s="88">
        <v>-77.111846999999997</v>
      </c>
      <c r="D171" s="88">
        <v>-69.131943000000007</v>
      </c>
      <c r="J171" s="88">
        <v>22204081632.653</v>
      </c>
      <c r="K171" s="88">
        <v>-75.980896000000001</v>
      </c>
      <c r="L171" s="88">
        <v>-68.157844999999995</v>
      </c>
    </row>
    <row r="172" spans="2:12" x14ac:dyDescent="0.25">
      <c r="B172" s="88">
        <v>22448979591.837002</v>
      </c>
      <c r="C172" s="88">
        <v>-74.160728000000006</v>
      </c>
      <c r="D172" s="88">
        <v>-69.478843999999995</v>
      </c>
      <c r="J172" s="88">
        <v>22448979591.837002</v>
      </c>
      <c r="K172" s="88">
        <v>-73.761200000000002</v>
      </c>
      <c r="L172" s="88">
        <v>-67.320426999999995</v>
      </c>
    </row>
    <row r="173" spans="2:12" x14ac:dyDescent="0.25">
      <c r="B173" s="88">
        <v>22693877551.02</v>
      </c>
      <c r="C173" s="88">
        <v>-80.265106000000003</v>
      </c>
      <c r="D173" s="88">
        <v>-67.348624999999998</v>
      </c>
      <c r="J173" s="88">
        <v>22693877551.02</v>
      </c>
      <c r="K173" s="88">
        <v>-78.277878000000001</v>
      </c>
      <c r="L173" s="88">
        <v>-66.818443000000002</v>
      </c>
    </row>
    <row r="174" spans="2:12" x14ac:dyDescent="0.25">
      <c r="B174" s="88">
        <v>22938775510.203999</v>
      </c>
      <c r="C174" s="88">
        <v>-71.464172000000005</v>
      </c>
      <c r="D174" s="88">
        <v>-67.032471000000001</v>
      </c>
      <c r="J174" s="88">
        <v>22938775510.203999</v>
      </c>
      <c r="K174" s="88">
        <v>-74.893371999999999</v>
      </c>
      <c r="L174" s="88">
        <v>-69.965468999999999</v>
      </c>
    </row>
    <row r="175" spans="2:12" x14ac:dyDescent="0.25">
      <c r="B175" s="88">
        <v>23183673469.388</v>
      </c>
      <c r="C175" s="88">
        <v>-73.716042000000002</v>
      </c>
      <c r="D175" s="88">
        <v>-64.040313999999995</v>
      </c>
      <c r="J175" s="88">
        <v>23183673469.388</v>
      </c>
      <c r="K175" s="88">
        <v>-83.388724999999994</v>
      </c>
      <c r="L175" s="88">
        <v>-70.086417999999995</v>
      </c>
    </row>
    <row r="176" spans="2:12" x14ac:dyDescent="0.25">
      <c r="B176" s="88">
        <v>23428571428.570999</v>
      </c>
      <c r="C176" s="88">
        <v>-71.544906999999995</v>
      </c>
      <c r="D176" s="88">
        <v>-64.055176000000003</v>
      </c>
      <c r="J176" s="88">
        <v>23428571428.570999</v>
      </c>
      <c r="K176" s="88">
        <v>-78.687224999999998</v>
      </c>
      <c r="L176" s="88">
        <v>-70.454719999999995</v>
      </c>
    </row>
    <row r="177" spans="2:12" x14ac:dyDescent="0.25">
      <c r="B177" s="88">
        <v>23673469387.755001</v>
      </c>
      <c r="C177" s="88">
        <v>-71.508774000000003</v>
      </c>
      <c r="D177" s="88">
        <v>-63.448948000000001</v>
      </c>
      <c r="J177" s="88">
        <v>23673469387.755001</v>
      </c>
      <c r="K177" s="88">
        <v>-75.840232999999998</v>
      </c>
      <c r="L177" s="88">
        <v>-67.600502000000006</v>
      </c>
    </row>
    <row r="178" spans="2:12" x14ac:dyDescent="0.25">
      <c r="B178" s="88">
        <v>23918367346.938999</v>
      </c>
      <c r="C178" s="88">
        <v>-71.783339999999995</v>
      </c>
      <c r="D178" s="88">
        <v>-63.590218</v>
      </c>
      <c r="J178" s="88">
        <v>23918367346.938999</v>
      </c>
      <c r="K178" s="88">
        <v>-74.584250999999995</v>
      </c>
      <c r="L178" s="88">
        <v>-65.849152000000004</v>
      </c>
    </row>
    <row r="179" spans="2:12" x14ac:dyDescent="0.25">
      <c r="B179" s="88">
        <v>24163265306.122002</v>
      </c>
      <c r="C179" s="88">
        <v>-71.833672000000007</v>
      </c>
      <c r="D179" s="88">
        <v>-64.018073999999999</v>
      </c>
      <c r="J179" s="88">
        <v>24163265306.122002</v>
      </c>
      <c r="K179" s="88">
        <v>-73.216651999999996</v>
      </c>
      <c r="L179" s="88">
        <v>-65.464164999999994</v>
      </c>
    </row>
    <row r="180" spans="2:12" x14ac:dyDescent="0.25">
      <c r="B180" s="88">
        <v>24408163265.306</v>
      </c>
      <c r="C180" s="88">
        <v>-72.622971000000007</v>
      </c>
      <c r="D180" s="88">
        <v>-63.606506000000003</v>
      </c>
      <c r="J180" s="88">
        <v>24408163265.306</v>
      </c>
      <c r="K180" s="88">
        <v>-74.534514999999999</v>
      </c>
      <c r="L180" s="88">
        <v>-65.153221000000002</v>
      </c>
    </row>
    <row r="181" spans="2:12" x14ac:dyDescent="0.25">
      <c r="B181" s="88">
        <v>24653061224.490002</v>
      </c>
      <c r="C181" s="88">
        <v>-70.425719999999998</v>
      </c>
      <c r="D181" s="88">
        <v>-62.872073999999998</v>
      </c>
      <c r="J181" s="88">
        <v>24653061224.490002</v>
      </c>
      <c r="K181" s="88">
        <v>-73.585335000000001</v>
      </c>
      <c r="L181" s="88">
        <v>-65.071029999999993</v>
      </c>
    </row>
    <row r="182" spans="2:12" x14ac:dyDescent="0.25">
      <c r="B182" s="88">
        <v>24897959183.673</v>
      </c>
      <c r="C182" s="88">
        <v>-69.574173000000002</v>
      </c>
      <c r="D182" s="88">
        <v>-61.422440000000002</v>
      </c>
      <c r="J182" s="88">
        <v>24897959183.673</v>
      </c>
      <c r="K182" s="88">
        <v>-72.983574000000004</v>
      </c>
      <c r="L182" s="88">
        <v>-64.385529000000005</v>
      </c>
    </row>
    <row r="183" spans="2:12" x14ac:dyDescent="0.25">
      <c r="B183" s="88">
        <v>25142857142.856998</v>
      </c>
      <c r="C183" s="88">
        <v>-68.287407000000002</v>
      </c>
      <c r="D183" s="88">
        <v>-60.497535999999997</v>
      </c>
      <c r="J183" s="88">
        <v>25142857142.856998</v>
      </c>
      <c r="K183" s="88">
        <v>-72.574332999999996</v>
      </c>
      <c r="L183" s="88">
        <v>-64.314803999999995</v>
      </c>
    </row>
    <row r="184" spans="2:12" x14ac:dyDescent="0.25">
      <c r="B184" s="88">
        <v>25387755102.041</v>
      </c>
      <c r="C184" s="88">
        <v>-67.755043000000001</v>
      </c>
      <c r="D184" s="88">
        <v>-60.250160000000001</v>
      </c>
      <c r="J184" s="88">
        <v>25387755102.041</v>
      </c>
      <c r="K184" s="88">
        <v>-73.485602999999998</v>
      </c>
      <c r="L184" s="88">
        <v>-63.501465000000003</v>
      </c>
    </row>
    <row r="185" spans="2:12" x14ac:dyDescent="0.25">
      <c r="B185" s="88">
        <v>25632653061.223999</v>
      </c>
      <c r="C185" s="88">
        <v>-69.054077000000007</v>
      </c>
      <c r="D185" s="88">
        <v>-60.846663999999997</v>
      </c>
      <c r="J185" s="88">
        <v>25632653061.223999</v>
      </c>
      <c r="K185" s="88">
        <v>-70.656066999999993</v>
      </c>
      <c r="L185" s="88">
        <v>-62.357838000000001</v>
      </c>
    </row>
    <row r="186" spans="2:12" x14ac:dyDescent="0.25">
      <c r="B186" s="88">
        <v>25877551020.408001</v>
      </c>
      <c r="C186" s="88">
        <v>-70.423119</v>
      </c>
      <c r="D186" s="88">
        <v>-61.246704000000001</v>
      </c>
      <c r="J186" s="88">
        <v>25877551020.408001</v>
      </c>
      <c r="K186" s="88">
        <v>-69.297432000000001</v>
      </c>
      <c r="L186" s="88">
        <v>-60.653851000000003</v>
      </c>
    </row>
    <row r="187" spans="2:12" x14ac:dyDescent="0.25">
      <c r="B187" s="88">
        <v>26122448979.591999</v>
      </c>
      <c r="C187" s="88">
        <v>-69.316276999999999</v>
      </c>
      <c r="D187" s="88">
        <v>-61.769401999999999</v>
      </c>
      <c r="J187" s="88">
        <v>26122448979.591999</v>
      </c>
      <c r="K187" s="88">
        <v>-68.625664</v>
      </c>
      <c r="L187" s="88">
        <v>-61.700493000000002</v>
      </c>
    </row>
    <row r="188" spans="2:12" x14ac:dyDescent="0.25">
      <c r="B188" s="88">
        <v>26367346938.776001</v>
      </c>
      <c r="C188" s="88">
        <v>-70.852928000000006</v>
      </c>
      <c r="D188" s="88">
        <v>-59.882854000000002</v>
      </c>
      <c r="J188" s="88">
        <v>26367346938.776001</v>
      </c>
      <c r="K188" s="88">
        <v>-74.083702000000002</v>
      </c>
      <c r="L188" s="88">
        <v>-62.958111000000002</v>
      </c>
    </row>
    <row r="189" spans="2:12" x14ac:dyDescent="0.25">
      <c r="B189" s="88">
        <v>26612244897.959</v>
      </c>
      <c r="C189" s="88">
        <v>-64.937904000000003</v>
      </c>
      <c r="D189" s="88">
        <v>-58.224266</v>
      </c>
      <c r="J189" s="88">
        <v>26612244897.959</v>
      </c>
      <c r="K189" s="88">
        <v>-73.343993999999995</v>
      </c>
      <c r="L189" s="88">
        <v>-64.015288999999996</v>
      </c>
    </row>
    <row r="190" spans="2:12" x14ac:dyDescent="0.25">
      <c r="B190" s="88">
        <v>26857142857.143002</v>
      </c>
      <c r="C190" s="88">
        <v>-64.521193999999994</v>
      </c>
      <c r="D190" s="88">
        <v>-55.774428999999998</v>
      </c>
      <c r="J190" s="88">
        <v>26857142857.143002</v>
      </c>
      <c r="K190" s="88">
        <v>-71.913521000000003</v>
      </c>
      <c r="L190" s="88">
        <v>-63.255226</v>
      </c>
    </row>
    <row r="191" spans="2:12" x14ac:dyDescent="0.25">
      <c r="B191" s="88">
        <v>27102040816.327</v>
      </c>
      <c r="C191" s="88">
        <v>-63.716667000000001</v>
      </c>
      <c r="D191" s="88">
        <v>-54.796543</v>
      </c>
      <c r="J191" s="88">
        <v>27102040816.327</v>
      </c>
      <c r="K191" s="88">
        <v>-71.815444999999997</v>
      </c>
      <c r="L191" s="88">
        <v>-61.956856000000002</v>
      </c>
    </row>
    <row r="192" spans="2:12" x14ac:dyDescent="0.25">
      <c r="B192" s="88">
        <v>27346938775.509998</v>
      </c>
      <c r="C192" s="88">
        <v>-62.091746999999998</v>
      </c>
      <c r="D192" s="88">
        <v>-54.217747000000003</v>
      </c>
      <c r="J192" s="88">
        <v>27346938775.509998</v>
      </c>
      <c r="K192" s="88">
        <v>-69.411873</v>
      </c>
      <c r="L192" s="88">
        <v>-61.069026999999998</v>
      </c>
    </row>
    <row r="193" spans="2:12" x14ac:dyDescent="0.25">
      <c r="B193" s="88">
        <v>27591836734.694</v>
      </c>
      <c r="C193" s="88">
        <v>-62.709408000000003</v>
      </c>
      <c r="D193" s="88">
        <v>-53.835579000000003</v>
      </c>
      <c r="J193" s="88">
        <v>27591836734.694</v>
      </c>
      <c r="K193" s="88">
        <v>-69.285706000000005</v>
      </c>
      <c r="L193" s="88">
        <v>-59.744041000000003</v>
      </c>
    </row>
    <row r="194" spans="2:12" x14ac:dyDescent="0.25">
      <c r="B194" s="88">
        <v>27836734693.877998</v>
      </c>
      <c r="C194" s="88">
        <v>-62.430286000000002</v>
      </c>
      <c r="D194" s="88">
        <v>-54.191276999999999</v>
      </c>
      <c r="J194" s="88">
        <v>27836734693.877998</v>
      </c>
      <c r="K194" s="88">
        <v>-67.888976999999997</v>
      </c>
      <c r="L194" s="88">
        <v>-59.449691999999999</v>
      </c>
    </row>
    <row r="195" spans="2:12" x14ac:dyDescent="0.25">
      <c r="B195" s="88">
        <v>28081632653.061001</v>
      </c>
      <c r="C195" s="88">
        <v>-63.027576000000003</v>
      </c>
      <c r="D195" s="88">
        <v>-54.609737000000003</v>
      </c>
      <c r="J195" s="88">
        <v>28081632653.061001</v>
      </c>
      <c r="K195" s="88">
        <v>-68.531929000000005</v>
      </c>
      <c r="L195" s="88">
        <v>-59.287936999999999</v>
      </c>
    </row>
    <row r="196" spans="2:12" x14ac:dyDescent="0.25">
      <c r="B196" s="88">
        <v>28326530612.244999</v>
      </c>
      <c r="C196" s="88">
        <v>-63.857337999999999</v>
      </c>
      <c r="D196" s="88">
        <v>-54.705176999999999</v>
      </c>
      <c r="J196" s="88">
        <v>28326530612.244999</v>
      </c>
      <c r="K196" s="88">
        <v>-68.686310000000006</v>
      </c>
      <c r="L196" s="88">
        <v>-59.710921999999997</v>
      </c>
    </row>
    <row r="197" spans="2:12" x14ac:dyDescent="0.25">
      <c r="B197" s="88">
        <v>28571428571.429001</v>
      </c>
      <c r="C197" s="88">
        <v>-62.622031999999997</v>
      </c>
      <c r="D197" s="88">
        <v>-54.475754000000002</v>
      </c>
      <c r="J197" s="88">
        <v>28571428571.429001</v>
      </c>
      <c r="K197" s="88">
        <v>-69.055442999999997</v>
      </c>
      <c r="L197" s="88">
        <v>-60.223503000000001</v>
      </c>
    </row>
    <row r="198" spans="2:12" x14ac:dyDescent="0.25">
      <c r="B198" s="88">
        <v>28816326530.612</v>
      </c>
      <c r="C198" s="88">
        <v>-62.157741999999999</v>
      </c>
      <c r="D198" s="88">
        <v>-53.722732999999998</v>
      </c>
      <c r="J198" s="88">
        <v>28816326530.612</v>
      </c>
      <c r="K198" s="88">
        <v>-69.880675999999994</v>
      </c>
      <c r="L198" s="88">
        <v>-60.463279999999997</v>
      </c>
    </row>
    <row r="199" spans="2:12" x14ac:dyDescent="0.25">
      <c r="B199" s="88">
        <v>29061224489.796001</v>
      </c>
      <c r="C199" s="88">
        <v>-61.381988999999997</v>
      </c>
      <c r="D199" s="88">
        <v>-53.550261999999996</v>
      </c>
      <c r="J199" s="88">
        <v>29061224489.796001</v>
      </c>
      <c r="K199" s="88">
        <v>-69.237708999999995</v>
      </c>
      <c r="L199" s="88">
        <v>-61.652168000000003</v>
      </c>
    </row>
    <row r="200" spans="2:12" x14ac:dyDescent="0.25">
      <c r="B200" s="88">
        <v>29306122448.98</v>
      </c>
      <c r="C200" s="88">
        <v>-61.915241000000002</v>
      </c>
      <c r="D200" s="88">
        <v>-54.646388999999999</v>
      </c>
      <c r="J200" s="88">
        <v>29306122448.98</v>
      </c>
      <c r="K200" s="88">
        <v>-72.415633999999997</v>
      </c>
      <c r="L200" s="88">
        <v>-62.993271</v>
      </c>
    </row>
    <row r="201" spans="2:12" x14ac:dyDescent="0.25">
      <c r="B201" s="88">
        <v>29551020408.162998</v>
      </c>
      <c r="C201" s="88">
        <v>-65.257889000000006</v>
      </c>
      <c r="D201" s="88">
        <v>-57.077007000000002</v>
      </c>
      <c r="J201" s="88">
        <v>29551020408.162998</v>
      </c>
      <c r="K201" s="88">
        <v>-73.778198000000003</v>
      </c>
      <c r="L201" s="88">
        <v>-64.935928000000004</v>
      </c>
    </row>
    <row r="202" spans="2:12" x14ac:dyDescent="0.25">
      <c r="B202" s="88">
        <v>29795918367.347</v>
      </c>
      <c r="C202" s="88">
        <v>-68.550124999999994</v>
      </c>
      <c r="D202" s="88">
        <v>-60.538414000000003</v>
      </c>
      <c r="J202" s="88">
        <v>29795918367.347</v>
      </c>
      <c r="K202" s="88">
        <v>-74.964568999999997</v>
      </c>
      <c r="L202" s="88">
        <v>-70.458054000000004</v>
      </c>
    </row>
    <row r="203" spans="2:12" x14ac:dyDescent="0.25">
      <c r="B203" s="88">
        <v>30040816326.530998</v>
      </c>
      <c r="C203" s="88">
        <v>-72.117531</v>
      </c>
      <c r="D203" s="88">
        <v>-63.010821999999997</v>
      </c>
      <c r="J203" s="88">
        <v>30040816326.530998</v>
      </c>
      <c r="K203" s="88">
        <v>-88.839934999999997</v>
      </c>
      <c r="L203" s="88">
        <v>-74.267700000000005</v>
      </c>
    </row>
    <row r="204" spans="2:12" x14ac:dyDescent="0.25">
      <c r="B204" s="88">
        <v>30285714285.714001</v>
      </c>
      <c r="C204" s="88">
        <v>-72.639565000000005</v>
      </c>
      <c r="D204" s="88">
        <v>-63.235774999999997</v>
      </c>
      <c r="J204" s="88">
        <v>30285714285.714001</v>
      </c>
      <c r="K204" s="88">
        <v>-85.135604999999998</v>
      </c>
      <c r="L204" s="88">
        <v>-76.402739999999994</v>
      </c>
    </row>
    <row r="205" spans="2:12" x14ac:dyDescent="0.25">
      <c r="B205" s="88">
        <v>30530612244.897999</v>
      </c>
      <c r="C205" s="88">
        <v>-69.221808999999993</v>
      </c>
      <c r="D205" s="88">
        <v>-63.075169000000002</v>
      </c>
      <c r="J205" s="88">
        <v>30530612244.897999</v>
      </c>
      <c r="K205" s="88">
        <v>-81.331108</v>
      </c>
      <c r="L205" s="88">
        <v>-71.413559000000006</v>
      </c>
    </row>
    <row r="206" spans="2:12" x14ac:dyDescent="0.25">
      <c r="B206" s="88">
        <v>30775510204.082001</v>
      </c>
      <c r="C206" s="88">
        <v>-71.751998999999998</v>
      </c>
      <c r="D206" s="88">
        <v>-62.741118999999998</v>
      </c>
      <c r="J206" s="88">
        <v>30775510204.082001</v>
      </c>
      <c r="K206" s="88">
        <v>-73.902596000000003</v>
      </c>
      <c r="L206" s="88">
        <v>-67.232512999999997</v>
      </c>
    </row>
    <row r="207" spans="2:12" x14ac:dyDescent="0.25">
      <c r="B207" s="88">
        <v>31020408163.264999</v>
      </c>
      <c r="C207" s="88">
        <v>-71.797996999999995</v>
      </c>
      <c r="D207" s="88">
        <v>-64.312836000000004</v>
      </c>
      <c r="J207" s="88">
        <v>31020408163.264999</v>
      </c>
      <c r="K207" s="88">
        <v>-72.653114000000002</v>
      </c>
      <c r="L207" s="88">
        <v>-64.485680000000002</v>
      </c>
    </row>
    <row r="208" spans="2:12" x14ac:dyDescent="0.25">
      <c r="B208" s="88">
        <v>31265306122.449001</v>
      </c>
      <c r="C208" s="88">
        <v>-74.120009999999994</v>
      </c>
      <c r="D208" s="88">
        <v>-64.772659000000004</v>
      </c>
      <c r="J208" s="88">
        <v>31265306122.449001</v>
      </c>
      <c r="K208" s="88">
        <v>-73.226059000000006</v>
      </c>
      <c r="L208" s="88">
        <v>-63.616382999999999</v>
      </c>
    </row>
    <row r="209" spans="2:12" x14ac:dyDescent="0.25">
      <c r="B209" s="88">
        <v>31510204081.632999</v>
      </c>
      <c r="C209" s="88">
        <v>-73.289848000000006</v>
      </c>
      <c r="D209" s="88">
        <v>-65.166618</v>
      </c>
      <c r="J209" s="88">
        <v>31510204081.632999</v>
      </c>
      <c r="K209" s="88">
        <v>-71.462502000000001</v>
      </c>
      <c r="L209" s="88">
        <v>-63.062576</v>
      </c>
    </row>
    <row r="210" spans="2:12" x14ac:dyDescent="0.25">
      <c r="B210" s="88">
        <v>31755102040.816002</v>
      </c>
      <c r="C210" s="88">
        <v>-73.075294</v>
      </c>
      <c r="D210" s="88">
        <v>-65.881255999999993</v>
      </c>
      <c r="J210" s="88">
        <v>31755102040.816002</v>
      </c>
      <c r="K210" s="88">
        <v>-71.199378999999993</v>
      </c>
      <c r="L210" s="88">
        <v>-62.397694000000001</v>
      </c>
    </row>
    <row r="211" spans="2:12" x14ac:dyDescent="0.25">
      <c r="B211" s="88">
        <v>32000000000</v>
      </c>
      <c r="C211" s="88">
        <v>-76.355468999999999</v>
      </c>
      <c r="D211" s="88">
        <v>-66.879333000000003</v>
      </c>
      <c r="J211" s="88">
        <v>32000000000</v>
      </c>
      <c r="K211" s="88">
        <v>-71.486328</v>
      </c>
      <c r="L211" s="88">
        <v>-62.331294999999997</v>
      </c>
    </row>
    <row r="212" spans="2:12" x14ac:dyDescent="0.25">
      <c r="B212" s="88" t="s">
        <v>21</v>
      </c>
      <c r="J212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8"/>
  <sheetViews>
    <sheetView workbookViewId="0">
      <selection activeCell="B1" sqref="B1:D148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bestFit="1" customWidth="1"/>
    <col min="9" max="9" width="13.7109375" style="40" customWidth="1"/>
    <col min="10" max="12" width="9.140625" style="88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8" t="s">
        <v>95</v>
      </c>
      <c r="E1" s="10"/>
      <c r="G1" s="41" t="s">
        <v>16</v>
      </c>
      <c r="J1" s="88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E2" s="10"/>
      <c r="G2" s="82" t="s">
        <v>279</v>
      </c>
      <c r="I2" s="50" t="s">
        <v>108</v>
      </c>
      <c r="J2" s="88" t="s">
        <v>256</v>
      </c>
      <c r="K2" s="88" t="s">
        <v>289</v>
      </c>
      <c r="L2" s="88" t="s">
        <v>290</v>
      </c>
      <c r="M2" s="10"/>
      <c r="O2" s="82" t="s">
        <v>279</v>
      </c>
      <c r="Q2" s="10"/>
    </row>
    <row r="3" spans="1:17" x14ac:dyDescent="0.25">
      <c r="B3" s="88" t="s">
        <v>264</v>
      </c>
      <c r="C3" s="88" t="s">
        <v>291</v>
      </c>
      <c r="D3" s="88" t="s">
        <v>304</v>
      </c>
      <c r="E3" s="10"/>
      <c r="G3" s="13"/>
      <c r="J3" s="88" t="s">
        <v>264</v>
      </c>
      <c r="K3" s="88" t="s">
        <v>291</v>
      </c>
      <c r="L3" s="88" t="s">
        <v>294</v>
      </c>
      <c r="M3" s="10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6"/>
      <c r="M5" s="10"/>
      <c r="N5" s="6" t="s">
        <v>18</v>
      </c>
      <c r="P5" s="89"/>
      <c r="Q5" s="10"/>
    </row>
    <row r="6" spans="1:17" ht="15.75" x14ac:dyDescent="0.25">
      <c r="E6" s="10"/>
      <c r="F6" s="6" t="s">
        <v>19</v>
      </c>
      <c r="G6" s="6" t="str">
        <f t="shared" ref="G6:G25" si="0">D32</f>
        <v>1Rx0L dBc Log Mag(dB)</v>
      </c>
      <c r="H6" s="35">
        <v>1</v>
      </c>
      <c r="M6" s="10"/>
      <c r="N6" s="6" t="s">
        <v>19</v>
      </c>
      <c r="O6" s="6" t="str">
        <f t="shared" ref="O6:O25" si="1">L32</f>
        <v>1Rx0L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8</v>
      </c>
      <c r="G7" s="6">
        <f t="shared" si="0"/>
        <v>-29.396830000000001</v>
      </c>
      <c r="H7" s="36">
        <f>ABS(AVERAGE(G7:G25)-(H6-1)*5)</f>
        <v>26.851348631578951</v>
      </c>
      <c r="J7" s="88" t="s">
        <v>99</v>
      </c>
      <c r="M7" s="10"/>
      <c r="N7" s="6">
        <f t="shared" ref="N7:N25" si="3">J33/1000000000</f>
        <v>8</v>
      </c>
      <c r="O7" s="6">
        <f t="shared" si="1"/>
        <v>-24.566423</v>
      </c>
      <c r="P7" s="36">
        <f>ABS(AVERAGE(O7:O25)-(P6-1)*5)</f>
        <v>23.746208052631577</v>
      </c>
      <c r="Q7" s="10"/>
    </row>
    <row r="8" spans="1:17" x14ac:dyDescent="0.25">
      <c r="B8" s="88" t="s">
        <v>19</v>
      </c>
      <c r="C8" s="88" t="s">
        <v>113</v>
      </c>
      <c r="E8" s="10"/>
      <c r="F8" s="6">
        <f t="shared" si="2"/>
        <v>9.3333333333333002</v>
      </c>
      <c r="G8" s="6">
        <f t="shared" si="0"/>
        <v>-28.241104</v>
      </c>
      <c r="H8" s="6"/>
      <c r="J8" s="88" t="s">
        <v>19</v>
      </c>
      <c r="K8" s="88" t="s">
        <v>113</v>
      </c>
      <c r="M8" s="10"/>
      <c r="N8" s="6">
        <f t="shared" si="3"/>
        <v>9.3333333333333002</v>
      </c>
      <c r="O8" s="6">
        <f t="shared" si="1"/>
        <v>-25.445719</v>
      </c>
      <c r="P8" s="89"/>
      <c r="Q8" s="10"/>
    </row>
    <row r="9" spans="1:17" x14ac:dyDescent="0.25">
      <c r="B9" s="88">
        <v>8000000000</v>
      </c>
      <c r="C9" s="88">
        <v>-6.8595452000000003</v>
      </c>
      <c r="E9" s="10"/>
      <c r="F9" s="6">
        <f t="shared" si="2"/>
        <v>10.666666666667</v>
      </c>
      <c r="G9" s="6">
        <f t="shared" si="0"/>
        <v>-21.869152</v>
      </c>
      <c r="H9" s="6"/>
      <c r="J9" s="88">
        <v>8000000000</v>
      </c>
      <c r="K9" s="88">
        <v>-9.6503487000000003</v>
      </c>
      <c r="M9" s="10"/>
      <c r="N9" s="6">
        <f t="shared" si="3"/>
        <v>10.666666666667</v>
      </c>
      <c r="O9" s="6">
        <f t="shared" si="1"/>
        <v>-22.168313999999999</v>
      </c>
      <c r="P9" s="89"/>
      <c r="Q9" s="10"/>
    </row>
    <row r="10" spans="1:17" x14ac:dyDescent="0.25">
      <c r="B10" s="88">
        <v>9333333333.3332996</v>
      </c>
      <c r="C10" s="88">
        <v>-6.616663</v>
      </c>
      <c r="E10" s="10"/>
      <c r="F10" s="6">
        <f t="shared" si="2"/>
        <v>12</v>
      </c>
      <c r="G10" s="6">
        <f t="shared" si="0"/>
        <v>-18.260807</v>
      </c>
      <c r="H10" s="6"/>
      <c r="J10" s="88">
        <v>9333333333.3332996</v>
      </c>
      <c r="K10" s="88">
        <v>-8.3774548000000006</v>
      </c>
      <c r="M10" s="10"/>
      <c r="N10" s="6">
        <f t="shared" si="3"/>
        <v>12</v>
      </c>
      <c r="O10" s="6">
        <f t="shared" si="1"/>
        <v>-19.509460000000001</v>
      </c>
      <c r="P10" s="89"/>
      <c r="Q10" s="10"/>
    </row>
    <row r="11" spans="1:17" x14ac:dyDescent="0.25">
      <c r="B11" s="88">
        <v>10666666666.667</v>
      </c>
      <c r="C11" s="88">
        <v>-6.8188262000000002</v>
      </c>
      <c r="E11" s="10"/>
      <c r="F11" s="6">
        <f t="shared" si="2"/>
        <v>13.333333333333</v>
      </c>
      <c r="G11" s="6">
        <f t="shared" si="0"/>
        <v>-20.231728</v>
      </c>
      <c r="H11" s="6"/>
      <c r="J11" s="88">
        <v>10666666666.667</v>
      </c>
      <c r="K11" s="88">
        <v>-8.2472515000000008</v>
      </c>
      <c r="M11" s="10"/>
      <c r="N11" s="6">
        <f t="shared" si="3"/>
        <v>13.333333333333</v>
      </c>
      <c r="O11" s="6">
        <f t="shared" si="1"/>
        <v>-20.854921000000001</v>
      </c>
      <c r="P11" s="89"/>
      <c r="Q11" s="10"/>
    </row>
    <row r="12" spans="1:17" x14ac:dyDescent="0.25">
      <c r="B12" s="88">
        <v>12000000000</v>
      </c>
      <c r="C12" s="88">
        <v>-6.8388819999999999</v>
      </c>
      <c r="E12" s="10"/>
      <c r="F12" s="6">
        <f t="shared" si="2"/>
        <v>14.666666666667</v>
      </c>
      <c r="G12" s="6">
        <f t="shared" si="0"/>
        <v>-23.634912</v>
      </c>
      <c r="H12" s="6"/>
      <c r="J12" s="88">
        <v>12000000000</v>
      </c>
      <c r="K12" s="88">
        <v>-7.8450537000000002</v>
      </c>
      <c r="M12" s="10"/>
      <c r="N12" s="6">
        <f t="shared" si="3"/>
        <v>14.666666666667</v>
      </c>
      <c r="O12" s="6">
        <f t="shared" si="1"/>
        <v>-23.185040999999998</v>
      </c>
      <c r="P12" s="89"/>
      <c r="Q12" s="10"/>
    </row>
    <row r="13" spans="1:17" x14ac:dyDescent="0.25">
      <c r="B13" s="88">
        <v>13333333333.333</v>
      </c>
      <c r="C13" s="88">
        <v>-6.6507826000000003</v>
      </c>
      <c r="E13" s="10"/>
      <c r="F13" s="6">
        <f t="shared" si="2"/>
        <v>16</v>
      </c>
      <c r="G13" s="6">
        <f t="shared" si="0"/>
        <v>-29.762732</v>
      </c>
      <c r="H13" s="6"/>
      <c r="J13" s="88">
        <v>13333333333.333</v>
      </c>
      <c r="K13" s="88">
        <v>-7.5276651000000001</v>
      </c>
      <c r="M13" s="10"/>
      <c r="N13" s="6">
        <f t="shared" si="3"/>
        <v>16</v>
      </c>
      <c r="O13" s="6">
        <f t="shared" si="1"/>
        <v>-26.238102000000001</v>
      </c>
      <c r="P13" s="89"/>
      <c r="Q13" s="10"/>
    </row>
    <row r="14" spans="1:17" x14ac:dyDescent="0.25">
      <c r="B14" s="88">
        <v>14666666666.667</v>
      </c>
      <c r="C14" s="88">
        <v>-7.5724558999999996</v>
      </c>
      <c r="E14" s="10"/>
      <c r="F14" s="6">
        <f t="shared" si="2"/>
        <v>17.333333333333002</v>
      </c>
      <c r="G14" s="6">
        <f t="shared" si="0"/>
        <v>-36.576659999999997</v>
      </c>
      <c r="H14" s="6"/>
      <c r="J14" s="88">
        <v>14666666666.667</v>
      </c>
      <c r="K14" s="88">
        <v>-8.7905455000000003</v>
      </c>
      <c r="M14" s="10"/>
      <c r="N14" s="6">
        <f t="shared" si="3"/>
        <v>17.333333333333002</v>
      </c>
      <c r="O14" s="6">
        <f t="shared" si="1"/>
        <v>-29.295421999999999</v>
      </c>
      <c r="P14" s="89"/>
      <c r="Q14" s="10"/>
    </row>
    <row r="15" spans="1:17" x14ac:dyDescent="0.25">
      <c r="B15" s="88">
        <v>16000000000</v>
      </c>
      <c r="C15" s="88">
        <v>-7.4050136000000002</v>
      </c>
      <c r="E15" s="10"/>
      <c r="F15" s="6">
        <f t="shared" si="2"/>
        <v>18.666666666666998</v>
      </c>
      <c r="G15" s="6">
        <f t="shared" si="0"/>
        <v>-38.007815999999998</v>
      </c>
      <c r="H15" s="6"/>
      <c r="J15" s="88">
        <v>16000000000</v>
      </c>
      <c r="K15" s="88">
        <v>-9.3497485999999999</v>
      </c>
      <c r="M15" s="10"/>
      <c r="N15" s="6">
        <f t="shared" si="3"/>
        <v>18.666666666666998</v>
      </c>
      <c r="O15" s="6">
        <f t="shared" si="1"/>
        <v>-32.305424000000002</v>
      </c>
      <c r="P15" s="89"/>
      <c r="Q15" s="10"/>
    </row>
    <row r="16" spans="1:17" x14ac:dyDescent="0.25">
      <c r="B16" s="88">
        <v>17333333333.333</v>
      </c>
      <c r="C16" s="88">
        <v>-7.3569931999999998</v>
      </c>
      <c r="E16" s="10"/>
      <c r="F16" s="6">
        <f t="shared" si="2"/>
        <v>20</v>
      </c>
      <c r="G16" s="6">
        <f t="shared" si="0"/>
        <v>-30.033802000000001</v>
      </c>
      <c r="H16" s="6"/>
      <c r="J16" s="88">
        <v>17333333333.333</v>
      </c>
      <c r="K16" s="88">
        <v>-9.1763592000000003</v>
      </c>
      <c r="M16" s="10"/>
      <c r="N16" s="6">
        <f t="shared" si="3"/>
        <v>20</v>
      </c>
      <c r="O16" s="6">
        <f t="shared" si="1"/>
        <v>-27.573816000000001</v>
      </c>
      <c r="P16" s="89"/>
      <c r="Q16" s="10"/>
    </row>
    <row r="17" spans="2:17" x14ac:dyDescent="0.25">
      <c r="B17" s="88">
        <v>18666666666.667</v>
      </c>
      <c r="C17" s="88">
        <v>-7.3835268000000003</v>
      </c>
      <c r="E17" s="10"/>
      <c r="F17" s="6">
        <f t="shared" si="2"/>
        <v>21.333333333333002</v>
      </c>
      <c r="G17" s="6">
        <f t="shared" si="0"/>
        <v>-29.049306999999999</v>
      </c>
      <c r="H17" s="6"/>
      <c r="J17" s="88">
        <v>18666666666.667</v>
      </c>
      <c r="K17" s="88">
        <v>-8.8272551999999997</v>
      </c>
      <c r="M17" s="10"/>
      <c r="N17" s="6">
        <f t="shared" si="3"/>
        <v>21.333333333333002</v>
      </c>
      <c r="O17" s="6">
        <f t="shared" si="1"/>
        <v>-22.113478000000001</v>
      </c>
      <c r="P17" s="89"/>
      <c r="Q17" s="10"/>
    </row>
    <row r="18" spans="2:17" x14ac:dyDescent="0.25">
      <c r="B18" s="88">
        <v>20000000000</v>
      </c>
      <c r="C18" s="88">
        <v>-7.2276163000000002</v>
      </c>
      <c r="E18" s="10"/>
      <c r="F18" s="6">
        <f t="shared" si="2"/>
        <v>22.666666666666998</v>
      </c>
      <c r="G18" s="6">
        <f t="shared" si="0"/>
        <v>-33.422393999999997</v>
      </c>
      <c r="H18" s="6"/>
      <c r="J18" s="88">
        <v>20000000000</v>
      </c>
      <c r="K18" s="88">
        <v>-8.3442945000000002</v>
      </c>
      <c r="M18" s="10"/>
      <c r="N18" s="6">
        <f t="shared" si="3"/>
        <v>22.666666666666998</v>
      </c>
      <c r="O18" s="6">
        <f t="shared" si="1"/>
        <v>-12.661538999999999</v>
      </c>
      <c r="P18" s="89"/>
      <c r="Q18" s="10"/>
    </row>
    <row r="19" spans="2:17" x14ac:dyDescent="0.25">
      <c r="B19" s="88">
        <v>21333333333.333</v>
      </c>
      <c r="C19" s="88">
        <v>-7.5062099</v>
      </c>
      <c r="E19" s="10"/>
      <c r="F19" s="6">
        <f t="shared" si="2"/>
        <v>24</v>
      </c>
      <c r="G19" s="6">
        <f t="shared" si="0"/>
        <v>-26.694604999999999</v>
      </c>
      <c r="H19" s="6"/>
      <c r="J19" s="88">
        <v>21333333333.333</v>
      </c>
      <c r="K19" s="88">
        <v>-8.2941731999999995</v>
      </c>
      <c r="M19" s="10"/>
      <c r="N19" s="6">
        <f t="shared" si="3"/>
        <v>24</v>
      </c>
      <c r="O19" s="6">
        <f t="shared" si="1"/>
        <v>-15.104340000000001</v>
      </c>
      <c r="P19" s="89"/>
      <c r="Q19" s="10"/>
    </row>
    <row r="20" spans="2:17" x14ac:dyDescent="0.25">
      <c r="B20" s="88">
        <v>22666666666.667</v>
      </c>
      <c r="C20" s="88">
        <v>-7.8486504999999998</v>
      </c>
      <c r="E20" s="10"/>
      <c r="F20" s="6">
        <f t="shared" si="2"/>
        <v>25.333333333333002</v>
      </c>
      <c r="G20" s="6">
        <f t="shared" si="0"/>
        <v>-24.742977</v>
      </c>
      <c r="H20" s="6"/>
      <c r="J20" s="88">
        <v>22666666666.667</v>
      </c>
      <c r="K20" s="88">
        <v>-8.9427090000000007</v>
      </c>
      <c r="M20" s="10"/>
      <c r="N20" s="6">
        <f t="shared" si="3"/>
        <v>25.333333333333002</v>
      </c>
      <c r="O20" s="6">
        <f t="shared" si="1"/>
        <v>-22.022151999999998</v>
      </c>
      <c r="P20" s="89"/>
      <c r="Q20" s="10"/>
    </row>
    <row r="21" spans="2:17" x14ac:dyDescent="0.25">
      <c r="B21" s="88">
        <v>24000000000</v>
      </c>
      <c r="C21" s="88">
        <v>-8.0720519999999993</v>
      </c>
      <c r="E21" s="10"/>
      <c r="F21" s="6">
        <f t="shared" si="2"/>
        <v>26.666666666666998</v>
      </c>
      <c r="G21" s="6">
        <f t="shared" si="0"/>
        <v>-23.514420000000001</v>
      </c>
      <c r="H21" s="6"/>
      <c r="J21" s="88">
        <v>24000000000</v>
      </c>
      <c r="K21" s="88">
        <v>-8.6538085999999996</v>
      </c>
      <c r="M21" s="10"/>
      <c r="N21" s="6">
        <f t="shared" si="3"/>
        <v>26.666666666666998</v>
      </c>
      <c r="O21" s="6">
        <f t="shared" si="1"/>
        <v>-31.402431</v>
      </c>
      <c r="P21" s="89"/>
      <c r="Q21" s="10"/>
    </row>
    <row r="22" spans="2:17" x14ac:dyDescent="0.25">
      <c r="B22" s="88">
        <v>25333333333.333</v>
      </c>
      <c r="C22" s="88">
        <v>-8.0805159</v>
      </c>
      <c r="E22" s="10"/>
      <c r="F22" s="6">
        <f t="shared" si="2"/>
        <v>28</v>
      </c>
      <c r="G22" s="6">
        <f t="shared" si="0"/>
        <v>-23.381326999999999</v>
      </c>
      <c r="H22" s="6"/>
      <c r="J22" s="88">
        <v>25333333333.333</v>
      </c>
      <c r="K22" s="88">
        <v>-8.7762498999999998</v>
      </c>
      <c r="M22" s="10"/>
      <c r="N22" s="6">
        <f t="shared" si="3"/>
        <v>28</v>
      </c>
      <c r="O22" s="6">
        <f t="shared" si="1"/>
        <v>-28.904544999999999</v>
      </c>
      <c r="P22" s="89"/>
      <c r="Q22" s="10"/>
    </row>
    <row r="23" spans="2:17" x14ac:dyDescent="0.25">
      <c r="B23" s="88">
        <v>26666666666.667</v>
      </c>
      <c r="C23" s="88">
        <v>-8.4472170000000002</v>
      </c>
      <c r="E23" s="10"/>
      <c r="F23" s="6">
        <f t="shared" si="2"/>
        <v>29.333333333333002</v>
      </c>
      <c r="G23" s="6">
        <f t="shared" si="0"/>
        <v>-24.440531</v>
      </c>
      <c r="H23" s="6"/>
      <c r="J23" s="88">
        <v>26666666666.667</v>
      </c>
      <c r="K23" s="88">
        <v>-9.0206412999999994</v>
      </c>
      <c r="M23" s="10"/>
      <c r="N23" s="6">
        <f t="shared" si="3"/>
        <v>29.333333333333002</v>
      </c>
      <c r="O23" s="6">
        <f t="shared" si="1"/>
        <v>-24.377005</v>
      </c>
      <c r="P23" s="89"/>
      <c r="Q23" s="10"/>
    </row>
    <row r="24" spans="2:17" x14ac:dyDescent="0.25">
      <c r="B24" s="88">
        <v>28000000000</v>
      </c>
      <c r="C24" s="88">
        <v>-8.5177487999999997</v>
      </c>
      <c r="E24" s="10"/>
      <c r="F24" s="6">
        <f t="shared" si="2"/>
        <v>30.666666666666998</v>
      </c>
      <c r="G24" s="6">
        <f t="shared" si="0"/>
        <v>-24.2773</v>
      </c>
      <c r="H24" s="6"/>
      <c r="J24" s="88">
        <v>28000000000</v>
      </c>
      <c r="K24" s="88">
        <v>-9.1113815000000002</v>
      </c>
      <c r="M24" s="10"/>
      <c r="N24" s="6">
        <f t="shared" si="3"/>
        <v>30.666666666666998</v>
      </c>
      <c r="O24" s="6">
        <f t="shared" si="1"/>
        <v>-22.062414</v>
      </c>
      <c r="P24" s="89"/>
      <c r="Q24" s="10"/>
    </row>
    <row r="25" spans="2:17" x14ac:dyDescent="0.25">
      <c r="B25" s="88">
        <v>29333333333.333</v>
      </c>
      <c r="C25" s="88">
        <v>-8.2064848000000001</v>
      </c>
      <c r="E25" s="10"/>
      <c r="F25" s="6">
        <f t="shared" si="2"/>
        <v>32</v>
      </c>
      <c r="G25" s="6">
        <f t="shared" si="0"/>
        <v>-24.637219999999999</v>
      </c>
      <c r="H25" s="6"/>
      <c r="J25" s="88">
        <v>29333333333.333</v>
      </c>
      <c r="K25" s="88">
        <v>-8.8077477999999996</v>
      </c>
      <c r="M25" s="10"/>
      <c r="N25" s="6">
        <f t="shared" si="3"/>
        <v>32</v>
      </c>
      <c r="O25" s="6">
        <f t="shared" si="1"/>
        <v>-21.387407</v>
      </c>
      <c r="P25" s="89"/>
      <c r="Q25" s="10"/>
    </row>
    <row r="26" spans="2:17" x14ac:dyDescent="0.25">
      <c r="B26" s="88">
        <v>30666666666.667</v>
      </c>
      <c r="C26" s="88">
        <v>-8.1112146000000003</v>
      </c>
      <c r="E26" s="10"/>
      <c r="F26" s="6" t="s">
        <v>21</v>
      </c>
      <c r="H26" s="6"/>
      <c r="J26" s="88">
        <v>30666666666.667</v>
      </c>
      <c r="K26" s="88">
        <v>-8.7054644000000003</v>
      </c>
      <c r="M26" s="10"/>
      <c r="N26" s="6" t="s">
        <v>21</v>
      </c>
      <c r="P26" s="89"/>
      <c r="Q26" s="10"/>
    </row>
    <row r="27" spans="2:17" x14ac:dyDescent="0.25">
      <c r="B27" s="88">
        <v>32000000000</v>
      </c>
      <c r="C27" s="88">
        <v>-8.3645010000000006</v>
      </c>
      <c r="E27" s="10"/>
      <c r="H27" s="6"/>
      <c r="J27" s="88">
        <v>32000000000</v>
      </c>
      <c r="K27" s="88">
        <v>-9.0819987999999992</v>
      </c>
      <c r="M27" s="10"/>
      <c r="P27" s="89"/>
      <c r="Q27" s="10"/>
    </row>
    <row r="28" spans="2:17" x14ac:dyDescent="0.25">
      <c r="B28" s="88" t="s">
        <v>21</v>
      </c>
      <c r="E28" s="10"/>
      <c r="H28" s="6"/>
      <c r="J28" s="88" t="s">
        <v>21</v>
      </c>
      <c r="M28" s="10"/>
      <c r="P28" s="89"/>
      <c r="Q28" s="10"/>
    </row>
    <row r="29" spans="2:17" x14ac:dyDescent="0.25">
      <c r="E29" s="10"/>
      <c r="F29" s="6" t="s">
        <v>22</v>
      </c>
      <c r="H29" s="6"/>
      <c r="M29" s="10"/>
      <c r="N29" s="6" t="s">
        <v>22</v>
      </c>
      <c r="P29" s="89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2Rx0L dBc Log Mag(dB)</v>
      </c>
      <c r="H30" s="35">
        <v>2</v>
      </c>
      <c r="M30" s="10"/>
      <c r="N30" s="6" t="s">
        <v>19</v>
      </c>
      <c r="O30" s="6" t="str">
        <f t="shared" ref="O30:O49" si="5">L56</f>
        <v>2Rx0L dBc Log Mag(dB)</v>
      </c>
      <c r="P30" s="35">
        <v>2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16</v>
      </c>
      <c r="G31" s="6">
        <f t="shared" si="4"/>
        <v>-78.435760000000002</v>
      </c>
      <c r="H31" s="36">
        <f>ABS(AVERAGE(G31:G49)-(H30-1)*5)</f>
        <v>77.23376510526316</v>
      </c>
      <c r="J31" s="88" t="s">
        <v>18</v>
      </c>
      <c r="M31" s="10"/>
      <c r="N31" s="6">
        <f t="shared" ref="N31:N49" si="7">J57/1000000000</f>
        <v>16</v>
      </c>
      <c r="O31" s="6">
        <f t="shared" si="5"/>
        <v>-89.513610999999997</v>
      </c>
      <c r="P31" s="36">
        <f>ABS(AVERAGE(O31:O49)-(P30-1)*5)</f>
        <v>85.696500578947365</v>
      </c>
      <c r="Q31" s="10"/>
    </row>
    <row r="32" spans="2:17" x14ac:dyDescent="0.25">
      <c r="B32" s="88" t="s">
        <v>19</v>
      </c>
      <c r="C32" s="88" t="s">
        <v>238</v>
      </c>
      <c r="D32" s="88" t="s">
        <v>241</v>
      </c>
      <c r="E32" s="10"/>
      <c r="F32" s="6">
        <f t="shared" si="6"/>
        <v>16.888888888888999</v>
      </c>
      <c r="G32" s="6">
        <f t="shared" si="4"/>
        <v>-79.086533000000003</v>
      </c>
      <c r="H32" s="6"/>
      <c r="J32" s="88" t="s">
        <v>19</v>
      </c>
      <c r="K32" s="88" t="s">
        <v>238</v>
      </c>
      <c r="L32" s="88" t="s">
        <v>241</v>
      </c>
      <c r="M32" s="10"/>
      <c r="N32" s="6">
        <f t="shared" si="7"/>
        <v>16.888888888888999</v>
      </c>
      <c r="O32" s="6">
        <f t="shared" si="5"/>
        <v>-95.111641000000006</v>
      </c>
      <c r="P32" s="89"/>
      <c r="Q32" s="10"/>
    </row>
    <row r="33" spans="2:17" x14ac:dyDescent="0.25">
      <c r="B33" s="88">
        <v>8000000000</v>
      </c>
      <c r="C33" s="88">
        <v>-36.256374000000001</v>
      </c>
      <c r="D33" s="88">
        <v>-29.396830000000001</v>
      </c>
      <c r="E33" s="10"/>
      <c r="F33" s="6">
        <f t="shared" si="6"/>
        <v>17.777777777777999</v>
      </c>
      <c r="G33" s="6">
        <f t="shared" si="4"/>
        <v>-78.375800999999996</v>
      </c>
      <c r="H33" s="6"/>
      <c r="J33" s="88">
        <v>8000000000</v>
      </c>
      <c r="K33" s="88">
        <v>-34.216774000000001</v>
      </c>
      <c r="L33" s="88">
        <v>-24.566423</v>
      </c>
      <c r="M33" s="10"/>
      <c r="N33" s="6">
        <f t="shared" si="7"/>
        <v>17.777777777777999</v>
      </c>
      <c r="O33" s="6">
        <f t="shared" si="5"/>
        <v>-93.358153999999999</v>
      </c>
      <c r="P33" s="89"/>
      <c r="Q33" s="10"/>
    </row>
    <row r="34" spans="2:17" x14ac:dyDescent="0.25">
      <c r="B34" s="88">
        <v>9333333333.3332996</v>
      </c>
      <c r="C34" s="88">
        <v>-34.857765000000001</v>
      </c>
      <c r="D34" s="88">
        <v>-28.241104</v>
      </c>
      <c r="E34" s="10"/>
      <c r="F34" s="6">
        <f t="shared" si="6"/>
        <v>18.666666666666998</v>
      </c>
      <c r="G34" s="6">
        <f t="shared" si="4"/>
        <v>-81.200705999999997</v>
      </c>
      <c r="H34" s="6"/>
      <c r="J34" s="88">
        <v>9333333333.3332996</v>
      </c>
      <c r="K34" s="88">
        <v>-33.823174000000002</v>
      </c>
      <c r="L34" s="88">
        <v>-25.445719</v>
      </c>
      <c r="M34" s="10"/>
      <c r="N34" s="6">
        <f t="shared" si="7"/>
        <v>18.666666666666998</v>
      </c>
      <c r="O34" s="6">
        <f t="shared" si="5"/>
        <v>-98.541870000000003</v>
      </c>
      <c r="P34" s="89"/>
      <c r="Q34" s="10"/>
    </row>
    <row r="35" spans="2:17" x14ac:dyDescent="0.25">
      <c r="B35" s="88">
        <v>10666666666.667</v>
      </c>
      <c r="C35" s="88">
        <v>-28.687978999999999</v>
      </c>
      <c r="D35" s="88">
        <v>-21.869152</v>
      </c>
      <c r="E35" s="10"/>
      <c r="F35" s="6">
        <f t="shared" si="6"/>
        <v>19.555555555556001</v>
      </c>
      <c r="G35" s="6">
        <f t="shared" si="4"/>
        <v>-95.539321999999999</v>
      </c>
      <c r="H35" s="6"/>
      <c r="J35" s="88">
        <v>10666666666.667</v>
      </c>
      <c r="K35" s="88">
        <v>-30.415565000000001</v>
      </c>
      <c r="L35" s="88">
        <v>-22.168313999999999</v>
      </c>
      <c r="M35" s="10"/>
      <c r="N35" s="6">
        <f t="shared" si="7"/>
        <v>19.555555555556001</v>
      </c>
      <c r="O35" s="6">
        <f t="shared" si="5"/>
        <v>-87.936622999999997</v>
      </c>
      <c r="P35" s="89"/>
      <c r="Q35" s="10"/>
    </row>
    <row r="36" spans="2:17" x14ac:dyDescent="0.25">
      <c r="B36" s="88">
        <v>12000000000</v>
      </c>
      <c r="C36" s="88">
        <v>-25.099689000000001</v>
      </c>
      <c r="D36" s="88">
        <v>-18.260807</v>
      </c>
      <c r="E36" s="10"/>
      <c r="F36" s="6">
        <f t="shared" si="6"/>
        <v>20.444444444443999</v>
      </c>
      <c r="G36" s="6">
        <f t="shared" si="4"/>
        <v>-78.074837000000002</v>
      </c>
      <c r="H36" s="6"/>
      <c r="J36" s="88">
        <v>12000000000</v>
      </c>
      <c r="K36" s="88">
        <v>-27.354513000000001</v>
      </c>
      <c r="L36" s="88">
        <v>-19.509460000000001</v>
      </c>
      <c r="M36" s="10"/>
      <c r="N36" s="6">
        <f t="shared" si="7"/>
        <v>20.444444444443999</v>
      </c>
      <c r="O36" s="6">
        <f t="shared" si="5"/>
        <v>-78.068291000000002</v>
      </c>
      <c r="P36" s="89"/>
      <c r="Q36" s="10"/>
    </row>
    <row r="37" spans="2:17" x14ac:dyDescent="0.25">
      <c r="B37" s="88">
        <v>13333333333.333</v>
      </c>
      <c r="C37" s="88">
        <v>-26.882508999999999</v>
      </c>
      <c r="D37" s="88">
        <v>-20.231728</v>
      </c>
      <c r="E37" s="10"/>
      <c r="F37" s="6">
        <f t="shared" si="6"/>
        <v>21.333333333333002</v>
      </c>
      <c r="G37" s="6">
        <f t="shared" si="4"/>
        <v>-70.356055999999995</v>
      </c>
      <c r="H37" s="6"/>
      <c r="J37" s="88">
        <v>13333333333.333</v>
      </c>
      <c r="K37" s="88">
        <v>-28.382587000000001</v>
      </c>
      <c r="L37" s="88">
        <v>-20.854921000000001</v>
      </c>
      <c r="M37" s="10"/>
      <c r="N37" s="6">
        <f t="shared" si="7"/>
        <v>21.333333333333002</v>
      </c>
      <c r="O37" s="6">
        <f t="shared" si="5"/>
        <v>-71.514129999999994</v>
      </c>
      <c r="P37" s="89"/>
      <c r="Q37" s="10"/>
    </row>
    <row r="38" spans="2:17" x14ac:dyDescent="0.25">
      <c r="B38" s="88">
        <v>14666666666.667</v>
      </c>
      <c r="C38" s="88">
        <v>-31.207369</v>
      </c>
      <c r="D38" s="88">
        <v>-23.634912</v>
      </c>
      <c r="E38" s="10"/>
      <c r="F38" s="6">
        <f t="shared" si="6"/>
        <v>22.222222222222001</v>
      </c>
      <c r="G38" s="6">
        <f t="shared" si="4"/>
        <v>-65.491173000000003</v>
      </c>
      <c r="H38" s="6"/>
      <c r="J38" s="88">
        <v>14666666666.667</v>
      </c>
      <c r="K38" s="88">
        <v>-31.975586</v>
      </c>
      <c r="L38" s="88">
        <v>-23.185040999999998</v>
      </c>
      <c r="M38" s="10"/>
      <c r="N38" s="6">
        <f t="shared" si="7"/>
        <v>22.222222222222001</v>
      </c>
      <c r="O38" s="6">
        <f t="shared" si="5"/>
        <v>-66.958588000000006</v>
      </c>
      <c r="P38" s="89"/>
      <c r="Q38" s="10"/>
    </row>
    <row r="39" spans="2:17" x14ac:dyDescent="0.25">
      <c r="B39" s="88">
        <v>16000000000</v>
      </c>
      <c r="C39" s="88">
        <v>-37.167743999999999</v>
      </c>
      <c r="D39" s="88">
        <v>-29.762732</v>
      </c>
      <c r="E39" s="10"/>
      <c r="F39" s="6">
        <f t="shared" si="6"/>
        <v>23.111111111111001</v>
      </c>
      <c r="G39" s="6">
        <f t="shared" si="4"/>
        <v>-62.250503999999999</v>
      </c>
      <c r="H39" s="6"/>
      <c r="J39" s="88">
        <v>16000000000</v>
      </c>
      <c r="K39" s="88">
        <v>-35.587851999999998</v>
      </c>
      <c r="L39" s="88">
        <v>-26.238102000000001</v>
      </c>
      <c r="M39" s="10"/>
      <c r="N39" s="6">
        <f t="shared" si="7"/>
        <v>23.111111111111001</v>
      </c>
      <c r="O39" s="6">
        <f t="shared" si="5"/>
        <v>-65.054466000000005</v>
      </c>
      <c r="P39" s="89"/>
      <c r="Q39" s="10"/>
    </row>
    <row r="40" spans="2:17" x14ac:dyDescent="0.25">
      <c r="B40" s="88">
        <v>17333333333.333</v>
      </c>
      <c r="C40" s="88">
        <v>-43.933650999999998</v>
      </c>
      <c r="D40" s="88">
        <v>-36.576659999999997</v>
      </c>
      <c r="E40" s="10"/>
      <c r="F40" s="6">
        <f t="shared" si="6"/>
        <v>24</v>
      </c>
      <c r="G40" s="6">
        <f t="shared" si="4"/>
        <v>-65.662116999999995</v>
      </c>
      <c r="H40" s="6"/>
      <c r="J40" s="88">
        <v>17333333333.333</v>
      </c>
      <c r="K40" s="88">
        <v>-38.471783000000002</v>
      </c>
      <c r="L40" s="88">
        <v>-29.295421999999999</v>
      </c>
      <c r="M40" s="10"/>
      <c r="N40" s="6">
        <f t="shared" si="7"/>
        <v>24</v>
      </c>
      <c r="O40" s="6">
        <f t="shared" si="5"/>
        <v>-70.565978999999999</v>
      </c>
      <c r="P40" s="89"/>
      <c r="Q40" s="10"/>
    </row>
    <row r="41" spans="2:17" x14ac:dyDescent="0.25">
      <c r="B41" s="88">
        <v>18666666666.667</v>
      </c>
      <c r="C41" s="88">
        <v>-45.391342000000002</v>
      </c>
      <c r="D41" s="88">
        <v>-38.007815999999998</v>
      </c>
      <c r="E41" s="10"/>
      <c r="F41" s="6">
        <f t="shared" si="6"/>
        <v>24.888888888888999</v>
      </c>
      <c r="G41" s="6">
        <f t="shared" si="4"/>
        <v>-68.587692000000004</v>
      </c>
      <c r="H41" s="6"/>
      <c r="J41" s="88">
        <v>18666666666.667</v>
      </c>
      <c r="K41" s="88">
        <v>-41.132679000000003</v>
      </c>
      <c r="L41" s="88">
        <v>-32.305424000000002</v>
      </c>
      <c r="M41" s="10"/>
      <c r="N41" s="6">
        <f t="shared" si="7"/>
        <v>24.888888888888999</v>
      </c>
      <c r="O41" s="6">
        <f t="shared" si="5"/>
        <v>-76.996628000000001</v>
      </c>
      <c r="P41" s="89"/>
      <c r="Q41" s="10"/>
    </row>
    <row r="42" spans="2:17" x14ac:dyDescent="0.25">
      <c r="B42" s="88">
        <v>20000000000</v>
      </c>
      <c r="C42" s="88">
        <v>-37.261417000000002</v>
      </c>
      <c r="D42" s="88">
        <v>-30.033802000000001</v>
      </c>
      <c r="E42" s="10"/>
      <c r="F42" s="6">
        <f t="shared" si="6"/>
        <v>25.777777777777999</v>
      </c>
      <c r="G42" s="6">
        <f t="shared" si="4"/>
        <v>-70.891662999999994</v>
      </c>
      <c r="H42" s="6"/>
      <c r="J42" s="88">
        <v>20000000000</v>
      </c>
      <c r="K42" s="88">
        <v>-35.918109999999999</v>
      </c>
      <c r="L42" s="88">
        <v>-27.573816000000001</v>
      </c>
      <c r="M42" s="10"/>
      <c r="N42" s="6">
        <f t="shared" si="7"/>
        <v>25.777777777777999</v>
      </c>
      <c r="O42" s="6">
        <f t="shared" si="5"/>
        <v>-78.888633999999996</v>
      </c>
      <c r="P42" s="89"/>
      <c r="Q42" s="10"/>
    </row>
    <row r="43" spans="2:17" x14ac:dyDescent="0.25">
      <c r="B43" s="88">
        <v>21333333333.333</v>
      </c>
      <c r="C43" s="88">
        <v>-36.555518999999997</v>
      </c>
      <c r="D43" s="88">
        <v>-29.049306999999999</v>
      </c>
      <c r="E43" s="10"/>
      <c r="F43" s="6">
        <f t="shared" si="6"/>
        <v>26.666666666666998</v>
      </c>
      <c r="G43" s="6">
        <f t="shared" si="4"/>
        <v>-47.993355000000001</v>
      </c>
      <c r="H43" s="6"/>
      <c r="J43" s="88">
        <v>21333333333.333</v>
      </c>
      <c r="K43" s="88">
        <v>-30.40765</v>
      </c>
      <c r="L43" s="88">
        <v>-22.113478000000001</v>
      </c>
      <c r="M43" s="10"/>
      <c r="N43" s="6">
        <f t="shared" si="7"/>
        <v>26.666666666666998</v>
      </c>
      <c r="O43" s="6">
        <f t="shared" si="5"/>
        <v>-61.706783000000001</v>
      </c>
      <c r="P43" s="89"/>
      <c r="Q43" s="10"/>
    </row>
    <row r="44" spans="2:17" x14ac:dyDescent="0.25">
      <c r="B44" s="88">
        <v>22666666666.667</v>
      </c>
      <c r="C44" s="88">
        <v>-41.271045999999998</v>
      </c>
      <c r="D44" s="88">
        <v>-33.422393999999997</v>
      </c>
      <c r="E44" s="10"/>
      <c r="F44" s="6">
        <f t="shared" si="6"/>
        <v>27.555555555556001</v>
      </c>
      <c r="G44" s="6">
        <f t="shared" si="4"/>
        <v>-72.508910999999998</v>
      </c>
      <c r="H44" s="6"/>
      <c r="J44" s="88">
        <v>22666666666.667</v>
      </c>
      <c r="K44" s="88">
        <v>-21.604247999999998</v>
      </c>
      <c r="L44" s="88">
        <v>-12.661538999999999</v>
      </c>
      <c r="M44" s="10"/>
      <c r="N44" s="6">
        <f t="shared" si="7"/>
        <v>27.555555555556001</v>
      </c>
      <c r="O44" s="6">
        <f t="shared" si="5"/>
        <v>-83.779869000000005</v>
      </c>
      <c r="P44" s="89"/>
      <c r="Q44" s="10"/>
    </row>
    <row r="45" spans="2:17" x14ac:dyDescent="0.25">
      <c r="B45" s="88">
        <v>24000000000</v>
      </c>
      <c r="C45" s="88">
        <v>-34.766658999999997</v>
      </c>
      <c r="D45" s="88">
        <v>-26.694604999999999</v>
      </c>
      <c r="E45" s="10"/>
      <c r="F45" s="6">
        <f t="shared" si="6"/>
        <v>28.444444444443999</v>
      </c>
      <c r="G45" s="6">
        <f t="shared" si="4"/>
        <v>-75.214020000000005</v>
      </c>
      <c r="H45" s="6"/>
      <c r="J45" s="88">
        <v>24000000000</v>
      </c>
      <c r="K45" s="88">
        <v>-23.758147999999998</v>
      </c>
      <c r="L45" s="88">
        <v>-15.104340000000001</v>
      </c>
      <c r="M45" s="10"/>
      <c r="N45" s="6">
        <f t="shared" si="7"/>
        <v>28.444444444443999</v>
      </c>
      <c r="O45" s="6">
        <f t="shared" si="5"/>
        <v>-84.406456000000006</v>
      </c>
      <c r="P45" s="89"/>
      <c r="Q45" s="10"/>
    </row>
    <row r="46" spans="2:17" x14ac:dyDescent="0.25">
      <c r="B46" s="88">
        <v>25333333333.333</v>
      </c>
      <c r="C46" s="88">
        <v>-32.823493999999997</v>
      </c>
      <c r="D46" s="88">
        <v>-24.742977</v>
      </c>
      <c r="E46" s="10"/>
      <c r="F46" s="6">
        <f t="shared" si="6"/>
        <v>29.333333333333002</v>
      </c>
      <c r="G46" s="6">
        <f t="shared" si="4"/>
        <v>-75.107483000000002</v>
      </c>
      <c r="H46" s="6"/>
      <c r="J46" s="88">
        <v>25333333333.333</v>
      </c>
      <c r="K46" s="88">
        <v>-30.798400999999998</v>
      </c>
      <c r="L46" s="88">
        <v>-22.022151999999998</v>
      </c>
      <c r="M46" s="10"/>
      <c r="N46" s="6">
        <f t="shared" si="7"/>
        <v>29.333333333333002</v>
      </c>
      <c r="O46" s="6">
        <f t="shared" si="5"/>
        <v>-89.290801999999999</v>
      </c>
      <c r="P46" s="89"/>
      <c r="Q46" s="10"/>
    </row>
    <row r="47" spans="2:17" x14ac:dyDescent="0.25">
      <c r="B47" s="88">
        <v>26666666666.667</v>
      </c>
      <c r="C47" s="88">
        <v>-31.961635999999999</v>
      </c>
      <c r="D47" s="88">
        <v>-23.514420000000001</v>
      </c>
      <c r="E47" s="10"/>
      <c r="F47" s="6">
        <f t="shared" si="6"/>
        <v>30.222222222222001</v>
      </c>
      <c r="G47" s="6">
        <f t="shared" si="4"/>
        <v>-71.109984999999995</v>
      </c>
      <c r="H47" s="6"/>
      <c r="J47" s="88">
        <v>26666666666.667</v>
      </c>
      <c r="K47" s="88">
        <v>-40.423073000000002</v>
      </c>
      <c r="L47" s="88">
        <v>-31.402431</v>
      </c>
      <c r="M47" s="10"/>
      <c r="N47" s="6">
        <f t="shared" si="7"/>
        <v>30.222222222222001</v>
      </c>
      <c r="O47" s="6">
        <f t="shared" si="5"/>
        <v>-85.810569999999998</v>
      </c>
      <c r="P47" s="89"/>
      <c r="Q47" s="10"/>
    </row>
    <row r="48" spans="2:17" x14ac:dyDescent="0.25">
      <c r="B48" s="88">
        <v>28000000000</v>
      </c>
      <c r="C48" s="88">
        <v>-31.899076000000001</v>
      </c>
      <c r="D48" s="88">
        <v>-23.381326999999999</v>
      </c>
      <c r="E48" s="10"/>
      <c r="F48" s="6">
        <f t="shared" si="6"/>
        <v>31.111111111111001</v>
      </c>
      <c r="G48" s="6">
        <f t="shared" si="4"/>
        <v>-69.372414000000006</v>
      </c>
      <c r="H48" s="6"/>
      <c r="J48" s="88">
        <v>28000000000</v>
      </c>
      <c r="K48" s="88">
        <v>-38.015926</v>
      </c>
      <c r="L48" s="88">
        <v>-28.904544999999999</v>
      </c>
      <c r="M48" s="10"/>
      <c r="N48" s="6">
        <f t="shared" si="7"/>
        <v>31.111111111111001</v>
      </c>
      <c r="O48" s="6">
        <f t="shared" si="5"/>
        <v>-81.036118000000002</v>
      </c>
      <c r="P48" s="89"/>
      <c r="Q48" s="10"/>
    </row>
    <row r="49" spans="2:17" x14ac:dyDescent="0.25">
      <c r="B49" s="88">
        <v>29333333333.333</v>
      </c>
      <c r="C49" s="88">
        <v>-32.647015000000003</v>
      </c>
      <c r="D49" s="88">
        <v>-24.440531</v>
      </c>
      <c r="E49" s="10"/>
      <c r="F49" s="6">
        <f t="shared" si="6"/>
        <v>32</v>
      </c>
      <c r="G49" s="6">
        <f t="shared" si="4"/>
        <v>-67.183205000000001</v>
      </c>
      <c r="H49" s="6"/>
      <c r="J49" s="88">
        <v>29333333333.333</v>
      </c>
      <c r="K49" s="88">
        <v>-33.184753000000001</v>
      </c>
      <c r="L49" s="88">
        <v>-24.377005</v>
      </c>
      <c r="M49" s="10"/>
      <c r="N49" s="6">
        <f t="shared" si="7"/>
        <v>32</v>
      </c>
      <c r="O49" s="6">
        <f t="shared" si="5"/>
        <v>-74.694298000000003</v>
      </c>
      <c r="P49" s="89"/>
      <c r="Q49" s="10"/>
    </row>
    <row r="50" spans="2:17" x14ac:dyDescent="0.25">
      <c r="B50" s="88">
        <v>30666666666.667</v>
      </c>
      <c r="C50" s="88">
        <v>-32.388514999999998</v>
      </c>
      <c r="D50" s="88">
        <v>-24.2773</v>
      </c>
      <c r="E50" s="10"/>
      <c r="F50" s="6" t="s">
        <v>21</v>
      </c>
      <c r="H50" s="6"/>
      <c r="J50" s="88">
        <v>30666666666.667</v>
      </c>
      <c r="K50" s="88">
        <v>-30.767879000000001</v>
      </c>
      <c r="L50" s="88">
        <v>-22.062414</v>
      </c>
      <c r="M50" s="10"/>
      <c r="N50" s="6" t="s">
        <v>21</v>
      </c>
      <c r="P50" s="89"/>
      <c r="Q50" s="10"/>
    </row>
    <row r="51" spans="2:17" x14ac:dyDescent="0.25">
      <c r="B51" s="88">
        <v>32000000000</v>
      </c>
      <c r="C51" s="88">
        <v>-33.001719999999999</v>
      </c>
      <c r="D51" s="88">
        <v>-24.637219999999999</v>
      </c>
      <c r="E51" s="10"/>
      <c r="H51" s="6"/>
      <c r="J51" s="88">
        <v>32000000000</v>
      </c>
      <c r="K51" s="88">
        <v>-30.469408000000001</v>
      </c>
      <c r="L51" s="88">
        <v>-21.387407</v>
      </c>
      <c r="M51" s="10"/>
      <c r="P51" s="89"/>
      <c r="Q51" s="10"/>
    </row>
    <row r="52" spans="2:17" x14ac:dyDescent="0.25">
      <c r="B52" s="88" t="s">
        <v>21</v>
      </c>
      <c r="E52" s="8"/>
      <c r="H52" s="6"/>
      <c r="J52" s="88" t="s">
        <v>21</v>
      </c>
      <c r="M52" s="8"/>
      <c r="P52" s="89"/>
      <c r="Q52" s="8"/>
    </row>
    <row r="53" spans="2:17" x14ac:dyDescent="0.25">
      <c r="E53" s="8"/>
      <c r="F53" s="6" t="s">
        <v>23</v>
      </c>
      <c r="H53" s="6"/>
      <c r="M53" s="8"/>
      <c r="N53" s="6" t="s">
        <v>23</v>
      </c>
      <c r="P53" s="89"/>
      <c r="Q53" s="8"/>
    </row>
    <row r="54" spans="2:17" ht="15.75" x14ac:dyDescent="0.25">
      <c r="E54" s="8"/>
      <c r="F54" s="6" t="s">
        <v>19</v>
      </c>
      <c r="G54" s="6" t="str">
        <f>D80</f>
        <v>3Rx0L dBc Log Mag(dB)</v>
      </c>
      <c r="H54" s="35">
        <v>3</v>
      </c>
      <c r="M54" s="8"/>
      <c r="N54" s="6" t="s">
        <v>19</v>
      </c>
      <c r="O54" s="6" t="str">
        <f>L80</f>
        <v>3Rx0L dBc Log Mag(dB)</v>
      </c>
      <c r="P54" s="35">
        <v>3</v>
      </c>
      <c r="Q54" s="8"/>
    </row>
    <row r="55" spans="2:17" ht="15.75" x14ac:dyDescent="0.25">
      <c r="B55" s="88" t="s">
        <v>22</v>
      </c>
      <c r="E55" s="8"/>
      <c r="F55" s="6">
        <f>B81/1000000000</f>
        <v>24</v>
      </c>
      <c r="G55" s="6">
        <f>D81</f>
        <v>-66.760604999999998</v>
      </c>
      <c r="H55" s="36">
        <f>ABS(AVERAGE(G55:G73)-(H54-1)*10)</f>
        <v>100.05816089473683</v>
      </c>
      <c r="J55" s="88" t="s">
        <v>22</v>
      </c>
      <c r="M55" s="8"/>
      <c r="N55" s="6">
        <f>J81/1000000000</f>
        <v>24</v>
      </c>
      <c r="O55" s="6">
        <f>L81</f>
        <v>-76.150397999999996</v>
      </c>
      <c r="P55" s="36">
        <f>ABS(AVERAGE(O55:O73)-(P54-1)*10)</f>
        <v>103.66875131578949</v>
      </c>
      <c r="Q55" s="8"/>
    </row>
    <row r="56" spans="2:17" x14ac:dyDescent="0.25">
      <c r="B56" s="88" t="s">
        <v>19</v>
      </c>
      <c r="C56" s="88" t="s">
        <v>239</v>
      </c>
      <c r="D56" s="88" t="s">
        <v>242</v>
      </c>
      <c r="E56" s="8"/>
      <c r="F56" s="6">
        <v>19805555555.556</v>
      </c>
      <c r="G56" s="84">
        <f t="shared" ref="G56:G73" si="8">D82</f>
        <v>-79.750731999999999</v>
      </c>
      <c r="H56" s="6"/>
      <c r="J56" s="88" t="s">
        <v>19</v>
      </c>
      <c r="K56" s="88" t="s">
        <v>239</v>
      </c>
      <c r="L56" s="88" t="s">
        <v>242</v>
      </c>
      <c r="M56" s="8"/>
      <c r="N56" s="6">
        <v>19805555555.556</v>
      </c>
      <c r="O56" s="84">
        <f t="shared" ref="O56:O73" si="9">L82</f>
        <v>-89.324973999999997</v>
      </c>
      <c r="P56" s="89"/>
      <c r="Q56" s="8"/>
    </row>
    <row r="57" spans="2:17" x14ac:dyDescent="0.25">
      <c r="B57" s="88">
        <v>16000000000</v>
      </c>
      <c r="C57" s="88">
        <v>-85.295303000000004</v>
      </c>
      <c r="D57" s="88">
        <v>-78.435760000000002</v>
      </c>
      <c r="E57" s="8"/>
      <c r="F57" s="6">
        <v>20111111111.111</v>
      </c>
      <c r="G57" s="84">
        <f t="shared" si="8"/>
        <v>-79.796509</v>
      </c>
      <c r="H57" s="6"/>
      <c r="J57" s="88">
        <v>16000000000</v>
      </c>
      <c r="K57" s="88">
        <v>-99.163955999999999</v>
      </c>
      <c r="L57" s="88">
        <v>-89.513610999999997</v>
      </c>
      <c r="M57" s="8"/>
      <c r="N57" s="6">
        <v>20111111111.111</v>
      </c>
      <c r="O57" s="84">
        <f t="shared" si="9"/>
        <v>-91.410544999999999</v>
      </c>
      <c r="P57" s="89"/>
      <c r="Q57" s="8"/>
    </row>
    <row r="58" spans="2:17" x14ac:dyDescent="0.25">
      <c r="B58" s="88">
        <v>16888888888.889</v>
      </c>
      <c r="C58" s="88">
        <v>-85.703193999999996</v>
      </c>
      <c r="D58" s="88">
        <v>-79.086533000000003</v>
      </c>
      <c r="E58" s="8"/>
      <c r="F58" s="6">
        <v>20416666666.667</v>
      </c>
      <c r="G58" s="84">
        <f t="shared" si="8"/>
        <v>-81.537514000000002</v>
      </c>
      <c r="H58" s="6"/>
      <c r="J58" s="88">
        <v>16888888888.889</v>
      </c>
      <c r="K58" s="88">
        <v>-103.48909999999999</v>
      </c>
      <c r="L58" s="88">
        <v>-95.111641000000006</v>
      </c>
      <c r="M58" s="8"/>
      <c r="N58" s="6">
        <v>20416666666.667</v>
      </c>
      <c r="O58" s="84">
        <f t="shared" si="9"/>
        <v>-93.895683000000005</v>
      </c>
      <c r="P58" s="89"/>
      <c r="Q58" s="8"/>
    </row>
    <row r="59" spans="2:17" x14ac:dyDescent="0.25">
      <c r="B59" s="88">
        <v>17777777777.778</v>
      </c>
      <c r="C59" s="88">
        <v>-85.194626</v>
      </c>
      <c r="D59" s="88">
        <v>-78.375800999999996</v>
      </c>
      <c r="E59" s="8"/>
      <c r="F59" s="6">
        <v>20722222222.222</v>
      </c>
      <c r="G59" s="84">
        <f t="shared" si="8"/>
        <v>-81.185813999999993</v>
      </c>
      <c r="H59" s="6"/>
      <c r="J59" s="88">
        <v>17777777777.778</v>
      </c>
      <c r="K59" s="88">
        <v>-101.6054</v>
      </c>
      <c r="L59" s="88">
        <v>-93.358153999999999</v>
      </c>
      <c r="M59" s="8"/>
      <c r="N59" s="6">
        <v>20722222222.222</v>
      </c>
      <c r="O59" s="84">
        <f t="shared" si="9"/>
        <v>-95.409041999999999</v>
      </c>
      <c r="P59" s="89"/>
      <c r="Q59" s="8"/>
    </row>
    <row r="60" spans="2:17" x14ac:dyDescent="0.25">
      <c r="B60" s="88">
        <v>18666666666.667</v>
      </c>
      <c r="C60" s="88">
        <v>-88.039589000000007</v>
      </c>
      <c r="D60" s="88">
        <v>-81.200705999999997</v>
      </c>
      <c r="E60" s="8"/>
      <c r="F60" s="6">
        <v>21027777777.778</v>
      </c>
      <c r="G60" s="84">
        <f t="shared" si="8"/>
        <v>-80.470664999999997</v>
      </c>
      <c r="H60" s="6"/>
      <c r="J60" s="88">
        <v>18666666666.667</v>
      </c>
      <c r="K60" s="88">
        <v>-106.38692</v>
      </c>
      <c r="L60" s="88">
        <v>-98.541870000000003</v>
      </c>
      <c r="M60" s="8"/>
      <c r="N60" s="6">
        <v>21027777777.778</v>
      </c>
      <c r="O60" s="84">
        <f t="shared" si="9"/>
        <v>-88.860343999999998</v>
      </c>
      <c r="P60" s="89"/>
      <c r="Q60" s="8"/>
    </row>
    <row r="61" spans="2:17" x14ac:dyDescent="0.25">
      <c r="B61" s="88">
        <v>19555555555.556</v>
      </c>
      <c r="C61" s="88">
        <v>-102.1901</v>
      </c>
      <c r="D61" s="88">
        <v>-95.539321999999999</v>
      </c>
      <c r="E61" s="8"/>
      <c r="F61" s="6">
        <v>21333333333.333</v>
      </c>
      <c r="G61" s="84">
        <f t="shared" si="8"/>
        <v>-80.380454999999998</v>
      </c>
      <c r="H61" s="6"/>
      <c r="J61" s="88">
        <v>19555555555.556</v>
      </c>
      <c r="K61" s="88">
        <v>-95.464286999999999</v>
      </c>
      <c r="L61" s="88">
        <v>-87.936622999999997</v>
      </c>
      <c r="M61" s="8"/>
      <c r="N61" s="6">
        <v>21333333333.333</v>
      </c>
      <c r="O61" s="84">
        <f t="shared" si="9"/>
        <v>-84.686263999999994</v>
      </c>
      <c r="P61" s="89"/>
      <c r="Q61" s="8"/>
    </row>
    <row r="62" spans="2:17" x14ac:dyDescent="0.25">
      <c r="B62" s="88">
        <v>20444444444.444</v>
      </c>
      <c r="C62" s="88">
        <v>-85.647293000000005</v>
      </c>
      <c r="D62" s="88">
        <v>-78.074837000000002</v>
      </c>
      <c r="E62" s="8"/>
      <c r="F62" s="6">
        <v>21638888888.889</v>
      </c>
      <c r="G62" s="84">
        <f t="shared" si="8"/>
        <v>-80.287070999999997</v>
      </c>
      <c r="H62" s="6"/>
      <c r="J62" s="88">
        <v>20444444444.444</v>
      </c>
      <c r="K62" s="88">
        <v>-86.858833000000004</v>
      </c>
      <c r="L62" s="88">
        <v>-78.068291000000002</v>
      </c>
      <c r="M62" s="8"/>
      <c r="N62" s="6">
        <v>21638888888.889</v>
      </c>
      <c r="O62" s="84">
        <f t="shared" si="9"/>
        <v>-84.010323</v>
      </c>
      <c r="P62" s="89"/>
      <c r="Q62" s="8"/>
    </row>
    <row r="63" spans="2:17" x14ac:dyDescent="0.25">
      <c r="B63" s="88">
        <v>21333333333.333</v>
      </c>
      <c r="C63" s="88">
        <v>-77.761070000000004</v>
      </c>
      <c r="D63" s="88">
        <v>-70.356055999999995</v>
      </c>
      <c r="E63" s="8"/>
      <c r="F63" s="6">
        <v>21944444444.444</v>
      </c>
      <c r="G63" s="84">
        <f t="shared" si="8"/>
        <v>-79.970984999999999</v>
      </c>
      <c r="H63" s="6"/>
      <c r="J63" s="88">
        <v>21333333333.333</v>
      </c>
      <c r="K63" s="88">
        <v>-80.863883999999999</v>
      </c>
      <c r="L63" s="88">
        <v>-71.514129999999994</v>
      </c>
      <c r="M63" s="8"/>
      <c r="N63" s="6">
        <v>21944444444.444</v>
      </c>
      <c r="O63" s="84">
        <f t="shared" si="9"/>
        <v>-84.528221000000002</v>
      </c>
      <c r="P63" s="89"/>
      <c r="Q63" s="8"/>
    </row>
    <row r="64" spans="2:17" x14ac:dyDescent="0.25">
      <c r="B64" s="88">
        <v>22222222222.222</v>
      </c>
      <c r="C64" s="88">
        <v>-72.848159999999993</v>
      </c>
      <c r="D64" s="88">
        <v>-65.491173000000003</v>
      </c>
      <c r="E64" s="8"/>
      <c r="F64" s="6">
        <v>22250000000</v>
      </c>
      <c r="G64" s="84">
        <f t="shared" si="8"/>
        <v>-77.808075000000002</v>
      </c>
      <c r="H64" s="6"/>
      <c r="J64" s="88">
        <v>22222222222.222</v>
      </c>
      <c r="K64" s="88">
        <v>-76.134940999999998</v>
      </c>
      <c r="L64" s="88">
        <v>-66.958588000000006</v>
      </c>
      <c r="M64" s="8"/>
      <c r="N64" s="6">
        <v>22250000000</v>
      </c>
      <c r="O64" s="84">
        <f t="shared" si="9"/>
        <v>-82.738228000000007</v>
      </c>
      <c r="P64" s="89"/>
      <c r="Q64" s="8"/>
    </row>
    <row r="65" spans="2:17" x14ac:dyDescent="0.25">
      <c r="B65" s="88">
        <v>23111111111.111</v>
      </c>
      <c r="C65" s="88">
        <v>-69.634033000000002</v>
      </c>
      <c r="D65" s="88">
        <v>-62.250503999999999</v>
      </c>
      <c r="E65" s="8"/>
      <c r="F65" s="6">
        <v>22555555555.556</v>
      </c>
      <c r="G65" s="84">
        <f t="shared" si="8"/>
        <v>-78.045402999999993</v>
      </c>
      <c r="H65" s="6"/>
      <c r="J65" s="88">
        <v>23111111111.111</v>
      </c>
      <c r="K65" s="88">
        <v>-73.881720999999999</v>
      </c>
      <c r="L65" s="88">
        <v>-65.054466000000005</v>
      </c>
      <c r="M65" s="8"/>
      <c r="N65" s="6">
        <v>22555555555.556</v>
      </c>
      <c r="O65" s="84">
        <f t="shared" si="9"/>
        <v>-80.638221999999999</v>
      </c>
      <c r="P65" s="89"/>
      <c r="Q65" s="8"/>
    </row>
    <row r="66" spans="2:17" x14ac:dyDescent="0.25">
      <c r="B66" s="88">
        <v>24000000000</v>
      </c>
      <c r="C66" s="88">
        <v>-72.889740000000003</v>
      </c>
      <c r="D66" s="88">
        <v>-65.662116999999995</v>
      </c>
      <c r="E66" s="8"/>
      <c r="F66" s="6">
        <v>22861111111.111</v>
      </c>
      <c r="G66" s="84">
        <f t="shared" si="8"/>
        <v>-77.252121000000002</v>
      </c>
      <c r="H66" s="6"/>
      <c r="J66" s="88">
        <v>24000000000</v>
      </c>
      <c r="K66" s="88">
        <v>-78.910278000000005</v>
      </c>
      <c r="L66" s="88">
        <v>-70.565978999999999</v>
      </c>
      <c r="M66" s="8"/>
      <c r="N66" s="6">
        <v>22861111111.111</v>
      </c>
      <c r="O66" s="84">
        <f t="shared" si="9"/>
        <v>-80.111114999999998</v>
      </c>
      <c r="P66" s="89"/>
      <c r="Q66" s="8"/>
    </row>
    <row r="67" spans="2:17" x14ac:dyDescent="0.25">
      <c r="B67" s="88">
        <v>24888888888.889</v>
      </c>
      <c r="C67" s="88">
        <v>-76.093902999999997</v>
      </c>
      <c r="D67" s="88">
        <v>-68.587692000000004</v>
      </c>
      <c r="E67" s="8"/>
      <c r="F67" s="6">
        <v>23166666666.667</v>
      </c>
      <c r="G67" s="84">
        <f t="shared" si="8"/>
        <v>-80.600555</v>
      </c>
      <c r="H67" s="6"/>
      <c r="J67" s="88">
        <v>24888888888.889</v>
      </c>
      <c r="K67" s="88">
        <v>-85.290801999999999</v>
      </c>
      <c r="L67" s="88">
        <v>-76.996628000000001</v>
      </c>
      <c r="M67" s="8"/>
      <c r="N67" s="6">
        <v>23166666666.667</v>
      </c>
      <c r="O67" s="84">
        <f t="shared" si="9"/>
        <v>-81.333175999999995</v>
      </c>
      <c r="P67" s="89"/>
      <c r="Q67" s="8"/>
    </row>
    <row r="68" spans="2:17" x14ac:dyDescent="0.25">
      <c r="B68" s="88">
        <v>25777777777.778</v>
      </c>
      <c r="C68" s="88">
        <v>-78.740318000000002</v>
      </c>
      <c r="D68" s="88">
        <v>-70.891662999999994</v>
      </c>
      <c r="E68" s="8"/>
      <c r="F68" s="6">
        <v>23472222222.222</v>
      </c>
      <c r="G68" s="84">
        <f t="shared" si="8"/>
        <v>-80.078216999999995</v>
      </c>
      <c r="H68" s="6"/>
      <c r="J68" s="88">
        <v>25777777777.778</v>
      </c>
      <c r="K68" s="88">
        <v>-87.831344999999999</v>
      </c>
      <c r="L68" s="88">
        <v>-78.888633999999996</v>
      </c>
      <c r="M68" s="8"/>
      <c r="N68" s="6">
        <v>23472222222.222</v>
      </c>
      <c r="O68" s="84">
        <f t="shared" si="9"/>
        <v>-80.709311999999997</v>
      </c>
      <c r="P68" s="89"/>
      <c r="Q68" s="8"/>
    </row>
    <row r="69" spans="2:17" x14ac:dyDescent="0.25">
      <c r="B69" s="88">
        <v>26666666666.667</v>
      </c>
      <c r="C69" s="88">
        <v>-56.065410999999997</v>
      </c>
      <c r="D69" s="88">
        <v>-47.993355000000001</v>
      </c>
      <c r="E69" s="8"/>
      <c r="F69" s="6">
        <v>23777777777.778</v>
      </c>
      <c r="G69" s="84">
        <f t="shared" si="8"/>
        <v>-81.630004999999997</v>
      </c>
      <c r="H69" s="6"/>
      <c r="J69" s="88">
        <v>26666666666.667</v>
      </c>
      <c r="K69" s="88">
        <v>-70.360596000000001</v>
      </c>
      <c r="L69" s="88">
        <v>-61.706783000000001</v>
      </c>
      <c r="M69" s="8"/>
      <c r="N69" s="6">
        <v>23777777777.778</v>
      </c>
      <c r="O69" s="84">
        <f t="shared" si="9"/>
        <v>-80.52861</v>
      </c>
      <c r="P69" s="89"/>
      <c r="Q69" s="8"/>
    </row>
    <row r="70" spans="2:17" x14ac:dyDescent="0.25">
      <c r="B70" s="88">
        <v>27555555555.556</v>
      </c>
      <c r="C70" s="88">
        <v>-80.589432000000002</v>
      </c>
      <c r="D70" s="88">
        <v>-72.508910999999998</v>
      </c>
      <c r="E70" s="8"/>
      <c r="F70" s="6">
        <v>24083333333.333</v>
      </c>
      <c r="G70" s="84">
        <f t="shared" si="8"/>
        <v>-83.179526999999993</v>
      </c>
      <c r="H70" s="6"/>
      <c r="J70" s="88">
        <v>27555555555.556</v>
      </c>
      <c r="K70" s="88">
        <v>-92.556122000000002</v>
      </c>
      <c r="L70" s="88">
        <v>-83.779869000000005</v>
      </c>
      <c r="M70" s="8"/>
      <c r="N70" s="6">
        <v>24083333333.333</v>
      </c>
      <c r="O70" s="84">
        <f t="shared" si="9"/>
        <v>-78.893996999999999</v>
      </c>
      <c r="P70" s="89"/>
      <c r="Q70" s="8"/>
    </row>
    <row r="71" spans="2:17" x14ac:dyDescent="0.25">
      <c r="B71" s="88">
        <v>28444444444.444</v>
      </c>
      <c r="C71" s="88">
        <v>-83.661240000000006</v>
      </c>
      <c r="D71" s="88">
        <v>-75.214020000000005</v>
      </c>
      <c r="E71" s="8"/>
      <c r="F71" s="6">
        <v>24388888888.889</v>
      </c>
      <c r="G71" s="84">
        <f t="shared" si="8"/>
        <v>-83.884322999999995</v>
      </c>
      <c r="H71" s="6"/>
      <c r="J71" s="88">
        <v>28444444444.444</v>
      </c>
      <c r="K71" s="88">
        <v>-93.427093999999997</v>
      </c>
      <c r="L71" s="88">
        <v>-84.406456000000006</v>
      </c>
      <c r="M71" s="8"/>
      <c r="N71" s="6">
        <v>24388888888.889</v>
      </c>
      <c r="O71" s="84">
        <f t="shared" si="9"/>
        <v>-78.161720000000003</v>
      </c>
      <c r="P71" s="89"/>
      <c r="Q71" s="8"/>
    </row>
    <row r="72" spans="2:17" x14ac:dyDescent="0.25">
      <c r="B72" s="88">
        <v>29333333333.333</v>
      </c>
      <c r="C72" s="88">
        <v>-83.625229000000004</v>
      </c>
      <c r="D72" s="88">
        <v>-75.107483000000002</v>
      </c>
      <c r="E72" s="8"/>
      <c r="F72" s="6">
        <v>24694444444.444</v>
      </c>
      <c r="G72" s="84">
        <f t="shared" si="8"/>
        <v>-82.228470000000002</v>
      </c>
      <c r="H72" s="6"/>
      <c r="J72" s="88">
        <v>29333333333.333</v>
      </c>
      <c r="K72" s="88">
        <v>-98.402184000000005</v>
      </c>
      <c r="L72" s="88">
        <v>-89.290801999999999</v>
      </c>
      <c r="M72" s="8"/>
      <c r="N72" s="6">
        <v>24694444444.444</v>
      </c>
      <c r="O72" s="84">
        <f t="shared" si="9"/>
        <v>-80.300629000000001</v>
      </c>
      <c r="P72" s="89"/>
      <c r="Q72" s="8"/>
    </row>
    <row r="73" spans="2:17" x14ac:dyDescent="0.25">
      <c r="B73" s="88">
        <v>30222222222.222</v>
      </c>
      <c r="C73" s="88">
        <v>-79.316467000000003</v>
      </c>
      <c r="D73" s="88">
        <v>-71.109984999999995</v>
      </c>
      <c r="E73" s="8"/>
      <c r="F73" s="6">
        <v>25000000000</v>
      </c>
      <c r="G73" s="84">
        <f t="shared" si="8"/>
        <v>-86.258010999999996</v>
      </c>
      <c r="H73" s="6"/>
      <c r="J73" s="88">
        <v>30222222222.222</v>
      </c>
      <c r="K73" s="88">
        <v>-94.618317000000005</v>
      </c>
      <c r="L73" s="88">
        <v>-85.810569999999998</v>
      </c>
      <c r="M73" s="8"/>
      <c r="N73" s="6">
        <v>25000000000</v>
      </c>
      <c r="O73" s="84">
        <f t="shared" si="9"/>
        <v>-78.015472000000003</v>
      </c>
      <c r="P73" s="89"/>
      <c r="Q73" s="8"/>
    </row>
    <row r="74" spans="2:17" x14ac:dyDescent="0.25">
      <c r="B74" s="88">
        <v>31111111111.111</v>
      </c>
      <c r="C74" s="88">
        <v>-77.483626999999998</v>
      </c>
      <c r="D74" s="88">
        <v>-69.372414000000006</v>
      </c>
      <c r="E74" s="8"/>
      <c r="F74" s="6" t="s">
        <v>21</v>
      </c>
      <c r="H74" s="6"/>
      <c r="J74" s="88">
        <v>31111111111.111</v>
      </c>
      <c r="K74" s="88">
        <v>-89.741577000000007</v>
      </c>
      <c r="L74" s="88">
        <v>-81.036118000000002</v>
      </c>
      <c r="M74" s="8"/>
      <c r="N74" s="6" t="s">
        <v>21</v>
      </c>
      <c r="P74" s="89"/>
      <c r="Q74" s="8"/>
    </row>
    <row r="75" spans="2:17" x14ac:dyDescent="0.25">
      <c r="B75" s="88">
        <v>32000000000</v>
      </c>
      <c r="C75" s="88">
        <v>-75.547707000000003</v>
      </c>
      <c r="D75" s="88">
        <v>-67.183205000000001</v>
      </c>
      <c r="H75" s="6"/>
      <c r="J75" s="88">
        <v>32000000000</v>
      </c>
      <c r="K75" s="88">
        <v>-83.776298999999995</v>
      </c>
      <c r="L75" s="88">
        <v>-74.694298000000003</v>
      </c>
      <c r="P75" s="89"/>
    </row>
    <row r="76" spans="2:17" x14ac:dyDescent="0.25">
      <c r="B76" s="88" t="s">
        <v>21</v>
      </c>
      <c r="H76" s="6"/>
      <c r="J76" s="88" t="s">
        <v>21</v>
      </c>
      <c r="P76" s="89"/>
    </row>
    <row r="77" spans="2:17" x14ac:dyDescent="0.25">
      <c r="F77" s="6" t="s">
        <v>24</v>
      </c>
      <c r="H77" s="6"/>
      <c r="N77" s="6" t="s">
        <v>24</v>
      </c>
      <c r="P77" s="89"/>
    </row>
    <row r="78" spans="2:17" ht="15.75" x14ac:dyDescent="0.25">
      <c r="F78" s="6" t="s">
        <v>19</v>
      </c>
      <c r="G78" s="6" t="str">
        <f t="shared" ref="G78:G97" si="10">D104</f>
        <v>4Rx0L dBc Log Mag(dB)</v>
      </c>
      <c r="H78" s="35">
        <v>4</v>
      </c>
      <c r="N78" s="6" t="s">
        <v>19</v>
      </c>
      <c r="O78" s="6" t="str">
        <f t="shared" ref="O78:O97" si="11">L104</f>
        <v>4Rx0L dBc Log Mag(dB)</v>
      </c>
      <c r="P78" s="35">
        <v>4</v>
      </c>
    </row>
    <row r="79" spans="2:17" ht="15.75" x14ac:dyDescent="0.25">
      <c r="B79" s="88" t="s">
        <v>23</v>
      </c>
      <c r="F79" s="6">
        <f t="shared" ref="F79:F97" si="12">B105/1000000000</f>
        <v>28</v>
      </c>
      <c r="G79" s="6">
        <f t="shared" si="10"/>
        <v>-97.835487000000001</v>
      </c>
      <c r="H79" s="36">
        <f>ABS(AVERAGE(G79:G97)-(H78-1)*10)</f>
        <v>121.28643505263157</v>
      </c>
      <c r="J79" s="88" t="s">
        <v>23</v>
      </c>
      <c r="N79" s="6">
        <f t="shared" ref="N79:N97" si="13">J105/1000000000</f>
        <v>28</v>
      </c>
      <c r="O79" s="6">
        <f t="shared" si="11"/>
        <v>-110.46674</v>
      </c>
      <c r="P79" s="36">
        <f>ABS(AVERAGE(O79:O97)-(P78-1)*10)</f>
        <v>124.82031647368423</v>
      </c>
    </row>
    <row r="80" spans="2:17" x14ac:dyDescent="0.25">
      <c r="B80" s="88" t="s">
        <v>19</v>
      </c>
      <c r="C80" s="88" t="s">
        <v>240</v>
      </c>
      <c r="D80" s="88" t="s">
        <v>243</v>
      </c>
      <c r="F80" s="6">
        <f t="shared" si="12"/>
        <v>28.222222222222001</v>
      </c>
      <c r="G80" s="6">
        <f t="shared" si="10"/>
        <v>-101.32084999999999</v>
      </c>
      <c r="H80" s="6"/>
      <c r="J80" s="88" t="s">
        <v>19</v>
      </c>
      <c r="K80" s="88" t="s">
        <v>240</v>
      </c>
      <c r="L80" s="88" t="s">
        <v>243</v>
      </c>
      <c r="N80" s="6">
        <f t="shared" si="13"/>
        <v>28.222222222222001</v>
      </c>
      <c r="O80" s="6">
        <f t="shared" si="11"/>
        <v>-98.579177999999999</v>
      </c>
      <c r="P80" s="89"/>
    </row>
    <row r="81" spans="2:16" x14ac:dyDescent="0.25">
      <c r="B81" s="88">
        <v>24000000000</v>
      </c>
      <c r="C81" s="88">
        <v>-73.620154999999997</v>
      </c>
      <c r="D81" s="88">
        <v>-66.760604999999998</v>
      </c>
      <c r="F81" s="6">
        <f t="shared" si="12"/>
        <v>28.444444444443999</v>
      </c>
      <c r="G81" s="6">
        <f t="shared" si="10"/>
        <v>-112.06497</v>
      </c>
      <c r="H81" s="6"/>
      <c r="J81" s="88">
        <v>24000000000</v>
      </c>
      <c r="K81" s="88">
        <v>-85.800742999999997</v>
      </c>
      <c r="L81" s="88">
        <v>-76.150397999999996</v>
      </c>
      <c r="N81" s="6">
        <f t="shared" si="13"/>
        <v>28.444444444443999</v>
      </c>
      <c r="O81" s="6">
        <f t="shared" si="11"/>
        <v>-108.24853</v>
      </c>
      <c r="P81" s="89"/>
    </row>
    <row r="82" spans="2:16" x14ac:dyDescent="0.25">
      <c r="B82" s="88">
        <v>24444444444.444</v>
      </c>
      <c r="C82" s="88">
        <v>-86.367393000000007</v>
      </c>
      <c r="D82" s="88">
        <v>-79.750731999999999</v>
      </c>
      <c r="F82" s="6">
        <f t="shared" si="12"/>
        <v>28.666666666666998</v>
      </c>
      <c r="G82" s="6">
        <f t="shared" si="10"/>
        <v>-103.63723</v>
      </c>
      <c r="H82" s="6"/>
      <c r="J82" s="88">
        <v>24444444444.444</v>
      </c>
      <c r="K82" s="88">
        <v>-97.702431000000004</v>
      </c>
      <c r="L82" s="88">
        <v>-89.324973999999997</v>
      </c>
      <c r="N82" s="6">
        <f t="shared" si="13"/>
        <v>28.666666666666998</v>
      </c>
      <c r="O82" s="6">
        <f t="shared" si="11"/>
        <v>-106.44435</v>
      </c>
      <c r="P82" s="89"/>
    </row>
    <row r="83" spans="2:16" x14ac:dyDescent="0.25">
      <c r="B83" s="88">
        <v>24888888888.889</v>
      </c>
      <c r="C83" s="88">
        <v>-86.615334000000004</v>
      </c>
      <c r="D83" s="88">
        <v>-79.796509</v>
      </c>
      <c r="F83" s="6">
        <f t="shared" si="12"/>
        <v>28.888888888888999</v>
      </c>
      <c r="G83" s="6">
        <f t="shared" si="10"/>
        <v>-103.16145</v>
      </c>
      <c r="H83" s="6"/>
      <c r="J83" s="88">
        <v>24888888888.889</v>
      </c>
      <c r="K83" s="88">
        <v>-99.657791000000003</v>
      </c>
      <c r="L83" s="88">
        <v>-91.410544999999999</v>
      </c>
      <c r="N83" s="6">
        <f t="shared" si="13"/>
        <v>28.888888888888999</v>
      </c>
      <c r="O83" s="6">
        <f t="shared" si="11"/>
        <v>-103.75444</v>
      </c>
      <c r="P83" s="89"/>
    </row>
    <row r="84" spans="2:16" x14ac:dyDescent="0.25">
      <c r="B84" s="88">
        <v>25333333333.333</v>
      </c>
      <c r="C84" s="88">
        <v>-88.376396</v>
      </c>
      <c r="D84" s="88">
        <v>-81.537514000000002</v>
      </c>
      <c r="F84" s="6">
        <f t="shared" si="12"/>
        <v>29.111111111111001</v>
      </c>
      <c r="G84" s="6">
        <f t="shared" si="10"/>
        <v>-98.587349000000003</v>
      </c>
      <c r="H84" s="6"/>
      <c r="J84" s="88">
        <v>25333333333.333</v>
      </c>
      <c r="K84" s="88">
        <v>-101.74074</v>
      </c>
      <c r="L84" s="88">
        <v>-93.895683000000005</v>
      </c>
      <c r="N84" s="6">
        <f t="shared" si="13"/>
        <v>29.111111111111001</v>
      </c>
      <c r="O84" s="6">
        <f t="shared" si="11"/>
        <v>-104.94431</v>
      </c>
      <c r="P84" s="89"/>
    </row>
    <row r="85" spans="2:16" x14ac:dyDescent="0.25">
      <c r="B85" s="88">
        <v>25777777777.778</v>
      </c>
      <c r="C85" s="88">
        <v>-87.836594000000005</v>
      </c>
      <c r="D85" s="88">
        <v>-81.185813999999993</v>
      </c>
      <c r="F85" s="6">
        <f t="shared" si="12"/>
        <v>29.333333333333002</v>
      </c>
      <c r="G85" s="6">
        <f t="shared" si="10"/>
        <v>-99.442352</v>
      </c>
      <c r="H85" s="6"/>
      <c r="J85" s="88">
        <v>25777777777.778</v>
      </c>
      <c r="K85" s="88">
        <v>-102.93671000000001</v>
      </c>
      <c r="L85" s="88">
        <v>-95.409041999999999</v>
      </c>
      <c r="N85" s="6">
        <f t="shared" si="13"/>
        <v>29.333333333333002</v>
      </c>
      <c r="O85" s="6">
        <f t="shared" si="11"/>
        <v>-105.58472999999999</v>
      </c>
      <c r="P85" s="89"/>
    </row>
    <row r="86" spans="2:16" x14ac:dyDescent="0.25">
      <c r="B86" s="88">
        <v>26222222222.222</v>
      </c>
      <c r="C86" s="88">
        <v>-88.043120999999999</v>
      </c>
      <c r="D86" s="88">
        <v>-80.470664999999997</v>
      </c>
      <c r="F86" s="6">
        <f t="shared" si="12"/>
        <v>29.555555555556001</v>
      </c>
      <c r="G86" s="6">
        <f t="shared" si="10"/>
        <v>-99.241577000000007</v>
      </c>
      <c r="H86" s="6"/>
      <c r="J86" s="88">
        <v>26222222222.222</v>
      </c>
      <c r="K86" s="88">
        <v>-97.650886999999997</v>
      </c>
      <c r="L86" s="88">
        <v>-88.860343999999998</v>
      </c>
      <c r="N86" s="6">
        <f t="shared" si="13"/>
        <v>29.555555555556001</v>
      </c>
      <c r="O86" s="6">
        <f t="shared" si="11"/>
        <v>-99.043120999999999</v>
      </c>
      <c r="P86" s="89"/>
    </row>
    <row r="87" spans="2:16" x14ac:dyDescent="0.25">
      <c r="B87" s="88">
        <v>26666666666.667</v>
      </c>
      <c r="C87" s="88">
        <v>-87.785460999999998</v>
      </c>
      <c r="D87" s="88">
        <v>-80.380454999999998</v>
      </c>
      <c r="F87" s="6">
        <f t="shared" si="12"/>
        <v>29.777777777777999</v>
      </c>
      <c r="G87" s="6">
        <f t="shared" si="10"/>
        <v>-98.730987999999996</v>
      </c>
      <c r="H87" s="6"/>
      <c r="J87" s="88">
        <v>26666666666.667</v>
      </c>
      <c r="K87" s="88">
        <v>-94.036011000000002</v>
      </c>
      <c r="L87" s="88">
        <v>-84.686263999999994</v>
      </c>
      <c r="N87" s="6">
        <f t="shared" si="13"/>
        <v>29.777777777777999</v>
      </c>
      <c r="O87" s="6">
        <f t="shared" si="11"/>
        <v>-104.13184</v>
      </c>
      <c r="P87" s="89"/>
    </row>
    <row r="88" spans="2:16" x14ac:dyDescent="0.25">
      <c r="B88" s="88">
        <v>27111111111.111</v>
      </c>
      <c r="C88" s="88">
        <v>-87.644058000000001</v>
      </c>
      <c r="D88" s="88">
        <v>-80.287070999999997</v>
      </c>
      <c r="F88" s="6">
        <f t="shared" si="12"/>
        <v>30</v>
      </c>
      <c r="G88" s="6">
        <f t="shared" si="10"/>
        <v>-28.005558000000001</v>
      </c>
      <c r="H88" s="6"/>
      <c r="J88" s="88">
        <v>27111111111.111</v>
      </c>
      <c r="K88" s="88">
        <v>-93.186684</v>
      </c>
      <c r="L88" s="88">
        <v>-84.010323</v>
      </c>
      <c r="N88" s="6">
        <f t="shared" si="13"/>
        <v>30</v>
      </c>
      <c r="O88" s="6">
        <f t="shared" si="11"/>
        <v>-31.511870999999999</v>
      </c>
      <c r="P88" s="89"/>
    </row>
    <row r="89" spans="2:16" x14ac:dyDescent="0.25">
      <c r="B89" s="88">
        <v>27555555555.556</v>
      </c>
      <c r="C89" s="88">
        <v>-87.354506999999998</v>
      </c>
      <c r="D89" s="88">
        <v>-79.970984999999999</v>
      </c>
      <c r="F89" s="6">
        <f t="shared" si="12"/>
        <v>30.222222222222001</v>
      </c>
      <c r="G89" s="6">
        <f t="shared" si="10"/>
        <v>-97.673430999999994</v>
      </c>
      <c r="H89" s="6"/>
      <c r="J89" s="88">
        <v>27555555555.556</v>
      </c>
      <c r="K89" s="88">
        <v>-93.355475999999996</v>
      </c>
      <c r="L89" s="88">
        <v>-84.528221000000002</v>
      </c>
      <c r="N89" s="6">
        <f t="shared" si="13"/>
        <v>30.222222222222001</v>
      </c>
      <c r="O89" s="6">
        <f t="shared" si="11"/>
        <v>-99.926002999999994</v>
      </c>
      <c r="P89" s="89"/>
    </row>
    <row r="90" spans="2:16" x14ac:dyDescent="0.25">
      <c r="B90" s="88">
        <v>28000000000</v>
      </c>
      <c r="C90" s="88">
        <v>-85.035697999999996</v>
      </c>
      <c r="D90" s="88">
        <v>-77.808075000000002</v>
      </c>
      <c r="F90" s="6">
        <f t="shared" si="12"/>
        <v>30.444444444443999</v>
      </c>
      <c r="G90" s="6">
        <f t="shared" si="10"/>
        <v>-96.531906000000006</v>
      </c>
      <c r="H90" s="6"/>
      <c r="J90" s="88">
        <v>28000000000</v>
      </c>
      <c r="K90" s="88">
        <v>-91.082526999999999</v>
      </c>
      <c r="L90" s="88">
        <v>-82.738228000000007</v>
      </c>
      <c r="N90" s="6">
        <f t="shared" si="13"/>
        <v>30.444444444443999</v>
      </c>
      <c r="O90" s="6">
        <f t="shared" si="11"/>
        <v>-95.842742999999999</v>
      </c>
      <c r="P90" s="89"/>
    </row>
    <row r="91" spans="2:16" x14ac:dyDescent="0.25">
      <c r="B91" s="88">
        <v>28444444444.444</v>
      </c>
      <c r="C91" s="88">
        <v>-85.551613000000003</v>
      </c>
      <c r="D91" s="88">
        <v>-78.045402999999993</v>
      </c>
      <c r="F91" s="6">
        <f t="shared" si="12"/>
        <v>30.666666666666998</v>
      </c>
      <c r="G91" s="6">
        <f t="shared" si="10"/>
        <v>-96.809310999999994</v>
      </c>
      <c r="H91" s="6"/>
      <c r="J91" s="88">
        <v>28444444444.444</v>
      </c>
      <c r="K91" s="88">
        <v>-88.932395999999997</v>
      </c>
      <c r="L91" s="88">
        <v>-80.638221999999999</v>
      </c>
      <c r="N91" s="6">
        <f t="shared" si="13"/>
        <v>30.666666666666998</v>
      </c>
      <c r="O91" s="6">
        <f t="shared" si="11"/>
        <v>-96.362099000000001</v>
      </c>
      <c r="P91" s="89"/>
    </row>
    <row r="92" spans="2:16" x14ac:dyDescent="0.25">
      <c r="B92" s="88">
        <v>28888888888.889</v>
      </c>
      <c r="C92" s="88">
        <v>-85.100776999999994</v>
      </c>
      <c r="D92" s="88">
        <v>-77.252121000000002</v>
      </c>
      <c r="F92" s="6">
        <f t="shared" si="12"/>
        <v>30.888888888888999</v>
      </c>
      <c r="G92" s="6">
        <f t="shared" si="10"/>
        <v>-91.753822</v>
      </c>
      <c r="H92" s="6"/>
      <c r="J92" s="88">
        <v>28888888888.889</v>
      </c>
      <c r="K92" s="88">
        <v>-89.053825000000003</v>
      </c>
      <c r="L92" s="88">
        <v>-80.111114999999998</v>
      </c>
      <c r="N92" s="6">
        <f t="shared" si="13"/>
        <v>30.888888888888999</v>
      </c>
      <c r="O92" s="6">
        <f t="shared" si="11"/>
        <v>-115.19873</v>
      </c>
      <c r="P92" s="89"/>
    </row>
    <row r="93" spans="2:16" x14ac:dyDescent="0.25">
      <c r="B93" s="88">
        <v>29333333333.333</v>
      </c>
      <c r="C93" s="88">
        <v>-88.672606999999999</v>
      </c>
      <c r="D93" s="88">
        <v>-80.600555</v>
      </c>
      <c r="F93" s="6">
        <f t="shared" si="12"/>
        <v>31.111111111111001</v>
      </c>
      <c r="G93" s="6">
        <f t="shared" si="10"/>
        <v>-84.044678000000005</v>
      </c>
      <c r="H93" s="6"/>
      <c r="J93" s="88">
        <v>29333333333.333</v>
      </c>
      <c r="K93" s="88">
        <v>-89.986984000000007</v>
      </c>
      <c r="L93" s="88">
        <v>-81.333175999999995</v>
      </c>
      <c r="N93" s="6">
        <f t="shared" si="13"/>
        <v>31.111111111111001</v>
      </c>
      <c r="O93" s="6">
        <f t="shared" si="11"/>
        <v>-93.621230999999995</v>
      </c>
      <c r="P93" s="89"/>
    </row>
    <row r="94" spans="2:16" x14ac:dyDescent="0.25">
      <c r="B94" s="88">
        <v>29777777777.778</v>
      </c>
      <c r="C94" s="88">
        <v>-88.158737000000002</v>
      </c>
      <c r="D94" s="88">
        <v>-80.078216999999995</v>
      </c>
      <c r="F94" s="6">
        <f t="shared" si="12"/>
        <v>31.333333333333002</v>
      </c>
      <c r="G94" s="6">
        <f t="shared" si="10"/>
        <v>-94.180297999999993</v>
      </c>
      <c r="H94" s="6"/>
      <c r="J94" s="88">
        <v>29777777777.778</v>
      </c>
      <c r="K94" s="88">
        <v>-89.485557999999997</v>
      </c>
      <c r="L94" s="88">
        <v>-80.709311999999997</v>
      </c>
      <c r="N94" s="6">
        <f t="shared" si="13"/>
        <v>31.333333333333002</v>
      </c>
      <c r="O94" s="6">
        <f t="shared" si="11"/>
        <v>-91.413086000000007</v>
      </c>
      <c r="P94" s="89"/>
    </row>
    <row r="95" spans="2:16" x14ac:dyDescent="0.25">
      <c r="B95" s="88">
        <v>30222222222.222</v>
      </c>
      <c r="C95" s="88">
        <v>-90.077217000000005</v>
      </c>
      <c r="D95" s="88">
        <v>-81.630004999999997</v>
      </c>
      <c r="F95" s="6">
        <f t="shared" si="12"/>
        <v>31.555555555556001</v>
      </c>
      <c r="G95" s="6">
        <f t="shared" si="10"/>
        <v>-91.681656000000004</v>
      </c>
      <c r="H95" s="6"/>
      <c r="J95" s="88">
        <v>30222222222.222</v>
      </c>
      <c r="K95" s="88">
        <v>-89.549255000000002</v>
      </c>
      <c r="L95" s="88">
        <v>-80.52861</v>
      </c>
      <c r="N95" s="6">
        <f t="shared" si="13"/>
        <v>31.555555555556001</v>
      </c>
      <c r="O95" s="6">
        <f t="shared" si="11"/>
        <v>-99.562042000000005</v>
      </c>
      <c r="P95" s="89"/>
    </row>
    <row r="96" spans="2:16" x14ac:dyDescent="0.25">
      <c r="B96" s="88">
        <v>30666666666.667</v>
      </c>
      <c r="C96" s="88">
        <v>-91.697272999999996</v>
      </c>
      <c r="D96" s="88">
        <v>-83.179526999999993</v>
      </c>
      <c r="F96" s="6">
        <f t="shared" si="12"/>
        <v>31.777777777777999</v>
      </c>
      <c r="G96" s="6">
        <f t="shared" si="10"/>
        <v>-90.944350999999997</v>
      </c>
      <c r="H96" s="6"/>
      <c r="J96" s="88">
        <v>30666666666.667</v>
      </c>
      <c r="K96" s="88">
        <v>-88.005379000000005</v>
      </c>
      <c r="L96" s="88">
        <v>-78.893996999999999</v>
      </c>
      <c r="N96" s="6">
        <f t="shared" si="13"/>
        <v>31.777777777777999</v>
      </c>
      <c r="O96" s="6">
        <f t="shared" si="11"/>
        <v>-95.649451999999997</v>
      </c>
      <c r="P96" s="89"/>
    </row>
    <row r="97" spans="2:16" x14ac:dyDescent="0.25">
      <c r="B97" s="88">
        <v>31111111111.111</v>
      </c>
      <c r="C97" s="88">
        <v>-92.090805000000003</v>
      </c>
      <c r="D97" s="88">
        <v>-83.884322999999995</v>
      </c>
      <c r="F97" s="6">
        <f t="shared" si="12"/>
        <v>32</v>
      </c>
      <c r="G97" s="6">
        <f t="shared" si="10"/>
        <v>-48.795001999999997</v>
      </c>
      <c r="H97" s="6"/>
      <c r="J97" s="88">
        <v>31111111111.111</v>
      </c>
      <c r="K97" s="88">
        <v>-86.969466999999995</v>
      </c>
      <c r="L97" s="88">
        <v>-78.161720000000003</v>
      </c>
      <c r="N97" s="6">
        <f t="shared" si="13"/>
        <v>32</v>
      </c>
      <c r="O97" s="6">
        <f t="shared" si="11"/>
        <v>-41.301516999999997</v>
      </c>
      <c r="P97" s="89"/>
    </row>
    <row r="98" spans="2:16" x14ac:dyDescent="0.25">
      <c r="B98" s="88">
        <v>31555555555.556</v>
      </c>
      <c r="C98" s="88">
        <v>-90.339691000000002</v>
      </c>
      <c r="D98" s="88">
        <v>-82.228470000000002</v>
      </c>
      <c r="F98" s="6" t="s">
        <v>21</v>
      </c>
      <c r="H98" s="6"/>
      <c r="J98" s="88">
        <v>31555555555.556</v>
      </c>
      <c r="K98" s="88">
        <v>-89.006095999999999</v>
      </c>
      <c r="L98" s="88">
        <v>-80.300629000000001</v>
      </c>
      <c r="N98" s="6" t="s">
        <v>21</v>
      </c>
      <c r="P98" s="89"/>
    </row>
    <row r="99" spans="2:16" x14ac:dyDescent="0.25">
      <c r="B99" s="88">
        <v>32000000000</v>
      </c>
      <c r="C99" s="88">
        <v>-94.622512999999998</v>
      </c>
      <c r="D99" s="88">
        <v>-86.258010999999996</v>
      </c>
      <c r="H99" s="6"/>
      <c r="J99" s="88">
        <v>32000000000</v>
      </c>
      <c r="K99" s="88">
        <v>-87.097472999999994</v>
      </c>
      <c r="L99" s="88">
        <v>-78.015472000000003</v>
      </c>
      <c r="P99" s="89"/>
    </row>
    <row r="100" spans="2:16" x14ac:dyDescent="0.25">
      <c r="B100" s="88" t="s">
        <v>21</v>
      </c>
      <c r="H100" s="6"/>
      <c r="J100" s="88" t="s">
        <v>21</v>
      </c>
      <c r="P100" s="89"/>
    </row>
    <row r="101" spans="2:16" x14ac:dyDescent="0.25">
      <c r="F101" s="6" t="s">
        <v>25</v>
      </c>
      <c r="H101" s="6"/>
      <c r="N101" s="6" t="s">
        <v>25</v>
      </c>
      <c r="P101" s="89"/>
    </row>
    <row r="102" spans="2:16" ht="15.75" x14ac:dyDescent="0.25">
      <c r="F102" s="6" t="s">
        <v>19</v>
      </c>
      <c r="G102" s="6" t="str">
        <f t="shared" ref="G102:G121" si="14">D128</f>
        <v>N/A Log Mag(dB)</v>
      </c>
      <c r="H102" s="35">
        <v>5</v>
      </c>
      <c r="N102" s="6" t="s">
        <v>19</v>
      </c>
      <c r="O102" s="6" t="str">
        <f t="shared" ref="O102:O121" si="15">L128</f>
        <v>N/A Log Mag(dB)</v>
      </c>
      <c r="P102" s="35">
        <v>5</v>
      </c>
    </row>
    <row r="103" spans="2:16" ht="15.75" x14ac:dyDescent="0.25">
      <c r="B103" s="88" t="s">
        <v>24</v>
      </c>
      <c r="F103" s="6">
        <f t="shared" ref="F103:F121" si="16">B129/1000000000</f>
        <v>32</v>
      </c>
      <c r="G103" s="6">
        <f t="shared" si="14"/>
        <v>-93.169051999999994</v>
      </c>
      <c r="H103" s="36">
        <f>ABS(AVERAGE(G103:G121)-(H102-1)*10)</f>
        <v>130.71157810526313</v>
      </c>
      <c r="J103" s="88" t="s">
        <v>24</v>
      </c>
      <c r="N103" s="6">
        <f t="shared" ref="N103:N121" si="17">J129/1000000000</f>
        <v>32</v>
      </c>
      <c r="O103" s="6">
        <f t="shared" si="15"/>
        <v>-102.91374999999999</v>
      </c>
      <c r="P103" s="36">
        <f>ABS(AVERAGE(O103:O121)-(P102-1)*10)</f>
        <v>147.8465957894737</v>
      </c>
    </row>
    <row r="104" spans="2:16" x14ac:dyDescent="0.25">
      <c r="B104" s="88" t="s">
        <v>19</v>
      </c>
      <c r="C104" s="88" t="s">
        <v>262</v>
      </c>
      <c r="D104" s="88" t="s">
        <v>263</v>
      </c>
      <c r="F104" s="6">
        <f t="shared" si="16"/>
        <v>31.888888888888999</v>
      </c>
      <c r="G104" s="6">
        <f t="shared" si="14"/>
        <v>-92.934921000000003</v>
      </c>
      <c r="J104" s="88" t="s">
        <v>19</v>
      </c>
      <c r="K104" s="88" t="s">
        <v>262</v>
      </c>
      <c r="L104" s="88" t="s">
        <v>263</v>
      </c>
      <c r="N104" s="6">
        <f t="shared" si="17"/>
        <v>31.888888888888999</v>
      </c>
      <c r="O104" s="6">
        <f t="shared" si="15"/>
        <v>-123.64718000000001</v>
      </c>
    </row>
    <row r="105" spans="2:16" x14ac:dyDescent="0.25">
      <c r="B105" s="88">
        <v>28000000000</v>
      </c>
      <c r="C105" s="88">
        <v>-104.69504000000001</v>
      </c>
      <c r="D105" s="88">
        <v>-97.835487000000001</v>
      </c>
      <c r="F105" s="6">
        <f t="shared" si="16"/>
        <v>31.777777777777999</v>
      </c>
      <c r="G105" s="6">
        <f t="shared" si="14"/>
        <v>-94.627228000000002</v>
      </c>
      <c r="J105" s="88">
        <v>28000000000</v>
      </c>
      <c r="K105" s="88">
        <v>-120.11709</v>
      </c>
      <c r="L105" s="88">
        <v>-110.46674</v>
      </c>
      <c r="N105" s="6">
        <f t="shared" si="17"/>
        <v>31.777777777777999</v>
      </c>
      <c r="O105" s="6">
        <f t="shared" si="15"/>
        <v>-110.78773</v>
      </c>
    </row>
    <row r="106" spans="2:16" x14ac:dyDescent="0.25">
      <c r="B106" s="88">
        <v>28222222222.222</v>
      </c>
      <c r="C106" s="88">
        <v>-107.93752000000001</v>
      </c>
      <c r="D106" s="88">
        <v>-101.32084999999999</v>
      </c>
      <c r="F106" s="6">
        <f t="shared" si="16"/>
        <v>31.666666666666998</v>
      </c>
      <c r="G106" s="6">
        <f t="shared" si="14"/>
        <v>-91.729163999999997</v>
      </c>
      <c r="J106" s="88">
        <v>28222222222.222</v>
      </c>
      <c r="K106" s="88">
        <v>-106.95663</v>
      </c>
      <c r="L106" s="88">
        <v>-98.579177999999999</v>
      </c>
      <c r="N106" s="6">
        <f t="shared" si="17"/>
        <v>31.666666666666998</v>
      </c>
      <c r="O106" s="6">
        <f t="shared" si="15"/>
        <v>-110.00346</v>
      </c>
    </row>
    <row r="107" spans="2:16" x14ac:dyDescent="0.25">
      <c r="B107" s="88">
        <v>28444444444.444</v>
      </c>
      <c r="C107" s="88">
        <v>-118.88379999999999</v>
      </c>
      <c r="D107" s="88">
        <v>-112.06497</v>
      </c>
      <c r="F107" s="6">
        <f t="shared" si="16"/>
        <v>31.555555555556001</v>
      </c>
      <c r="G107" s="6">
        <f t="shared" si="14"/>
        <v>-92.909653000000006</v>
      </c>
      <c r="J107" s="88">
        <v>28444444444.444</v>
      </c>
      <c r="K107" s="88">
        <v>-116.49578</v>
      </c>
      <c r="L107" s="88">
        <v>-108.24853</v>
      </c>
      <c r="N107" s="6">
        <f t="shared" si="17"/>
        <v>31.555555555556001</v>
      </c>
      <c r="O107" s="6">
        <f t="shared" si="15"/>
        <v>-114.65680999999999</v>
      </c>
    </row>
    <row r="108" spans="2:16" x14ac:dyDescent="0.25">
      <c r="B108" s="88">
        <v>28666666666.667</v>
      </c>
      <c r="C108" s="88">
        <v>-110.47611000000001</v>
      </c>
      <c r="D108" s="88">
        <v>-103.63723</v>
      </c>
      <c r="F108" s="6">
        <f t="shared" si="16"/>
        <v>31.444444444443999</v>
      </c>
      <c r="G108" s="6">
        <f t="shared" si="14"/>
        <v>-92.540954999999997</v>
      </c>
      <c r="J108" s="88">
        <v>28666666666.667</v>
      </c>
      <c r="K108" s="88">
        <v>-114.28941</v>
      </c>
      <c r="L108" s="88">
        <v>-106.44435</v>
      </c>
      <c r="N108" s="6">
        <f t="shared" si="17"/>
        <v>31.444444444443999</v>
      </c>
      <c r="O108" s="6">
        <f t="shared" si="15"/>
        <v>-122.08165</v>
      </c>
    </row>
    <row r="109" spans="2:16" x14ac:dyDescent="0.25">
      <c r="B109" s="88">
        <v>28888888888.889</v>
      </c>
      <c r="C109" s="88">
        <v>-109.81223</v>
      </c>
      <c r="D109" s="88">
        <v>-103.16145</v>
      </c>
      <c r="F109" s="6">
        <f t="shared" si="16"/>
        <v>31.333333333333002</v>
      </c>
      <c r="G109" s="6">
        <f t="shared" si="14"/>
        <v>-93.843231000000003</v>
      </c>
      <c r="J109" s="88">
        <v>28888888888.889</v>
      </c>
      <c r="K109" s="88">
        <v>-111.2821</v>
      </c>
      <c r="L109" s="88">
        <v>-103.75444</v>
      </c>
      <c r="N109" s="6">
        <f t="shared" si="17"/>
        <v>31.333333333333002</v>
      </c>
      <c r="O109" s="6">
        <f t="shared" si="15"/>
        <v>-106.19329999999999</v>
      </c>
    </row>
    <row r="110" spans="2:16" x14ac:dyDescent="0.25">
      <c r="B110" s="88">
        <v>29111111111.111</v>
      </c>
      <c r="C110" s="88">
        <v>-106.15980999999999</v>
      </c>
      <c r="D110" s="88">
        <v>-98.587349000000003</v>
      </c>
      <c r="F110" s="6">
        <f t="shared" si="16"/>
        <v>31.222222222222001</v>
      </c>
      <c r="G110" s="6">
        <f t="shared" si="14"/>
        <v>-92.272514000000001</v>
      </c>
      <c r="J110" s="88">
        <v>29111111111.111</v>
      </c>
      <c r="K110" s="88">
        <v>-113.73486</v>
      </c>
      <c r="L110" s="88">
        <v>-104.94431</v>
      </c>
      <c r="N110" s="6">
        <f t="shared" si="17"/>
        <v>31.222222222222001</v>
      </c>
      <c r="O110" s="6">
        <f t="shared" si="15"/>
        <v>-107.79554</v>
      </c>
    </row>
    <row r="111" spans="2:16" x14ac:dyDescent="0.25">
      <c r="B111" s="88">
        <v>29333333333.333</v>
      </c>
      <c r="C111" s="88">
        <v>-106.84737</v>
      </c>
      <c r="D111" s="88">
        <v>-99.442352</v>
      </c>
      <c r="F111" s="6">
        <f t="shared" si="16"/>
        <v>31.111111111111001</v>
      </c>
      <c r="G111" s="6">
        <f t="shared" si="14"/>
        <v>-94.801826000000005</v>
      </c>
      <c r="J111" s="88">
        <v>29333333333.333</v>
      </c>
      <c r="K111" s="88">
        <v>-114.93447999999999</v>
      </c>
      <c r="L111" s="88">
        <v>-105.58472999999999</v>
      </c>
      <c r="N111" s="6">
        <f t="shared" si="17"/>
        <v>31.111111111111001</v>
      </c>
      <c r="O111" s="6">
        <f t="shared" si="15"/>
        <v>-111.69195999999999</v>
      </c>
    </row>
    <row r="112" spans="2:16" x14ac:dyDescent="0.25">
      <c r="B112" s="88">
        <v>29555555555.556</v>
      </c>
      <c r="C112" s="88">
        <v>-106.59857</v>
      </c>
      <c r="D112" s="88">
        <v>-99.241577000000007</v>
      </c>
      <c r="F112" s="6">
        <f t="shared" si="16"/>
        <v>31</v>
      </c>
      <c r="G112" s="6">
        <f t="shared" si="14"/>
        <v>-94.283019999999993</v>
      </c>
      <c r="J112" s="88">
        <v>29555555555.556</v>
      </c>
      <c r="K112" s="88">
        <v>-108.21948</v>
      </c>
      <c r="L112" s="88">
        <v>-99.043120999999999</v>
      </c>
      <c r="N112" s="6">
        <f t="shared" si="17"/>
        <v>31</v>
      </c>
      <c r="O112" s="6">
        <f t="shared" si="15"/>
        <v>-107.44221</v>
      </c>
    </row>
    <row r="113" spans="2:15" x14ac:dyDescent="0.25">
      <c r="B113" s="88">
        <v>29777777777.778</v>
      </c>
      <c r="C113" s="88">
        <v>-106.11451</v>
      </c>
      <c r="D113" s="88">
        <v>-98.730987999999996</v>
      </c>
      <c r="F113" s="6">
        <f t="shared" si="16"/>
        <v>30.888888888888999</v>
      </c>
      <c r="G113" s="6">
        <f t="shared" si="14"/>
        <v>-93.810631000000001</v>
      </c>
      <c r="J113" s="88">
        <v>29777777777.778</v>
      </c>
      <c r="K113" s="88">
        <v>-112.95909</v>
      </c>
      <c r="L113" s="88">
        <v>-104.13184</v>
      </c>
      <c r="N113" s="6">
        <f t="shared" si="17"/>
        <v>30.888888888888999</v>
      </c>
      <c r="O113" s="6">
        <f t="shared" si="15"/>
        <v>-115.47042</v>
      </c>
    </row>
    <row r="114" spans="2:15" x14ac:dyDescent="0.25">
      <c r="B114" s="88">
        <v>30000000000</v>
      </c>
      <c r="C114" s="88">
        <v>-35.233173000000001</v>
      </c>
      <c r="D114" s="88">
        <v>-28.005558000000001</v>
      </c>
      <c r="F114" s="6">
        <f t="shared" si="16"/>
        <v>30.777777777777999</v>
      </c>
      <c r="G114" s="6">
        <f t="shared" si="14"/>
        <v>-94.172768000000005</v>
      </c>
      <c r="J114" s="88">
        <v>30000000000</v>
      </c>
      <c r="K114" s="88">
        <v>-39.856166999999999</v>
      </c>
      <c r="L114" s="88">
        <v>-31.511870999999999</v>
      </c>
      <c r="N114" s="6">
        <f t="shared" si="17"/>
        <v>30.777777777777999</v>
      </c>
      <c r="O114" s="6">
        <f t="shared" si="15"/>
        <v>-115.6611</v>
      </c>
    </row>
    <row r="115" spans="2:15" x14ac:dyDescent="0.25">
      <c r="B115" s="88">
        <v>30222222222.222</v>
      </c>
      <c r="C115" s="88">
        <v>-105.17964000000001</v>
      </c>
      <c r="D115" s="88">
        <v>-97.673430999999994</v>
      </c>
      <c r="F115" s="6">
        <f t="shared" si="16"/>
        <v>30.666666666666998</v>
      </c>
      <c r="G115" s="6">
        <f t="shared" si="14"/>
        <v>-93.783844000000002</v>
      </c>
      <c r="J115" s="88">
        <v>30222222222.222</v>
      </c>
      <c r="K115" s="88">
        <v>-108.22017</v>
      </c>
      <c r="L115" s="88">
        <v>-99.926002999999994</v>
      </c>
      <c r="N115" s="6">
        <f t="shared" si="17"/>
        <v>30.666666666666998</v>
      </c>
      <c r="O115" s="6">
        <f t="shared" si="15"/>
        <v>-110.52423</v>
      </c>
    </row>
    <row r="116" spans="2:15" x14ac:dyDescent="0.25">
      <c r="B116" s="88">
        <v>30444444444.444</v>
      </c>
      <c r="C116" s="88">
        <v>-104.38056</v>
      </c>
      <c r="D116" s="88">
        <v>-96.531906000000006</v>
      </c>
      <c r="F116" s="6">
        <f t="shared" si="16"/>
        <v>30.555555555556001</v>
      </c>
      <c r="G116" s="6">
        <f t="shared" si="14"/>
        <v>-93.628547999999995</v>
      </c>
      <c r="J116" s="88">
        <v>30444444444.444</v>
      </c>
      <c r="K116" s="88">
        <v>-104.78545</v>
      </c>
      <c r="L116" s="88">
        <v>-95.842742999999999</v>
      </c>
      <c r="N116" s="6">
        <f t="shared" si="17"/>
        <v>30.555555555556001</v>
      </c>
      <c r="O116" s="6">
        <f t="shared" si="15"/>
        <v>-112.90730000000001</v>
      </c>
    </row>
    <row r="117" spans="2:15" x14ac:dyDescent="0.25">
      <c r="B117" s="88">
        <v>30666666666.667</v>
      </c>
      <c r="C117" s="88">
        <v>-104.88136</v>
      </c>
      <c r="D117" s="88">
        <v>-96.809310999999994</v>
      </c>
      <c r="F117" s="6">
        <f t="shared" si="16"/>
        <v>30.444444444443999</v>
      </c>
      <c r="G117" s="6">
        <f t="shared" si="14"/>
        <v>-96.181319999999999</v>
      </c>
      <c r="J117" s="88">
        <v>30666666666.667</v>
      </c>
      <c r="K117" s="88">
        <v>-105.01591000000001</v>
      </c>
      <c r="L117" s="88">
        <v>-96.362099000000001</v>
      </c>
      <c r="N117" s="6">
        <f t="shared" si="17"/>
        <v>30.444444444443999</v>
      </c>
      <c r="O117" s="6">
        <f t="shared" si="15"/>
        <v>-113.90376999999999</v>
      </c>
    </row>
    <row r="118" spans="2:15" x14ac:dyDescent="0.25">
      <c r="B118" s="88">
        <v>30888888888.889</v>
      </c>
      <c r="C118" s="88">
        <v>-99.834343000000004</v>
      </c>
      <c r="D118" s="88">
        <v>-91.753822</v>
      </c>
      <c r="F118" s="6">
        <f t="shared" si="16"/>
        <v>30.333333333333002</v>
      </c>
      <c r="G118" s="6">
        <f t="shared" si="14"/>
        <v>-95.793036999999998</v>
      </c>
      <c r="J118" s="88">
        <v>30888888888.889</v>
      </c>
      <c r="K118" s="88">
        <v>-123.97498</v>
      </c>
      <c r="L118" s="88">
        <v>-115.19873</v>
      </c>
      <c r="N118" s="6">
        <f t="shared" si="17"/>
        <v>30.333333333333002</v>
      </c>
      <c r="O118" s="6">
        <f t="shared" si="15"/>
        <v>-110.04933</v>
      </c>
    </row>
    <row r="119" spans="2:15" x14ac:dyDescent="0.25">
      <c r="B119" s="88">
        <v>31111111111.111</v>
      </c>
      <c r="C119" s="88">
        <v>-92.491898000000006</v>
      </c>
      <c r="D119" s="88">
        <v>-84.044678000000005</v>
      </c>
      <c r="F119" s="6">
        <f t="shared" si="16"/>
        <v>30.222222222222001</v>
      </c>
      <c r="G119" s="6">
        <f t="shared" si="14"/>
        <v>-96.037589999999994</v>
      </c>
      <c r="J119" s="88">
        <v>31111111111.111</v>
      </c>
      <c r="K119" s="88">
        <v>-102.64188</v>
      </c>
      <c r="L119" s="88">
        <v>-93.621230999999995</v>
      </c>
      <c r="N119" s="6">
        <f t="shared" si="17"/>
        <v>30.222222222222001</v>
      </c>
      <c r="O119" s="6">
        <f t="shared" si="15"/>
        <v>-110.93639</v>
      </c>
    </row>
    <row r="120" spans="2:15" x14ac:dyDescent="0.25">
      <c r="B120" s="88">
        <v>31333333333.333</v>
      </c>
      <c r="C120" s="88">
        <v>-102.69804000000001</v>
      </c>
      <c r="D120" s="88">
        <v>-94.180297999999993</v>
      </c>
      <c r="F120" s="6">
        <f t="shared" si="16"/>
        <v>30.111111111111001</v>
      </c>
      <c r="G120" s="6">
        <f t="shared" si="14"/>
        <v>-95.275970000000001</v>
      </c>
      <c r="J120" s="88">
        <v>31333333333.333</v>
      </c>
      <c r="K120" s="88">
        <v>-100.52446999999999</v>
      </c>
      <c r="L120" s="88">
        <v>-91.413086000000007</v>
      </c>
      <c r="N120" s="6">
        <f t="shared" si="17"/>
        <v>30.111111111111001</v>
      </c>
      <c r="O120" s="6">
        <f t="shared" si="15"/>
        <v>-107.05132</v>
      </c>
    </row>
    <row r="121" spans="2:15" x14ac:dyDescent="0.25">
      <c r="B121" s="88">
        <v>31555555555.556</v>
      </c>
      <c r="C121" s="88">
        <v>-99.888137999999998</v>
      </c>
      <c r="D121" s="88">
        <v>-91.681656000000004</v>
      </c>
      <c r="F121" s="6">
        <f t="shared" si="16"/>
        <v>30</v>
      </c>
      <c r="G121" s="6">
        <f t="shared" si="14"/>
        <v>-31.724712</v>
      </c>
      <c r="J121" s="88">
        <v>31555555555.556</v>
      </c>
      <c r="K121" s="88">
        <v>-108.36978999999999</v>
      </c>
      <c r="L121" s="88">
        <v>-99.562042000000005</v>
      </c>
      <c r="N121" s="6">
        <f t="shared" si="17"/>
        <v>30</v>
      </c>
      <c r="O121" s="6">
        <f t="shared" si="15"/>
        <v>-35.367870000000003</v>
      </c>
    </row>
    <row r="122" spans="2:15" x14ac:dyDescent="0.25">
      <c r="B122" s="88">
        <v>31777777777.778</v>
      </c>
      <c r="C122" s="88">
        <v>-99.055565000000001</v>
      </c>
      <c r="D122" s="88">
        <v>-90.944350999999997</v>
      </c>
      <c r="F122" s="6" t="s">
        <v>21</v>
      </c>
      <c r="J122" s="88">
        <v>31777777777.778</v>
      </c>
      <c r="K122" s="88">
        <v>-104.35492000000001</v>
      </c>
      <c r="L122" s="88">
        <v>-95.649451999999997</v>
      </c>
      <c r="N122" s="6" t="s">
        <v>21</v>
      </c>
    </row>
    <row r="123" spans="2:15" x14ac:dyDescent="0.25">
      <c r="B123" s="88">
        <v>32000000000</v>
      </c>
      <c r="C123" s="88">
        <v>-57.159503999999998</v>
      </c>
      <c r="D123" s="88">
        <v>-48.795001999999997</v>
      </c>
      <c r="J123" s="88">
        <v>32000000000</v>
      </c>
      <c r="K123" s="88">
        <v>-50.383518000000002</v>
      </c>
      <c r="L123" s="88">
        <v>-41.301516999999997</v>
      </c>
    </row>
    <row r="124" spans="2:15" x14ac:dyDescent="0.25">
      <c r="B124" s="88" t="s">
        <v>21</v>
      </c>
      <c r="J124" s="88" t="s">
        <v>21</v>
      </c>
    </row>
    <row r="127" spans="2:15" x14ac:dyDescent="0.25">
      <c r="B127" s="88" t="s">
        <v>25</v>
      </c>
      <c r="J127" s="88" t="s">
        <v>25</v>
      </c>
    </row>
    <row r="128" spans="2:15" x14ac:dyDescent="0.25">
      <c r="B128" s="88" t="s">
        <v>19</v>
      </c>
      <c r="C128" s="88" t="s">
        <v>267</v>
      </c>
      <c r="D128" s="88" t="s">
        <v>276</v>
      </c>
      <c r="J128" s="88" t="s">
        <v>19</v>
      </c>
      <c r="K128" s="88" t="s">
        <v>267</v>
      </c>
      <c r="L128" s="88" t="s">
        <v>276</v>
      </c>
    </row>
    <row r="129" spans="2:12" x14ac:dyDescent="0.25">
      <c r="B129" s="88">
        <v>32000000000</v>
      </c>
      <c r="C129" s="88">
        <v>-100.02858999999999</v>
      </c>
      <c r="D129" s="88">
        <v>-93.169051999999994</v>
      </c>
      <c r="J129" s="88">
        <v>32000000000</v>
      </c>
      <c r="K129" s="88">
        <v>-112.5641</v>
      </c>
      <c r="L129" s="88">
        <v>-102.91374999999999</v>
      </c>
    </row>
    <row r="130" spans="2:12" x14ac:dyDescent="0.25">
      <c r="B130" s="88">
        <v>31888888888.889</v>
      </c>
      <c r="C130" s="88">
        <v>-99.551581999999996</v>
      </c>
      <c r="D130" s="88">
        <v>-92.934921000000003</v>
      </c>
      <c r="J130" s="88">
        <v>31888888888.889</v>
      </c>
      <c r="K130" s="88">
        <v>-132.02464000000001</v>
      </c>
      <c r="L130" s="88">
        <v>-123.64718000000001</v>
      </c>
    </row>
    <row r="131" spans="2:12" x14ac:dyDescent="0.25">
      <c r="B131" s="88">
        <v>31777777777.778</v>
      </c>
      <c r="C131" s="88">
        <v>-101.44606</v>
      </c>
      <c r="D131" s="88">
        <v>-94.627228000000002</v>
      </c>
      <c r="J131" s="88">
        <v>31777777777.778</v>
      </c>
      <c r="K131" s="88">
        <v>-119.03498999999999</v>
      </c>
      <c r="L131" s="88">
        <v>-110.78773</v>
      </c>
    </row>
    <row r="132" spans="2:12" x14ac:dyDescent="0.25">
      <c r="B132" s="88">
        <v>31666666666.667</v>
      </c>
      <c r="C132" s="88">
        <v>-98.568038999999999</v>
      </c>
      <c r="D132" s="88">
        <v>-91.729163999999997</v>
      </c>
      <c r="J132" s="88">
        <v>31666666666.667</v>
      </c>
      <c r="K132" s="88">
        <v>-117.84851</v>
      </c>
      <c r="L132" s="88">
        <v>-110.00346</v>
      </c>
    </row>
    <row r="133" spans="2:12" x14ac:dyDescent="0.25">
      <c r="B133" s="88">
        <v>31555555555.556</v>
      </c>
      <c r="C133" s="88">
        <v>-99.56044</v>
      </c>
      <c r="D133" s="88">
        <v>-92.909653000000006</v>
      </c>
      <c r="J133" s="88">
        <v>31555555555.556</v>
      </c>
      <c r="K133" s="88">
        <v>-122.18447999999999</v>
      </c>
      <c r="L133" s="88">
        <v>-114.65680999999999</v>
      </c>
    </row>
    <row r="134" spans="2:12" x14ac:dyDescent="0.25">
      <c r="B134" s="88">
        <v>31444444444.444</v>
      </c>
      <c r="C134" s="88">
        <v>-100.11341</v>
      </c>
      <c r="D134" s="88">
        <v>-92.540954999999997</v>
      </c>
      <c r="J134" s="88">
        <v>31444444444.444</v>
      </c>
      <c r="K134" s="88">
        <v>-130.87218999999999</v>
      </c>
      <c r="L134" s="88">
        <v>-122.08165</v>
      </c>
    </row>
    <row r="135" spans="2:12" x14ac:dyDescent="0.25">
      <c r="B135" s="88">
        <v>31333333333.333</v>
      </c>
      <c r="C135" s="88">
        <v>-101.24825</v>
      </c>
      <c r="D135" s="88">
        <v>-93.843231000000003</v>
      </c>
      <c r="J135" s="88">
        <v>31333333333.333</v>
      </c>
      <c r="K135" s="88">
        <v>-115.54304999999999</v>
      </c>
      <c r="L135" s="88">
        <v>-106.19329999999999</v>
      </c>
    </row>
    <row r="136" spans="2:12" x14ac:dyDescent="0.25">
      <c r="B136" s="88">
        <v>31222222222.222</v>
      </c>
      <c r="C136" s="88">
        <v>-99.629508999999999</v>
      </c>
      <c r="D136" s="88">
        <v>-92.272514000000001</v>
      </c>
      <c r="J136" s="88">
        <v>31222222222.222</v>
      </c>
      <c r="K136" s="88">
        <v>-116.97190000000001</v>
      </c>
      <c r="L136" s="88">
        <v>-107.79554</v>
      </c>
    </row>
    <row r="137" spans="2:12" x14ac:dyDescent="0.25">
      <c r="B137" s="88">
        <v>31111111111.111</v>
      </c>
      <c r="C137" s="88">
        <v>-102.18536</v>
      </c>
      <c r="D137" s="88">
        <v>-94.801826000000005</v>
      </c>
      <c r="J137" s="88">
        <v>31111111111.111</v>
      </c>
      <c r="K137" s="88">
        <v>-120.51922</v>
      </c>
      <c r="L137" s="88">
        <v>-111.69195999999999</v>
      </c>
    </row>
    <row r="138" spans="2:12" x14ac:dyDescent="0.25">
      <c r="B138" s="88">
        <v>31000000000</v>
      </c>
      <c r="C138" s="88">
        <v>-101.51064</v>
      </c>
      <c r="D138" s="88">
        <v>-94.283019999999993</v>
      </c>
      <c r="J138" s="88">
        <v>31000000000</v>
      </c>
      <c r="K138" s="88">
        <v>-115.78651000000001</v>
      </c>
      <c r="L138" s="88">
        <v>-107.44221</v>
      </c>
    </row>
    <row r="139" spans="2:12" x14ac:dyDescent="0.25">
      <c r="B139" s="88">
        <v>30888888888.889</v>
      </c>
      <c r="C139" s="88">
        <v>-101.31684</v>
      </c>
      <c r="D139" s="88">
        <v>-93.810631000000001</v>
      </c>
      <c r="J139" s="88">
        <v>30888888888.889</v>
      </c>
      <c r="K139" s="88">
        <v>-123.7646</v>
      </c>
      <c r="L139" s="88">
        <v>-115.47042</v>
      </c>
    </row>
    <row r="140" spans="2:12" x14ac:dyDescent="0.25">
      <c r="B140" s="88">
        <v>30777777777.778</v>
      </c>
      <c r="C140" s="88">
        <v>-102.02142000000001</v>
      </c>
      <c r="D140" s="88">
        <v>-94.172768000000005</v>
      </c>
      <c r="J140" s="88">
        <v>30777777777.778</v>
      </c>
      <c r="K140" s="88">
        <v>-124.60381</v>
      </c>
      <c r="L140" s="88">
        <v>-115.6611</v>
      </c>
    </row>
    <row r="141" spans="2:12" x14ac:dyDescent="0.25">
      <c r="B141" s="88">
        <v>30666666666.667</v>
      </c>
      <c r="C141" s="88">
        <v>-101.85590000000001</v>
      </c>
      <c r="D141" s="88">
        <v>-93.783844000000002</v>
      </c>
      <c r="J141" s="88">
        <v>30666666666.667</v>
      </c>
      <c r="K141" s="88">
        <v>-119.17804</v>
      </c>
      <c r="L141" s="88">
        <v>-110.52423</v>
      </c>
    </row>
    <row r="142" spans="2:12" x14ac:dyDescent="0.25">
      <c r="B142" s="88">
        <v>30555555555.556</v>
      </c>
      <c r="C142" s="88">
        <v>-101.70907</v>
      </c>
      <c r="D142" s="88">
        <v>-93.628547999999995</v>
      </c>
      <c r="J142" s="88">
        <v>30555555555.556</v>
      </c>
      <c r="K142" s="88">
        <v>-121.68356</v>
      </c>
      <c r="L142" s="88">
        <v>-112.90730000000001</v>
      </c>
    </row>
    <row r="143" spans="2:12" x14ac:dyDescent="0.25">
      <c r="B143" s="88">
        <v>30444444444.444</v>
      </c>
      <c r="C143" s="88">
        <v>-104.62854</v>
      </c>
      <c r="D143" s="88">
        <v>-96.181319999999999</v>
      </c>
      <c r="J143" s="88">
        <v>30444444444.444</v>
      </c>
      <c r="K143" s="88">
        <v>-122.92442</v>
      </c>
      <c r="L143" s="88">
        <v>-113.90376999999999</v>
      </c>
    </row>
    <row r="144" spans="2:12" x14ac:dyDescent="0.25">
      <c r="B144" s="88">
        <v>30333333333.333</v>
      </c>
      <c r="C144" s="88">
        <v>-104.31077999999999</v>
      </c>
      <c r="D144" s="88">
        <v>-95.793036999999998</v>
      </c>
      <c r="J144" s="88">
        <v>30333333333.333</v>
      </c>
      <c r="K144" s="88">
        <v>-119.16070999999999</v>
      </c>
      <c r="L144" s="88">
        <v>-110.04933</v>
      </c>
    </row>
    <row r="145" spans="2:12" x14ac:dyDescent="0.25">
      <c r="B145" s="88">
        <v>30222222222.222</v>
      </c>
      <c r="C145" s="88">
        <v>-104.24408</v>
      </c>
      <c r="D145" s="88">
        <v>-96.037589999999994</v>
      </c>
      <c r="J145" s="88">
        <v>30222222222.222</v>
      </c>
      <c r="K145" s="88">
        <v>-119.74415</v>
      </c>
      <c r="L145" s="88">
        <v>-110.93639</v>
      </c>
    </row>
    <row r="146" spans="2:12" x14ac:dyDescent="0.25">
      <c r="B146" s="88">
        <v>30111111111.111</v>
      </c>
      <c r="C146" s="88">
        <v>-103.38718</v>
      </c>
      <c r="D146" s="88">
        <v>-95.275970000000001</v>
      </c>
      <c r="J146" s="88">
        <v>30111111111.111</v>
      </c>
      <c r="K146" s="88">
        <v>-115.75678000000001</v>
      </c>
      <c r="L146" s="88">
        <v>-107.05132</v>
      </c>
    </row>
    <row r="147" spans="2:12" x14ac:dyDescent="0.25">
      <c r="B147" s="88">
        <v>30000000000</v>
      </c>
      <c r="C147" s="88">
        <v>-40.089213999999998</v>
      </c>
      <c r="D147" s="88">
        <v>-31.724712</v>
      </c>
      <c r="J147" s="88">
        <v>30000000000</v>
      </c>
      <c r="K147" s="88">
        <v>-44.449866999999998</v>
      </c>
      <c r="L147" s="88">
        <v>-35.367870000000003</v>
      </c>
    </row>
    <row r="148" spans="2:12" x14ac:dyDescent="0.25">
      <c r="B148" s="88" t="s">
        <v>21</v>
      </c>
      <c r="J148" s="8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604"/>
  <sheetViews>
    <sheetView topLeftCell="A61" zoomScaleNormal="100" workbookViewId="0">
      <selection activeCell="H79" sqref="H79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6" bestFit="1" customWidth="1"/>
    <col min="9" max="9" width="13.7109375" style="40" customWidth="1"/>
    <col min="10" max="12" width="9.140625" style="88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90" bestFit="1" customWidth="1"/>
    <col min="17" max="17" width="2" style="7" customWidth="1"/>
  </cols>
  <sheetData>
    <row r="1" spans="1:17" x14ac:dyDescent="0.25">
      <c r="B1" s="88" t="s">
        <v>95</v>
      </c>
      <c r="E1" s="10"/>
      <c r="G1" s="6" t="s">
        <v>16</v>
      </c>
      <c r="J1" s="88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E2" s="10"/>
      <c r="F2" s="15"/>
      <c r="G2" s="82" t="s">
        <v>279</v>
      </c>
      <c r="I2" s="50" t="s">
        <v>108</v>
      </c>
      <c r="J2" s="88" t="s">
        <v>256</v>
      </c>
      <c r="K2" s="88" t="s">
        <v>289</v>
      </c>
      <c r="L2" s="88" t="s">
        <v>290</v>
      </c>
      <c r="M2" s="10"/>
      <c r="N2" s="15"/>
      <c r="O2" s="82" t="s">
        <v>279</v>
      </c>
      <c r="Q2" s="10"/>
    </row>
    <row r="3" spans="1:17" x14ac:dyDescent="0.25">
      <c r="B3" s="88" t="s">
        <v>264</v>
      </c>
      <c r="C3" s="88" t="s">
        <v>291</v>
      </c>
      <c r="D3" s="88" t="s">
        <v>295</v>
      </c>
      <c r="E3" s="10"/>
      <c r="F3" s="15"/>
      <c r="G3" s="13"/>
      <c r="J3" s="88" t="s">
        <v>264</v>
      </c>
      <c r="K3" s="88" t="s">
        <v>291</v>
      </c>
      <c r="L3" s="88" t="s">
        <v>296</v>
      </c>
      <c r="M3" s="10"/>
      <c r="N3" s="15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1Rx2L dBc Log Mag(dB)</v>
      </c>
      <c r="H6" s="35">
        <v>1</v>
      </c>
      <c r="M6" s="10"/>
      <c r="N6" s="6" t="s">
        <v>19</v>
      </c>
      <c r="O6" s="6" t="str">
        <f t="shared" ref="O6:O25" si="1">L32</f>
        <v>1Rx2L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15.909000000000001</v>
      </c>
      <c r="G7" s="6">
        <f t="shared" si="0"/>
        <v>-28.157709000000001</v>
      </c>
      <c r="H7" s="36">
        <f>ABS(AVERAGE(G7:G25)-(H6-1)*5)</f>
        <v>27.211429210526315</v>
      </c>
      <c r="J7" s="88" t="s">
        <v>99</v>
      </c>
      <c r="M7" s="10"/>
      <c r="N7" s="6">
        <f t="shared" ref="N7:N25" si="3">J33/1000000000</f>
        <v>15.909000000000001</v>
      </c>
      <c r="O7" s="6">
        <f t="shared" si="1"/>
        <v>-34.646725000000004</v>
      </c>
      <c r="P7" s="36">
        <f>ABS(AVERAGE(O7:O25)-(P6-1)*5)</f>
        <v>36.745245263157905</v>
      </c>
      <c r="Q7" s="10"/>
    </row>
    <row r="8" spans="1:17" x14ac:dyDescent="0.25">
      <c r="B8" s="88" t="s">
        <v>19</v>
      </c>
      <c r="C8" s="88" t="s">
        <v>113</v>
      </c>
      <c r="E8" s="10"/>
      <c r="F8" s="6">
        <f t="shared" si="2"/>
        <v>16.802944444444002</v>
      </c>
      <c r="G8" s="6">
        <f t="shared" si="0"/>
        <v>-32.369030000000002</v>
      </c>
      <c r="J8" s="88" t="s">
        <v>19</v>
      </c>
      <c r="K8" s="88" t="s">
        <v>113</v>
      </c>
      <c r="M8" s="10"/>
      <c r="N8" s="6">
        <f t="shared" si="3"/>
        <v>16.802944444444002</v>
      </c>
      <c r="O8" s="6">
        <f t="shared" si="1"/>
        <v>-35.133040999999999</v>
      </c>
      <c r="Q8" s="10"/>
    </row>
    <row r="9" spans="1:17" x14ac:dyDescent="0.25">
      <c r="B9" s="88">
        <v>8000000000</v>
      </c>
      <c r="C9" s="88">
        <v>-6.8616299999999999</v>
      </c>
      <c r="E9" s="10"/>
      <c r="F9" s="6">
        <f t="shared" si="2"/>
        <v>17.696888888888999</v>
      </c>
      <c r="G9" s="6">
        <f t="shared" si="0"/>
        <v>-35.071872999999997</v>
      </c>
      <c r="J9" s="88">
        <v>8000000000</v>
      </c>
      <c r="K9" s="88">
        <v>-9.6451320999999997</v>
      </c>
      <c r="M9" s="10"/>
      <c r="N9" s="6">
        <f t="shared" si="3"/>
        <v>17.696888888888999</v>
      </c>
      <c r="O9" s="6">
        <f t="shared" si="1"/>
        <v>-36.784683000000001</v>
      </c>
      <c r="Q9" s="10"/>
    </row>
    <row r="10" spans="1:17" x14ac:dyDescent="0.25">
      <c r="B10" s="88">
        <v>9333333333.3332996</v>
      </c>
      <c r="C10" s="88">
        <v>-6.5971302999999999</v>
      </c>
      <c r="E10" s="10"/>
      <c r="F10" s="6">
        <f t="shared" si="2"/>
        <v>18.590833333332998</v>
      </c>
      <c r="G10" s="6">
        <f t="shared" si="0"/>
        <v>-34.450676000000001</v>
      </c>
      <c r="J10" s="88">
        <v>9333333333.3332996</v>
      </c>
      <c r="K10" s="88">
        <v>-8.3579702000000005</v>
      </c>
      <c r="M10" s="10"/>
      <c r="N10" s="6">
        <f t="shared" si="3"/>
        <v>18.590833333332998</v>
      </c>
      <c r="O10" s="6">
        <f t="shared" si="1"/>
        <v>-37.039802999999999</v>
      </c>
      <c r="Q10" s="10"/>
    </row>
    <row r="11" spans="1:17" x14ac:dyDescent="0.25">
      <c r="B11" s="88">
        <v>10666666666.667</v>
      </c>
      <c r="C11" s="88">
        <v>-6.8010153999999998</v>
      </c>
      <c r="E11" s="10"/>
      <c r="F11" s="6">
        <f t="shared" si="2"/>
        <v>19.484777777778</v>
      </c>
      <c r="G11" s="6">
        <f t="shared" si="0"/>
        <v>-29.018751000000002</v>
      </c>
      <c r="J11" s="88">
        <v>10666666666.667</v>
      </c>
      <c r="K11" s="88">
        <v>-8.2297458999999993</v>
      </c>
      <c r="M11" s="10"/>
      <c r="N11" s="6">
        <f t="shared" si="3"/>
        <v>19.484777777778</v>
      </c>
      <c r="O11" s="6">
        <f t="shared" si="1"/>
        <v>-38.228622000000001</v>
      </c>
      <c r="Q11" s="10"/>
    </row>
    <row r="12" spans="1:17" x14ac:dyDescent="0.25">
      <c r="B12" s="88">
        <v>12000000000</v>
      </c>
      <c r="C12" s="88">
        <v>-6.8432636000000002</v>
      </c>
      <c r="E12" s="10"/>
      <c r="F12" s="6">
        <f t="shared" si="2"/>
        <v>20.378722222221999</v>
      </c>
      <c r="G12" s="6">
        <f t="shared" si="0"/>
        <v>-26.203602</v>
      </c>
      <c r="J12" s="88">
        <v>12000000000</v>
      </c>
      <c r="K12" s="88">
        <v>-7.8327211999999999</v>
      </c>
      <c r="M12" s="10"/>
      <c r="N12" s="6">
        <f t="shared" si="3"/>
        <v>20.378722222221999</v>
      </c>
      <c r="O12" s="6">
        <f t="shared" si="1"/>
        <v>-38.020149000000004</v>
      </c>
      <c r="Q12" s="10"/>
    </row>
    <row r="13" spans="1:17" x14ac:dyDescent="0.25">
      <c r="B13" s="88">
        <v>13333333333.333</v>
      </c>
      <c r="C13" s="88">
        <v>-6.6501488999999996</v>
      </c>
      <c r="E13" s="10"/>
      <c r="F13" s="6">
        <f t="shared" si="2"/>
        <v>21.272666666667</v>
      </c>
      <c r="G13" s="6">
        <f t="shared" si="0"/>
        <v>-24.994232</v>
      </c>
      <c r="J13" s="88">
        <v>13333333333.333</v>
      </c>
      <c r="K13" s="88">
        <v>-7.5140409000000004</v>
      </c>
      <c r="M13" s="10"/>
      <c r="N13" s="6">
        <f t="shared" si="3"/>
        <v>21.272666666667</v>
      </c>
      <c r="O13" s="6">
        <f t="shared" si="1"/>
        <v>-37.019936000000001</v>
      </c>
      <c r="Q13" s="10"/>
    </row>
    <row r="14" spans="1:17" x14ac:dyDescent="0.25">
      <c r="B14" s="88">
        <v>14666666666.667</v>
      </c>
      <c r="C14" s="88">
        <v>-7.5707417000000001</v>
      </c>
      <c r="E14" s="10"/>
      <c r="F14" s="6">
        <f t="shared" si="2"/>
        <v>22.166611111110999</v>
      </c>
      <c r="G14" s="6">
        <f t="shared" si="0"/>
        <v>-23.271730000000002</v>
      </c>
      <c r="J14" s="88">
        <v>14666666666.667</v>
      </c>
      <c r="K14" s="88">
        <v>-8.7894535000000005</v>
      </c>
      <c r="M14" s="10"/>
      <c r="N14" s="6">
        <f t="shared" si="3"/>
        <v>22.166611111110999</v>
      </c>
      <c r="O14" s="6">
        <f t="shared" si="1"/>
        <v>-36.917053000000003</v>
      </c>
      <c r="Q14" s="10"/>
    </row>
    <row r="15" spans="1:17" x14ac:dyDescent="0.25">
      <c r="B15" s="88">
        <v>16000000000</v>
      </c>
      <c r="C15" s="88">
        <v>-7.4073624999999996</v>
      </c>
      <c r="E15" s="10"/>
      <c r="F15" s="6">
        <f t="shared" si="2"/>
        <v>23.060555555556</v>
      </c>
      <c r="G15" s="6">
        <f t="shared" si="0"/>
        <v>-22.006855000000002</v>
      </c>
      <c r="J15" s="88">
        <v>16000000000</v>
      </c>
      <c r="K15" s="88">
        <v>-9.3468722999999994</v>
      </c>
      <c r="M15" s="10"/>
      <c r="N15" s="6">
        <f t="shared" si="3"/>
        <v>23.060555555556</v>
      </c>
      <c r="O15" s="6">
        <f t="shared" si="1"/>
        <v>-36.535381000000001</v>
      </c>
      <c r="Q15" s="10"/>
    </row>
    <row r="16" spans="1:17" x14ac:dyDescent="0.25">
      <c r="B16" s="88">
        <v>17333333333.333</v>
      </c>
      <c r="C16" s="88">
        <v>-7.3346019</v>
      </c>
      <c r="E16" s="10"/>
      <c r="F16" s="6">
        <f t="shared" si="2"/>
        <v>23.954499999999999</v>
      </c>
      <c r="G16" s="6">
        <f t="shared" si="0"/>
        <v>-24.209526</v>
      </c>
      <c r="J16" s="88">
        <v>17333333333.333</v>
      </c>
      <c r="K16" s="88">
        <v>-9.1620655000000006</v>
      </c>
      <c r="M16" s="10"/>
      <c r="N16" s="6">
        <f t="shared" si="3"/>
        <v>23.954499999999999</v>
      </c>
      <c r="O16" s="6">
        <f t="shared" si="1"/>
        <v>-35.436183999999997</v>
      </c>
      <c r="Q16" s="10"/>
    </row>
    <row r="17" spans="2:17" x14ac:dyDescent="0.25">
      <c r="B17" s="88">
        <v>18666666666.667</v>
      </c>
      <c r="C17" s="88">
        <v>-7.3776602999999996</v>
      </c>
      <c r="E17" s="10"/>
      <c r="F17" s="6">
        <f t="shared" si="2"/>
        <v>24.848444444443999</v>
      </c>
      <c r="G17" s="6">
        <f t="shared" si="0"/>
        <v>-24.387616999999999</v>
      </c>
      <c r="J17" s="88">
        <v>18666666666.667</v>
      </c>
      <c r="K17" s="88">
        <v>-8.8181504999999998</v>
      </c>
      <c r="M17" s="10"/>
      <c r="N17" s="6">
        <f t="shared" si="3"/>
        <v>24.848444444443999</v>
      </c>
      <c r="O17" s="6">
        <f t="shared" si="1"/>
        <v>-35.793354000000001</v>
      </c>
      <c r="Q17" s="10"/>
    </row>
    <row r="18" spans="2:17" x14ac:dyDescent="0.25">
      <c r="B18" s="88">
        <v>20000000000</v>
      </c>
      <c r="C18" s="88">
        <v>-7.2190060999999996</v>
      </c>
      <c r="E18" s="10"/>
      <c r="F18" s="6">
        <f t="shared" si="2"/>
        <v>25.742388888889</v>
      </c>
      <c r="G18" s="6">
        <f t="shared" si="0"/>
        <v>-23.686169</v>
      </c>
      <c r="J18" s="88">
        <v>20000000000</v>
      </c>
      <c r="K18" s="88">
        <v>-8.3396311000000001</v>
      </c>
      <c r="M18" s="10"/>
      <c r="N18" s="6">
        <f t="shared" si="3"/>
        <v>25.742388888889</v>
      </c>
      <c r="O18" s="6">
        <f t="shared" si="1"/>
        <v>-35.409424000000001</v>
      </c>
      <c r="Q18" s="10"/>
    </row>
    <row r="19" spans="2:17" x14ac:dyDescent="0.25">
      <c r="B19" s="88">
        <v>21333333333.333</v>
      </c>
      <c r="C19" s="88">
        <v>-7.4927410999999999</v>
      </c>
      <c r="E19" s="10"/>
      <c r="F19" s="6">
        <f t="shared" si="2"/>
        <v>26.636333333332999</v>
      </c>
      <c r="G19" s="6">
        <f t="shared" si="0"/>
        <v>-22.050051</v>
      </c>
      <c r="J19" s="88">
        <v>21333333333.333</v>
      </c>
      <c r="K19" s="88">
        <v>-8.2797508000000004</v>
      </c>
      <c r="M19" s="10"/>
      <c r="N19" s="6">
        <f t="shared" si="3"/>
        <v>26.636333333332999</v>
      </c>
      <c r="O19" s="6">
        <f t="shared" si="1"/>
        <v>-34.692039000000001</v>
      </c>
      <c r="Q19" s="10"/>
    </row>
    <row r="20" spans="2:17" x14ac:dyDescent="0.25">
      <c r="B20" s="88">
        <v>22666666666.667</v>
      </c>
      <c r="C20" s="88">
        <v>-7.8476242999999997</v>
      </c>
      <c r="E20" s="10"/>
      <c r="F20" s="6">
        <f t="shared" si="2"/>
        <v>27.530277777778</v>
      </c>
      <c r="G20" s="6">
        <f t="shared" si="0"/>
        <v>-21.468132000000001</v>
      </c>
      <c r="J20" s="88">
        <v>22666666666.667</v>
      </c>
      <c r="K20" s="88">
        <v>-8.9240332000000002</v>
      </c>
      <c r="M20" s="10"/>
      <c r="N20" s="6">
        <f t="shared" si="3"/>
        <v>27.530277777778</v>
      </c>
      <c r="O20" s="6">
        <f t="shared" si="1"/>
        <v>-33.755619000000003</v>
      </c>
      <c r="Q20" s="10"/>
    </row>
    <row r="21" spans="2:17" x14ac:dyDescent="0.25">
      <c r="B21" s="88">
        <v>24000000000</v>
      </c>
      <c r="C21" s="88">
        <v>-8.0659313000000008</v>
      </c>
      <c r="E21" s="10"/>
      <c r="F21" s="6">
        <f t="shared" si="2"/>
        <v>28.424222222221999</v>
      </c>
      <c r="G21" s="6">
        <f t="shared" si="0"/>
        <v>-21.411379</v>
      </c>
      <c r="J21" s="88">
        <v>24000000000</v>
      </c>
      <c r="K21" s="88">
        <v>-8.6372061000000002</v>
      </c>
      <c r="M21" s="10"/>
      <c r="N21" s="6">
        <f t="shared" si="3"/>
        <v>28.424222222221999</v>
      </c>
      <c r="O21" s="6">
        <f t="shared" si="1"/>
        <v>-33.817852000000002</v>
      </c>
      <c r="Q21" s="10"/>
    </row>
    <row r="22" spans="2:17" x14ac:dyDescent="0.25">
      <c r="B22" s="88">
        <v>25333333333.333</v>
      </c>
      <c r="C22" s="88">
        <v>-8.0752334999999995</v>
      </c>
      <c r="E22" s="10"/>
      <c r="F22" s="6">
        <f t="shared" si="2"/>
        <v>29.318166666667</v>
      </c>
      <c r="G22" s="6">
        <f t="shared" si="0"/>
        <v>-26.009219999999999</v>
      </c>
      <c r="J22" s="88">
        <v>25333333333.333</v>
      </c>
      <c r="K22" s="88">
        <v>-8.7575941000000004</v>
      </c>
      <c r="M22" s="10"/>
      <c r="N22" s="6">
        <f t="shared" si="3"/>
        <v>29.318166666667</v>
      </c>
      <c r="O22" s="6">
        <f t="shared" si="1"/>
        <v>-35.530869000000003</v>
      </c>
      <c r="Q22" s="10"/>
    </row>
    <row r="23" spans="2:17" x14ac:dyDescent="0.25">
      <c r="B23" s="88">
        <v>26666666666.667</v>
      </c>
      <c r="C23" s="88">
        <v>-8.4445323999999999</v>
      </c>
      <c r="E23" s="10"/>
      <c r="F23" s="6">
        <f t="shared" si="2"/>
        <v>30.212111111111</v>
      </c>
      <c r="G23" s="6">
        <f t="shared" si="0"/>
        <v>-31.825220000000002</v>
      </c>
      <c r="J23" s="88">
        <v>26666666666.667</v>
      </c>
      <c r="K23" s="88">
        <v>-9.0085906999999992</v>
      </c>
      <c r="M23" s="10"/>
      <c r="N23" s="6">
        <f t="shared" si="3"/>
        <v>30.212111111111</v>
      </c>
      <c r="O23" s="6">
        <f t="shared" si="1"/>
        <v>-40.348472999999998</v>
      </c>
      <c r="Q23" s="10"/>
    </row>
    <row r="24" spans="2:17" x14ac:dyDescent="0.25">
      <c r="B24" s="88">
        <v>28000000000</v>
      </c>
      <c r="C24" s="88">
        <v>-8.4877014000000006</v>
      </c>
      <c r="E24" s="10"/>
      <c r="F24" s="6">
        <f t="shared" si="2"/>
        <v>31.106055555556001</v>
      </c>
      <c r="G24" s="6">
        <f t="shared" si="0"/>
        <v>-35.328063999999998</v>
      </c>
      <c r="J24" s="88">
        <v>28000000000</v>
      </c>
      <c r="K24" s="88">
        <v>-9.0860003999999996</v>
      </c>
      <c r="M24" s="10"/>
      <c r="N24" s="6">
        <f t="shared" si="3"/>
        <v>31.106055555556001</v>
      </c>
      <c r="O24" s="6">
        <f t="shared" si="1"/>
        <v>-42.977913000000001</v>
      </c>
      <c r="Q24" s="10"/>
    </row>
    <row r="25" spans="2:17" x14ac:dyDescent="0.25">
      <c r="B25" s="88">
        <v>29333333333.333</v>
      </c>
      <c r="C25" s="88">
        <v>-8.1995419999999992</v>
      </c>
      <c r="E25" s="10"/>
      <c r="F25" s="6">
        <f t="shared" si="2"/>
        <v>32</v>
      </c>
      <c r="G25" s="6">
        <f t="shared" si="0"/>
        <v>-31.097318999999999</v>
      </c>
      <c r="J25" s="88">
        <v>29333333333.333</v>
      </c>
      <c r="K25" s="88">
        <v>-8.7825936999999996</v>
      </c>
      <c r="M25" s="10"/>
      <c r="N25" s="6">
        <f t="shared" si="3"/>
        <v>32</v>
      </c>
      <c r="O25" s="6">
        <f t="shared" si="1"/>
        <v>-40.072539999999996</v>
      </c>
      <c r="Q25" s="10"/>
    </row>
    <row r="26" spans="2:17" x14ac:dyDescent="0.25">
      <c r="B26" s="88">
        <v>30666666666.667</v>
      </c>
      <c r="C26" s="88">
        <v>-8.0993233</v>
      </c>
      <c r="E26" s="10"/>
      <c r="F26" s="6" t="s">
        <v>21</v>
      </c>
      <c r="J26" s="88">
        <v>30666666666.667</v>
      </c>
      <c r="K26" s="88">
        <v>-8.6819047999999999</v>
      </c>
      <c r="M26" s="10"/>
      <c r="N26" s="6" t="s">
        <v>21</v>
      </c>
      <c r="Q26" s="10"/>
    </row>
    <row r="27" spans="2:17" x14ac:dyDescent="0.25">
      <c r="B27" s="88">
        <v>32000000000</v>
      </c>
      <c r="C27" s="88">
        <v>-8.3557167000000003</v>
      </c>
      <c r="E27" s="10"/>
      <c r="J27" s="88">
        <v>32000000000</v>
      </c>
      <c r="K27" s="88">
        <v>-9.0752687000000005</v>
      </c>
      <c r="M27" s="10"/>
      <c r="Q27" s="10"/>
    </row>
    <row r="28" spans="2:17" x14ac:dyDescent="0.25">
      <c r="B28" s="88" t="s">
        <v>21</v>
      </c>
      <c r="E28" s="10"/>
      <c r="J28" s="88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1Rx3L dBc Log Mag(dB)</v>
      </c>
      <c r="H30" s="35">
        <v>1</v>
      </c>
      <c r="M30" s="10"/>
      <c r="N30" s="6" t="s">
        <v>19</v>
      </c>
      <c r="O30" s="6" t="str">
        <f t="shared" ref="O30:O49" si="5">L56</f>
        <v>1Rx3L dBc Log Mag(dB)</v>
      </c>
      <c r="P30" s="35">
        <v>1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24</v>
      </c>
      <c r="G31" s="6">
        <f t="shared" si="4"/>
        <v>-23.526125</v>
      </c>
      <c r="H31" s="36">
        <f>ABS(AVERAGE(G31:G49)-(H30-1)*5)</f>
        <v>14.287745478947372</v>
      </c>
      <c r="J31" s="88" t="s">
        <v>18</v>
      </c>
      <c r="M31" s="10"/>
      <c r="N31" s="6">
        <f t="shared" ref="N31:N49" si="7">J57/1000000000</f>
        <v>24</v>
      </c>
      <c r="O31" s="6">
        <f t="shared" si="5"/>
        <v>-21.965042</v>
      </c>
      <c r="P31" s="36">
        <f>ABS(AVERAGE(O31:O49)-(P30-1)*5)</f>
        <v>14.394959642105265</v>
      </c>
      <c r="Q31" s="10"/>
    </row>
    <row r="32" spans="2:17" x14ac:dyDescent="0.25">
      <c r="B32" s="88" t="s">
        <v>19</v>
      </c>
      <c r="C32" s="88" t="s">
        <v>123</v>
      </c>
      <c r="D32" s="88" t="s">
        <v>31</v>
      </c>
      <c r="E32" s="10"/>
      <c r="F32" s="6">
        <f t="shared" si="6"/>
        <v>24.444444444443999</v>
      </c>
      <c r="G32" s="6">
        <f t="shared" si="4"/>
        <v>-22.427292000000001</v>
      </c>
      <c r="J32" s="88" t="s">
        <v>19</v>
      </c>
      <c r="K32" s="88" t="s">
        <v>123</v>
      </c>
      <c r="L32" s="88" t="s">
        <v>31</v>
      </c>
      <c r="M32" s="10"/>
      <c r="N32" s="6">
        <f t="shared" si="7"/>
        <v>24.444444444443999</v>
      </c>
      <c r="O32" s="6">
        <f t="shared" si="5"/>
        <v>-24.624741</v>
      </c>
      <c r="Q32" s="10"/>
    </row>
    <row r="33" spans="2:17" x14ac:dyDescent="0.25">
      <c r="B33" s="88">
        <v>15909000000</v>
      </c>
      <c r="C33" s="88">
        <v>-35.019337</v>
      </c>
      <c r="D33" s="88">
        <v>-28.157709000000001</v>
      </c>
      <c r="E33" s="10"/>
      <c r="F33" s="6">
        <f t="shared" si="6"/>
        <v>24.888888888888999</v>
      </c>
      <c r="G33" s="6">
        <f t="shared" si="4"/>
        <v>-22.163988</v>
      </c>
      <c r="J33" s="88">
        <v>15909000000</v>
      </c>
      <c r="K33" s="88">
        <v>-44.291854999999998</v>
      </c>
      <c r="L33" s="88">
        <v>-34.646725000000004</v>
      </c>
      <c r="M33" s="10"/>
      <c r="N33" s="6">
        <f t="shared" si="7"/>
        <v>24.888888888888999</v>
      </c>
      <c r="O33" s="6">
        <f t="shared" si="5"/>
        <v>-27.159451000000001</v>
      </c>
      <c r="Q33" s="10"/>
    </row>
    <row r="34" spans="2:17" x14ac:dyDescent="0.25">
      <c r="B34" s="88">
        <v>16802944444.444</v>
      </c>
      <c r="C34" s="88">
        <v>-38.966160000000002</v>
      </c>
      <c r="D34" s="88">
        <v>-32.369030000000002</v>
      </c>
      <c r="E34" s="10"/>
      <c r="F34" s="6">
        <f t="shared" si="6"/>
        <v>25.333333333333002</v>
      </c>
      <c r="G34" s="6">
        <f t="shared" si="4"/>
        <v>-19.215153000000001</v>
      </c>
      <c r="J34" s="88">
        <v>16802944444.444</v>
      </c>
      <c r="K34" s="88">
        <v>-43.491013000000002</v>
      </c>
      <c r="L34" s="88">
        <v>-35.133040999999999</v>
      </c>
      <c r="M34" s="10"/>
      <c r="N34" s="6">
        <f t="shared" si="7"/>
        <v>25.333333333333002</v>
      </c>
      <c r="O34" s="6">
        <f t="shared" si="5"/>
        <v>-24.768882999999999</v>
      </c>
      <c r="Q34" s="10"/>
    </row>
    <row r="35" spans="2:17" x14ac:dyDescent="0.25">
      <c r="B35" s="88">
        <v>17696888888.889</v>
      </c>
      <c r="C35" s="88">
        <v>-41.872886999999999</v>
      </c>
      <c r="D35" s="88">
        <v>-35.071872999999997</v>
      </c>
      <c r="E35" s="10"/>
      <c r="F35" s="6">
        <f t="shared" si="6"/>
        <v>25.777777777777999</v>
      </c>
      <c r="G35" s="6">
        <f t="shared" si="4"/>
        <v>-17.170318999999999</v>
      </c>
      <c r="J35" s="88">
        <v>17696888888.889</v>
      </c>
      <c r="K35" s="88">
        <v>-45.014426999999998</v>
      </c>
      <c r="L35" s="88">
        <v>-36.784683000000001</v>
      </c>
      <c r="M35" s="10"/>
      <c r="N35" s="6">
        <f t="shared" si="7"/>
        <v>25.777777777777999</v>
      </c>
      <c r="O35" s="6">
        <f t="shared" si="5"/>
        <v>-20.559577999999998</v>
      </c>
      <c r="Q35" s="10"/>
    </row>
    <row r="36" spans="2:17" x14ac:dyDescent="0.25">
      <c r="B36" s="88">
        <v>18590833333.333</v>
      </c>
      <c r="C36" s="88">
        <v>-41.293937999999997</v>
      </c>
      <c r="D36" s="88">
        <v>-34.450676000000001</v>
      </c>
      <c r="E36" s="10"/>
      <c r="F36" s="6">
        <f t="shared" si="6"/>
        <v>26.222222222222001</v>
      </c>
      <c r="G36" s="6">
        <f t="shared" si="4"/>
        <v>-15.460629000000001</v>
      </c>
      <c r="J36" s="88">
        <v>18590833333.333</v>
      </c>
      <c r="K36" s="88">
        <v>-44.872523999999999</v>
      </c>
      <c r="L36" s="88">
        <v>-37.039802999999999</v>
      </c>
      <c r="M36" s="10"/>
      <c r="N36" s="6">
        <f t="shared" si="7"/>
        <v>26.222222222222001</v>
      </c>
      <c r="O36" s="6">
        <f t="shared" si="5"/>
        <v>-18.318757999999999</v>
      </c>
      <c r="Q36" s="10"/>
    </row>
    <row r="37" spans="2:17" x14ac:dyDescent="0.25">
      <c r="B37" s="88">
        <v>19484777777.778</v>
      </c>
      <c r="C37" s="88">
        <v>-35.668900000000001</v>
      </c>
      <c r="D37" s="88">
        <v>-29.018751000000002</v>
      </c>
      <c r="E37" s="10"/>
      <c r="F37" s="6">
        <f t="shared" si="6"/>
        <v>26.666666666666998</v>
      </c>
      <c r="G37" s="6">
        <f t="shared" si="4"/>
        <v>-16.387616999999999</v>
      </c>
      <c r="J37" s="88">
        <v>19484777777.778</v>
      </c>
      <c r="K37" s="88">
        <v>-45.742663999999998</v>
      </c>
      <c r="L37" s="88">
        <v>-38.228622000000001</v>
      </c>
      <c r="M37" s="10"/>
      <c r="N37" s="6">
        <f t="shared" si="7"/>
        <v>26.666666666666998</v>
      </c>
      <c r="O37" s="6">
        <f t="shared" si="5"/>
        <v>-16.300856</v>
      </c>
      <c r="Q37" s="10"/>
    </row>
    <row r="38" spans="2:17" x14ac:dyDescent="0.25">
      <c r="B38" s="88">
        <v>20378722222.222</v>
      </c>
      <c r="C38" s="88">
        <v>-33.774341999999997</v>
      </c>
      <c r="D38" s="88">
        <v>-26.203602</v>
      </c>
      <c r="E38" s="10"/>
      <c r="F38" s="6">
        <f t="shared" si="6"/>
        <v>27.111111111111001</v>
      </c>
      <c r="G38" s="6">
        <f t="shared" si="4"/>
        <v>-14.899384</v>
      </c>
      <c r="J38" s="88">
        <v>20378722222.222</v>
      </c>
      <c r="K38" s="88">
        <v>-46.809604999999998</v>
      </c>
      <c r="L38" s="88">
        <v>-38.020149000000004</v>
      </c>
      <c r="M38" s="10"/>
      <c r="N38" s="6">
        <f t="shared" si="7"/>
        <v>27.111111111111001</v>
      </c>
      <c r="O38" s="6">
        <f t="shared" si="5"/>
        <v>-14.776980999999999</v>
      </c>
      <c r="Q38" s="10"/>
    </row>
    <row r="39" spans="2:17" x14ac:dyDescent="0.25">
      <c r="B39" s="88">
        <v>21272666666.667</v>
      </c>
      <c r="C39" s="88">
        <v>-32.401595999999998</v>
      </c>
      <c r="D39" s="88">
        <v>-24.994232</v>
      </c>
      <c r="E39" s="10"/>
      <c r="F39" s="6">
        <f t="shared" si="6"/>
        <v>27.555555555556001</v>
      </c>
      <c r="G39" s="6">
        <f t="shared" si="4"/>
        <v>-12.682615999999999</v>
      </c>
      <c r="J39" s="88">
        <v>21272666666.667</v>
      </c>
      <c r="K39" s="88">
        <v>-46.366805999999997</v>
      </c>
      <c r="L39" s="88">
        <v>-37.019936000000001</v>
      </c>
      <c r="M39" s="10"/>
      <c r="N39" s="6">
        <f t="shared" si="7"/>
        <v>27.555555555556001</v>
      </c>
      <c r="O39" s="6">
        <f t="shared" si="5"/>
        <v>-12.489337000000001</v>
      </c>
      <c r="Q39" s="10"/>
    </row>
    <row r="40" spans="2:17" x14ac:dyDescent="0.25">
      <c r="B40" s="88">
        <v>22166611111.111</v>
      </c>
      <c r="C40" s="88">
        <v>-30.606332999999999</v>
      </c>
      <c r="D40" s="88">
        <v>-23.271730000000002</v>
      </c>
      <c r="E40" s="10"/>
      <c r="F40" s="6">
        <f t="shared" si="6"/>
        <v>28</v>
      </c>
      <c r="G40" s="6">
        <f t="shared" si="4"/>
        <v>-13.137285</v>
      </c>
      <c r="J40" s="88">
        <v>22166611111.111</v>
      </c>
      <c r="K40" s="88">
        <v>-46.079116999999997</v>
      </c>
      <c r="L40" s="88">
        <v>-36.917053000000003</v>
      </c>
      <c r="M40" s="10"/>
      <c r="N40" s="6">
        <f t="shared" si="7"/>
        <v>28</v>
      </c>
      <c r="O40" s="6">
        <f t="shared" si="5"/>
        <v>-11.949469000000001</v>
      </c>
      <c r="Q40" s="10"/>
    </row>
    <row r="41" spans="2:17" x14ac:dyDescent="0.25">
      <c r="B41" s="88">
        <v>23060555555.556</v>
      </c>
      <c r="C41" s="88">
        <v>-29.384516000000001</v>
      </c>
      <c r="D41" s="88">
        <v>-22.006855000000002</v>
      </c>
      <c r="E41" s="10"/>
      <c r="F41" s="6">
        <f t="shared" si="6"/>
        <v>28.444444444443999</v>
      </c>
      <c r="G41" s="6">
        <f t="shared" si="4"/>
        <v>-12.569964000000001</v>
      </c>
      <c r="J41" s="88">
        <v>23060555555.556</v>
      </c>
      <c r="K41" s="88">
        <v>-45.353535000000001</v>
      </c>
      <c r="L41" s="88">
        <v>-36.535381000000001</v>
      </c>
      <c r="M41" s="10"/>
      <c r="N41" s="6">
        <f t="shared" si="7"/>
        <v>28.444444444443999</v>
      </c>
      <c r="O41" s="6">
        <f t="shared" si="5"/>
        <v>-12.057287000000001</v>
      </c>
      <c r="Q41" s="10"/>
    </row>
    <row r="42" spans="2:17" x14ac:dyDescent="0.25">
      <c r="B42" s="88">
        <v>23954500000</v>
      </c>
      <c r="C42" s="88">
        <v>-31.428532000000001</v>
      </c>
      <c r="D42" s="88">
        <v>-24.209526</v>
      </c>
      <c r="E42" s="10"/>
      <c r="F42" s="6">
        <f t="shared" si="6"/>
        <v>28.888888888888999</v>
      </c>
      <c r="G42" s="6">
        <f t="shared" si="4"/>
        <v>-11.040264000000001</v>
      </c>
      <c r="J42" s="88">
        <v>23954500000</v>
      </c>
      <c r="K42" s="88">
        <v>-43.775813999999997</v>
      </c>
      <c r="L42" s="88">
        <v>-35.436183999999997</v>
      </c>
      <c r="M42" s="10"/>
      <c r="N42" s="6">
        <f t="shared" si="7"/>
        <v>28.888888888888999</v>
      </c>
      <c r="O42" s="6">
        <f t="shared" si="5"/>
        <v>-9.5995940999999991</v>
      </c>
      <c r="Q42" s="10"/>
    </row>
    <row r="43" spans="2:17" x14ac:dyDescent="0.25">
      <c r="B43" s="88">
        <v>24848444444.444</v>
      </c>
      <c r="C43" s="88">
        <v>-31.88036</v>
      </c>
      <c r="D43" s="88">
        <v>-24.387616999999999</v>
      </c>
      <c r="E43" s="10"/>
      <c r="F43" s="6">
        <f t="shared" si="6"/>
        <v>29.333333333333002</v>
      </c>
      <c r="G43" s="6">
        <f t="shared" si="4"/>
        <v>-11.051436000000001</v>
      </c>
      <c r="J43" s="88">
        <v>24848444444.444</v>
      </c>
      <c r="K43" s="88">
        <v>-44.073104999999998</v>
      </c>
      <c r="L43" s="88">
        <v>-35.793354000000001</v>
      </c>
      <c r="M43" s="10"/>
      <c r="N43" s="6">
        <f t="shared" si="7"/>
        <v>29.333333333333002</v>
      </c>
      <c r="O43" s="6">
        <f t="shared" si="5"/>
        <v>-9.5745459000000004</v>
      </c>
      <c r="Q43" s="10"/>
    </row>
    <row r="44" spans="2:17" x14ac:dyDescent="0.25">
      <c r="B44" s="88">
        <v>25742388888.889</v>
      </c>
      <c r="C44" s="88">
        <v>-31.533791999999998</v>
      </c>
      <c r="D44" s="88">
        <v>-23.686169</v>
      </c>
      <c r="E44" s="10"/>
      <c r="F44" s="6">
        <f t="shared" si="6"/>
        <v>29.777777777777999</v>
      </c>
      <c r="G44" s="6">
        <f t="shared" si="4"/>
        <v>-9.9963254999999993</v>
      </c>
      <c r="J44" s="88">
        <v>25742388888.889</v>
      </c>
      <c r="K44" s="88">
        <v>-44.333458</v>
      </c>
      <c r="L44" s="88">
        <v>-35.409424000000001</v>
      </c>
      <c r="M44" s="10"/>
      <c r="N44" s="6">
        <f t="shared" si="7"/>
        <v>29.777777777777999</v>
      </c>
      <c r="O44" s="6">
        <f t="shared" si="5"/>
        <v>-8.6662254000000001</v>
      </c>
      <c r="Q44" s="10"/>
    </row>
    <row r="45" spans="2:17" x14ac:dyDescent="0.25">
      <c r="B45" s="88">
        <v>26636333333.333</v>
      </c>
      <c r="C45" s="88">
        <v>-30.11598</v>
      </c>
      <c r="D45" s="88">
        <v>-22.050051</v>
      </c>
      <c r="E45" s="10"/>
      <c r="F45" s="6">
        <f t="shared" si="6"/>
        <v>30.222222222222001</v>
      </c>
      <c r="G45" s="6">
        <f t="shared" si="4"/>
        <v>-10.617675999999999</v>
      </c>
      <c r="J45" s="88">
        <v>26636333333.333</v>
      </c>
      <c r="K45" s="88">
        <v>-43.329247000000002</v>
      </c>
      <c r="L45" s="88">
        <v>-34.692039000000001</v>
      </c>
      <c r="M45" s="10"/>
      <c r="N45" s="6">
        <f t="shared" si="7"/>
        <v>30.222222222222001</v>
      </c>
      <c r="O45" s="6">
        <f t="shared" si="5"/>
        <v>-8.3518857999999998</v>
      </c>
      <c r="Q45" s="10"/>
    </row>
    <row r="46" spans="2:17" x14ac:dyDescent="0.25">
      <c r="B46" s="88">
        <v>27530277777.778</v>
      </c>
      <c r="C46" s="88">
        <v>-29.543365000000001</v>
      </c>
      <c r="D46" s="88">
        <v>-21.468132000000001</v>
      </c>
      <c r="E46" s="10"/>
      <c r="F46" s="6">
        <f t="shared" si="6"/>
        <v>30.666666666666998</v>
      </c>
      <c r="G46" s="6">
        <f t="shared" si="4"/>
        <v>-9.6170092</v>
      </c>
      <c r="J46" s="88">
        <v>27530277777.778</v>
      </c>
      <c r="K46" s="88">
        <v>-42.513213999999998</v>
      </c>
      <c r="L46" s="88">
        <v>-33.755619000000003</v>
      </c>
      <c r="M46" s="10"/>
      <c r="N46" s="6">
        <f t="shared" si="7"/>
        <v>30.666666666666998</v>
      </c>
      <c r="O46" s="6">
        <f t="shared" si="5"/>
        <v>-8.3657713000000005</v>
      </c>
      <c r="Q46" s="10"/>
    </row>
    <row r="47" spans="2:17" x14ac:dyDescent="0.25">
      <c r="B47" s="88">
        <v>28424222222.222</v>
      </c>
      <c r="C47" s="88">
        <v>-29.855910999999999</v>
      </c>
      <c r="D47" s="88">
        <v>-21.411379</v>
      </c>
      <c r="E47" s="10"/>
      <c r="F47" s="6">
        <f t="shared" si="6"/>
        <v>31.111111111111001</v>
      </c>
      <c r="G47" s="6">
        <f t="shared" si="4"/>
        <v>-9.5813626999999997</v>
      </c>
      <c r="J47" s="88">
        <v>28424222222.222</v>
      </c>
      <c r="K47" s="88">
        <v>-42.826442999999998</v>
      </c>
      <c r="L47" s="88">
        <v>-33.817852000000002</v>
      </c>
      <c r="M47" s="10"/>
      <c r="N47" s="6">
        <f t="shared" si="7"/>
        <v>31.111111111111001</v>
      </c>
      <c r="O47" s="6">
        <f t="shared" si="5"/>
        <v>-7.8220510000000001</v>
      </c>
      <c r="Q47" s="10"/>
    </row>
    <row r="48" spans="2:17" x14ac:dyDescent="0.25">
      <c r="B48" s="88">
        <v>29318166666.667</v>
      </c>
      <c r="C48" s="88">
        <v>-34.496921999999998</v>
      </c>
      <c r="D48" s="88">
        <v>-26.009219999999999</v>
      </c>
      <c r="E48" s="10"/>
      <c r="F48" s="6">
        <f t="shared" si="6"/>
        <v>31.555555555556001</v>
      </c>
      <c r="G48" s="6">
        <f t="shared" si="4"/>
        <v>-10.860975</v>
      </c>
      <c r="J48" s="88">
        <v>29318166666.667</v>
      </c>
      <c r="K48" s="88">
        <v>-44.616866999999999</v>
      </c>
      <c r="L48" s="88">
        <v>-35.530869000000003</v>
      </c>
      <c r="M48" s="10"/>
      <c r="N48" s="6">
        <f t="shared" si="7"/>
        <v>31.555555555556001</v>
      </c>
      <c r="O48" s="6">
        <f t="shared" si="5"/>
        <v>-8.4626073999999996</v>
      </c>
      <c r="Q48" s="10"/>
    </row>
    <row r="49" spans="2:17" x14ac:dyDescent="0.25">
      <c r="B49" s="88">
        <v>30212111111.111</v>
      </c>
      <c r="C49" s="88">
        <v>-40.024760999999998</v>
      </c>
      <c r="D49" s="88">
        <v>-31.825220000000002</v>
      </c>
      <c r="E49" s="10"/>
      <c r="F49" s="6">
        <f t="shared" si="6"/>
        <v>32</v>
      </c>
      <c r="G49" s="6">
        <f t="shared" si="4"/>
        <v>-9.0617436999999992</v>
      </c>
      <c r="J49" s="88">
        <v>30212111111.111</v>
      </c>
      <c r="K49" s="88">
        <v>-49.131065</v>
      </c>
      <c r="L49" s="88">
        <v>-40.348472999999998</v>
      </c>
      <c r="M49" s="10"/>
      <c r="N49" s="6">
        <f t="shared" si="7"/>
        <v>32</v>
      </c>
      <c r="O49" s="6">
        <f t="shared" si="5"/>
        <v>-7.6911693000000003</v>
      </c>
      <c r="Q49" s="10"/>
    </row>
    <row r="50" spans="2:17" x14ac:dyDescent="0.25">
      <c r="B50" s="88">
        <v>31106055555.556</v>
      </c>
      <c r="C50" s="88">
        <v>-43.427387000000003</v>
      </c>
      <c r="D50" s="88">
        <v>-35.328063999999998</v>
      </c>
      <c r="E50" s="10"/>
      <c r="F50" s="6" t="s">
        <v>21</v>
      </c>
      <c r="J50" s="88">
        <v>31106055555.556</v>
      </c>
      <c r="K50" s="88">
        <v>-51.659816999999997</v>
      </c>
      <c r="L50" s="88">
        <v>-42.977913000000001</v>
      </c>
      <c r="M50" s="10"/>
      <c r="N50" s="6" t="s">
        <v>21</v>
      </c>
      <c r="Q50" s="10"/>
    </row>
    <row r="51" spans="2:17" x14ac:dyDescent="0.25">
      <c r="B51" s="88">
        <v>32000000000</v>
      </c>
      <c r="C51" s="88">
        <v>-39.453037000000002</v>
      </c>
      <c r="D51" s="88">
        <v>-31.097318999999999</v>
      </c>
      <c r="E51" s="10"/>
      <c r="J51" s="88">
        <v>32000000000</v>
      </c>
      <c r="K51" s="88">
        <v>-49.147807999999998</v>
      </c>
      <c r="L51" s="88">
        <v>-40.072539999999996</v>
      </c>
      <c r="M51" s="10"/>
      <c r="Q51" s="10"/>
    </row>
    <row r="52" spans="2:17" x14ac:dyDescent="0.25">
      <c r="B52" s="88" t="s">
        <v>21</v>
      </c>
      <c r="E52" s="8"/>
      <c r="J52" s="88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1Rx4L dBc Log Mag(dB)</v>
      </c>
      <c r="H54" s="35">
        <v>1</v>
      </c>
      <c r="M54" s="8"/>
      <c r="N54" s="6" t="s">
        <v>19</v>
      </c>
      <c r="O54" s="6" t="str">
        <f t="shared" ref="O54:O73" si="9">L80</f>
        <v>1Rx4L dBc Log Mag(dB)</v>
      </c>
      <c r="P54" s="35">
        <v>1</v>
      </c>
      <c r="Q54" s="8"/>
    </row>
    <row r="55" spans="2:17" ht="15.75" x14ac:dyDescent="0.25">
      <c r="B55" s="88" t="s">
        <v>22</v>
      </c>
      <c r="E55" s="8"/>
      <c r="F55" s="6">
        <f t="shared" ref="F55:F73" si="10">B81/1000000000</f>
        <v>28</v>
      </c>
      <c r="G55" s="6">
        <f t="shared" si="8"/>
        <v>-36.658768000000002</v>
      </c>
      <c r="H55" s="36">
        <f>ABS(AVERAGE(G55:G73)-(H54-1)*5)</f>
        <v>32.923656052631571</v>
      </c>
      <c r="J55" s="88" t="s">
        <v>22</v>
      </c>
      <c r="M55" s="8"/>
      <c r="N55" s="6">
        <f t="shared" ref="N55:N73" si="11">J81/1000000000</f>
        <v>28</v>
      </c>
      <c r="O55" s="6">
        <f t="shared" si="9"/>
        <v>-34.716244000000003</v>
      </c>
      <c r="P55" s="36">
        <f>ABS(AVERAGE(O55:O73)-(P54-1)*5)</f>
        <v>39.698014263157894</v>
      </c>
      <c r="Q55" s="8"/>
    </row>
    <row r="56" spans="2:17" x14ac:dyDescent="0.25">
      <c r="B56" s="88" t="s">
        <v>19</v>
      </c>
      <c r="C56" s="88" t="s">
        <v>124</v>
      </c>
      <c r="D56" s="88" t="s">
        <v>32</v>
      </c>
      <c r="E56" s="8"/>
      <c r="F56" s="6">
        <f t="shared" si="10"/>
        <v>28.222222222222001</v>
      </c>
      <c r="G56" s="6">
        <f t="shared" si="8"/>
        <v>-34.422752000000003</v>
      </c>
      <c r="J56" s="88" t="s">
        <v>19</v>
      </c>
      <c r="K56" s="88" t="s">
        <v>124</v>
      </c>
      <c r="L56" s="88" t="s">
        <v>32</v>
      </c>
      <c r="M56" s="8"/>
      <c r="N56" s="6">
        <f t="shared" si="11"/>
        <v>28.222222222222001</v>
      </c>
      <c r="O56" s="6">
        <f t="shared" si="9"/>
        <v>-36.370514</v>
      </c>
      <c r="Q56" s="8"/>
    </row>
    <row r="57" spans="2:17" x14ac:dyDescent="0.25">
      <c r="B57" s="88">
        <v>24000000000</v>
      </c>
      <c r="C57" s="88">
        <v>-30.387754000000001</v>
      </c>
      <c r="D57" s="88">
        <v>-23.526125</v>
      </c>
      <c r="E57" s="8"/>
      <c r="F57" s="6">
        <f t="shared" si="10"/>
        <v>28.444444444443999</v>
      </c>
      <c r="G57" s="6">
        <f t="shared" si="8"/>
        <v>-34.781981999999999</v>
      </c>
      <c r="J57" s="88">
        <v>24000000000</v>
      </c>
      <c r="K57" s="88">
        <v>-31.610174000000001</v>
      </c>
      <c r="L57" s="88">
        <v>-21.965042</v>
      </c>
      <c r="M57" s="8"/>
      <c r="N57" s="6">
        <f t="shared" si="11"/>
        <v>28.444444444443999</v>
      </c>
      <c r="O57" s="6">
        <f t="shared" si="9"/>
        <v>-37.199001000000003</v>
      </c>
      <c r="Q57" s="8"/>
    </row>
    <row r="58" spans="2:17" x14ac:dyDescent="0.25">
      <c r="B58" s="88">
        <v>24444444444.444</v>
      </c>
      <c r="C58" s="88">
        <v>-29.024422000000001</v>
      </c>
      <c r="D58" s="88">
        <v>-22.427292000000001</v>
      </c>
      <c r="E58" s="8"/>
      <c r="F58" s="6">
        <f t="shared" si="10"/>
        <v>28.666666666666998</v>
      </c>
      <c r="G58" s="6">
        <f t="shared" si="8"/>
        <v>-33.494373000000003</v>
      </c>
      <c r="J58" s="88">
        <v>24444444444.444</v>
      </c>
      <c r="K58" s="88">
        <v>-32.982711999999999</v>
      </c>
      <c r="L58" s="88">
        <v>-24.624741</v>
      </c>
      <c r="M58" s="8"/>
      <c r="N58" s="6">
        <f t="shared" si="11"/>
        <v>28.666666666666998</v>
      </c>
      <c r="O58" s="6">
        <f t="shared" si="9"/>
        <v>-37.307277999999997</v>
      </c>
      <c r="Q58" s="8"/>
    </row>
    <row r="59" spans="2:17" x14ac:dyDescent="0.25">
      <c r="B59" s="88">
        <v>24888888888.889</v>
      </c>
      <c r="C59" s="88">
        <v>-28.965004</v>
      </c>
      <c r="D59" s="88">
        <v>-22.163988</v>
      </c>
      <c r="E59" s="8"/>
      <c r="F59" s="6">
        <f t="shared" si="10"/>
        <v>28.888888888888999</v>
      </c>
      <c r="G59" s="6">
        <f t="shared" si="8"/>
        <v>-34.054554000000003</v>
      </c>
      <c r="J59" s="88">
        <v>24888888888.889</v>
      </c>
      <c r="K59" s="88">
        <v>-35.389198</v>
      </c>
      <c r="L59" s="88">
        <v>-27.159451000000001</v>
      </c>
      <c r="M59" s="8"/>
      <c r="N59" s="6">
        <f t="shared" si="11"/>
        <v>28.888888888888999</v>
      </c>
      <c r="O59" s="6">
        <f t="shared" si="9"/>
        <v>-39.022120999999999</v>
      </c>
      <c r="Q59" s="8"/>
    </row>
    <row r="60" spans="2:17" x14ac:dyDescent="0.25">
      <c r="B60" s="88">
        <v>25333333333.333</v>
      </c>
      <c r="C60" s="88">
        <v>-26.058413999999999</v>
      </c>
      <c r="D60" s="88">
        <v>-19.215153000000001</v>
      </c>
      <c r="E60" s="8"/>
      <c r="F60" s="6">
        <f t="shared" si="10"/>
        <v>29.111111111111001</v>
      </c>
      <c r="G60" s="6">
        <f t="shared" si="8"/>
        <v>-33.400481999999997</v>
      </c>
      <c r="J60" s="88">
        <v>25333333333.333</v>
      </c>
      <c r="K60" s="88">
        <v>-32.601604000000002</v>
      </c>
      <c r="L60" s="88">
        <v>-24.768882999999999</v>
      </c>
      <c r="M60" s="8"/>
      <c r="N60" s="6">
        <f t="shared" si="11"/>
        <v>29.111111111111001</v>
      </c>
      <c r="O60" s="6">
        <f t="shared" si="9"/>
        <v>-37.705959</v>
      </c>
      <c r="Q60" s="8"/>
    </row>
    <row r="61" spans="2:17" x14ac:dyDescent="0.25">
      <c r="B61" s="88">
        <v>25777777777.778</v>
      </c>
      <c r="C61" s="88">
        <v>-23.820467000000001</v>
      </c>
      <c r="D61" s="88">
        <v>-17.170318999999999</v>
      </c>
      <c r="E61" s="8"/>
      <c r="F61" s="6">
        <f t="shared" si="10"/>
        <v>29.333333333333002</v>
      </c>
      <c r="G61" s="6">
        <f t="shared" si="8"/>
        <v>-32.661529999999999</v>
      </c>
      <c r="J61" s="88">
        <v>25777777777.778</v>
      </c>
      <c r="K61" s="88">
        <v>-28.073618</v>
      </c>
      <c r="L61" s="88">
        <v>-20.559577999999998</v>
      </c>
      <c r="M61" s="8"/>
      <c r="N61" s="6">
        <f t="shared" si="11"/>
        <v>29.333333333333002</v>
      </c>
      <c r="O61" s="6">
        <f t="shared" si="9"/>
        <v>-37.193030999999998</v>
      </c>
      <c r="Q61" s="8"/>
    </row>
    <row r="62" spans="2:17" x14ac:dyDescent="0.25">
      <c r="B62" s="88">
        <v>26222222222.222</v>
      </c>
      <c r="C62" s="88">
        <v>-23.031369999999999</v>
      </c>
      <c r="D62" s="88">
        <v>-15.460629000000001</v>
      </c>
      <c r="E62" s="8"/>
      <c r="F62" s="6">
        <f t="shared" si="10"/>
        <v>29.555555555556001</v>
      </c>
      <c r="G62" s="6">
        <f t="shared" si="8"/>
        <v>-32.550190000000001</v>
      </c>
      <c r="J62" s="88">
        <v>26222222222.222</v>
      </c>
      <c r="K62" s="88">
        <v>-27.108212000000002</v>
      </c>
      <c r="L62" s="88">
        <v>-18.318757999999999</v>
      </c>
      <c r="M62" s="8"/>
      <c r="N62" s="6">
        <f t="shared" si="11"/>
        <v>29.555555555556001</v>
      </c>
      <c r="O62" s="6">
        <f t="shared" si="9"/>
        <v>-37.493991999999999</v>
      </c>
      <c r="Q62" s="8"/>
    </row>
    <row r="63" spans="2:17" x14ac:dyDescent="0.25">
      <c r="B63" s="88">
        <v>26666666666.667</v>
      </c>
      <c r="C63" s="88">
        <v>-23.794981</v>
      </c>
      <c r="D63" s="88">
        <v>-16.387616999999999</v>
      </c>
      <c r="E63" s="8"/>
      <c r="F63" s="6">
        <f t="shared" si="10"/>
        <v>29.777777777777999</v>
      </c>
      <c r="G63" s="6">
        <f t="shared" si="8"/>
        <v>-32.140869000000002</v>
      </c>
      <c r="J63" s="88">
        <v>26666666666.667</v>
      </c>
      <c r="K63" s="88">
        <v>-25.647728000000001</v>
      </c>
      <c r="L63" s="88">
        <v>-16.300856</v>
      </c>
      <c r="M63" s="8"/>
      <c r="N63" s="6">
        <f t="shared" si="11"/>
        <v>29.777777777777999</v>
      </c>
      <c r="O63" s="6">
        <f t="shared" si="9"/>
        <v>-38.282077999999998</v>
      </c>
      <c r="Q63" s="8"/>
    </row>
    <row r="64" spans="2:17" x14ac:dyDescent="0.25">
      <c r="B64" s="88">
        <v>27111111111.111</v>
      </c>
      <c r="C64" s="88">
        <v>-22.233986000000002</v>
      </c>
      <c r="D64" s="88">
        <v>-14.899384</v>
      </c>
      <c r="E64" s="8"/>
      <c r="F64" s="6">
        <f t="shared" si="10"/>
        <v>30</v>
      </c>
      <c r="G64" s="6">
        <f t="shared" si="8"/>
        <v>-32.413527999999999</v>
      </c>
      <c r="J64" s="88">
        <v>27111111111.111</v>
      </c>
      <c r="K64" s="88">
        <v>-23.939046999999999</v>
      </c>
      <c r="L64" s="88">
        <v>-14.776980999999999</v>
      </c>
      <c r="M64" s="8"/>
      <c r="N64" s="6">
        <f t="shared" si="11"/>
        <v>30</v>
      </c>
      <c r="O64" s="6">
        <f t="shared" si="9"/>
        <v>-39.089911999999998</v>
      </c>
      <c r="Q64" s="8"/>
    </row>
    <row r="65" spans="2:17" x14ac:dyDescent="0.25">
      <c r="B65" s="88">
        <v>27555555555.556</v>
      </c>
      <c r="C65" s="88">
        <v>-20.060276000000002</v>
      </c>
      <c r="D65" s="88">
        <v>-12.682615999999999</v>
      </c>
      <c r="E65" s="8"/>
      <c r="F65" s="6">
        <f t="shared" si="10"/>
        <v>30.222222222222001</v>
      </c>
      <c r="G65" s="6">
        <f t="shared" si="8"/>
        <v>-32.253673999999997</v>
      </c>
      <c r="J65" s="88">
        <v>27555555555.556</v>
      </c>
      <c r="K65" s="88">
        <v>-21.307486999999998</v>
      </c>
      <c r="L65" s="88">
        <v>-12.489337000000001</v>
      </c>
      <c r="M65" s="8"/>
      <c r="N65" s="6">
        <f t="shared" si="11"/>
        <v>30.222222222222001</v>
      </c>
      <c r="O65" s="6">
        <f t="shared" si="9"/>
        <v>-39.183331000000003</v>
      </c>
      <c r="Q65" s="8"/>
    </row>
    <row r="66" spans="2:17" x14ac:dyDescent="0.25">
      <c r="B66" s="88">
        <v>28000000000</v>
      </c>
      <c r="C66" s="88">
        <v>-20.356290999999999</v>
      </c>
      <c r="D66" s="88">
        <v>-13.137285</v>
      </c>
      <c r="E66" s="8"/>
      <c r="F66" s="6">
        <f t="shared" si="10"/>
        <v>30.444444444443999</v>
      </c>
      <c r="G66" s="6">
        <f t="shared" si="8"/>
        <v>-31.774184999999999</v>
      </c>
      <c r="J66" s="88">
        <v>28000000000</v>
      </c>
      <c r="K66" s="88">
        <v>-20.289099</v>
      </c>
      <c r="L66" s="88">
        <v>-11.949469000000001</v>
      </c>
      <c r="M66" s="8"/>
      <c r="N66" s="6">
        <f t="shared" si="11"/>
        <v>30.444444444443999</v>
      </c>
      <c r="O66" s="6">
        <f t="shared" si="9"/>
        <v>-39.221645000000002</v>
      </c>
      <c r="Q66" s="8"/>
    </row>
    <row r="67" spans="2:17" x14ac:dyDescent="0.25">
      <c r="B67" s="88">
        <v>28444444444.444</v>
      </c>
      <c r="C67" s="88">
        <v>-20.062705999999999</v>
      </c>
      <c r="D67" s="88">
        <v>-12.569964000000001</v>
      </c>
      <c r="E67" s="8"/>
      <c r="F67" s="6">
        <f t="shared" si="10"/>
        <v>30.666666666666998</v>
      </c>
      <c r="G67" s="6">
        <f t="shared" si="8"/>
        <v>-32.277939000000003</v>
      </c>
      <c r="J67" s="88">
        <v>28444444444.444</v>
      </c>
      <c r="K67" s="88">
        <v>-20.337038</v>
      </c>
      <c r="L67" s="88">
        <v>-12.057287000000001</v>
      </c>
      <c r="M67" s="8"/>
      <c r="N67" s="6">
        <f t="shared" si="11"/>
        <v>30.666666666666998</v>
      </c>
      <c r="O67" s="6">
        <f t="shared" si="9"/>
        <v>-40.529693999999999</v>
      </c>
      <c r="Q67" s="8"/>
    </row>
    <row r="68" spans="2:17" x14ac:dyDescent="0.25">
      <c r="B68" s="88">
        <v>28888888888.889</v>
      </c>
      <c r="C68" s="88">
        <v>-18.887888</v>
      </c>
      <c r="D68" s="88">
        <v>-11.040264000000001</v>
      </c>
      <c r="E68" s="8"/>
      <c r="F68" s="6">
        <f t="shared" si="10"/>
        <v>30.888888888888999</v>
      </c>
      <c r="G68" s="6">
        <f t="shared" si="8"/>
        <v>-32.336455999999998</v>
      </c>
      <c r="J68" s="88">
        <v>28888888888.889</v>
      </c>
      <c r="K68" s="88">
        <v>-18.523626</v>
      </c>
      <c r="L68" s="88">
        <v>-9.5995940999999991</v>
      </c>
      <c r="M68" s="8"/>
      <c r="N68" s="6">
        <f t="shared" si="11"/>
        <v>30.888888888888999</v>
      </c>
      <c r="O68" s="6">
        <f t="shared" si="9"/>
        <v>-41.049641000000001</v>
      </c>
      <c r="Q68" s="8"/>
    </row>
    <row r="69" spans="2:17" x14ac:dyDescent="0.25">
      <c r="B69" s="88">
        <v>29333333333.333</v>
      </c>
      <c r="C69" s="88">
        <v>-19.117367000000002</v>
      </c>
      <c r="D69" s="88">
        <v>-11.051436000000001</v>
      </c>
      <c r="E69" s="8"/>
      <c r="F69" s="6">
        <f t="shared" si="10"/>
        <v>31.111111111111001</v>
      </c>
      <c r="G69" s="6">
        <f t="shared" si="8"/>
        <v>-32.206139</v>
      </c>
      <c r="J69" s="88">
        <v>29333333333.333</v>
      </c>
      <c r="K69" s="88">
        <v>-18.211752000000001</v>
      </c>
      <c r="L69" s="88">
        <v>-9.5745459000000004</v>
      </c>
      <c r="M69" s="8"/>
      <c r="N69" s="6">
        <f t="shared" si="11"/>
        <v>31.111111111111001</v>
      </c>
      <c r="O69" s="6">
        <f t="shared" si="9"/>
        <v>-42.177436999999998</v>
      </c>
      <c r="Q69" s="8"/>
    </row>
    <row r="70" spans="2:17" x14ac:dyDescent="0.25">
      <c r="B70" s="88">
        <v>29777777777.778</v>
      </c>
      <c r="C70" s="88">
        <v>-18.071558</v>
      </c>
      <c r="D70" s="88">
        <v>-9.9963254999999993</v>
      </c>
      <c r="E70" s="8"/>
      <c r="F70" s="6">
        <f t="shared" si="10"/>
        <v>31.333333333333002</v>
      </c>
      <c r="G70" s="6">
        <f t="shared" si="8"/>
        <v>-31.966158</v>
      </c>
      <c r="J70" s="88">
        <v>29777777777.778</v>
      </c>
      <c r="K70" s="88">
        <v>-17.423819999999999</v>
      </c>
      <c r="L70" s="88">
        <v>-8.6662254000000001</v>
      </c>
      <c r="M70" s="8"/>
      <c r="N70" s="6">
        <f t="shared" si="11"/>
        <v>31.333333333333002</v>
      </c>
      <c r="O70" s="6">
        <f t="shared" si="9"/>
        <v>-43.773674</v>
      </c>
      <c r="Q70" s="8"/>
    </row>
    <row r="71" spans="2:17" x14ac:dyDescent="0.25">
      <c r="B71" s="88">
        <v>30222222222.222</v>
      </c>
      <c r="C71" s="88">
        <v>-19.062207999999998</v>
      </c>
      <c r="D71" s="88">
        <v>-10.617675999999999</v>
      </c>
      <c r="E71" s="8"/>
      <c r="F71" s="6">
        <f t="shared" si="10"/>
        <v>31.555555555556001</v>
      </c>
      <c r="G71" s="6">
        <f t="shared" si="8"/>
        <v>-32.285183000000004</v>
      </c>
      <c r="J71" s="88">
        <v>30222222222.222</v>
      </c>
      <c r="K71" s="88">
        <v>-17.360475999999998</v>
      </c>
      <c r="L71" s="88">
        <v>-8.3518857999999998</v>
      </c>
      <c r="M71" s="8"/>
      <c r="N71" s="6">
        <f t="shared" si="11"/>
        <v>31.555555555556001</v>
      </c>
      <c r="O71" s="6">
        <f t="shared" si="9"/>
        <v>-44.179462000000001</v>
      </c>
      <c r="Q71" s="8"/>
    </row>
    <row r="72" spans="2:17" x14ac:dyDescent="0.25">
      <c r="B72" s="88">
        <v>30666666666.667</v>
      </c>
      <c r="C72" s="88">
        <v>-18.104710000000001</v>
      </c>
      <c r="D72" s="88">
        <v>-9.6170092</v>
      </c>
      <c r="E72" s="8"/>
      <c r="F72" s="6">
        <f t="shared" si="10"/>
        <v>31.777777777777999</v>
      </c>
      <c r="G72" s="6">
        <f t="shared" si="8"/>
        <v>-32.558914000000001</v>
      </c>
      <c r="J72" s="88">
        <v>30666666666.667</v>
      </c>
      <c r="K72" s="88">
        <v>-17.451771000000001</v>
      </c>
      <c r="L72" s="88">
        <v>-8.3657713000000005</v>
      </c>
      <c r="M72" s="8"/>
      <c r="N72" s="6">
        <f t="shared" si="11"/>
        <v>31.777777777777999</v>
      </c>
      <c r="O72" s="6">
        <f t="shared" si="9"/>
        <v>-45.151980999999999</v>
      </c>
      <c r="Q72" s="8"/>
    </row>
    <row r="73" spans="2:17" x14ac:dyDescent="0.25">
      <c r="B73" s="88">
        <v>31111111111.111</v>
      </c>
      <c r="C73" s="88">
        <v>-17.780905000000001</v>
      </c>
      <c r="D73" s="88">
        <v>-9.5813626999999997</v>
      </c>
      <c r="E73" s="8"/>
      <c r="F73" s="6">
        <f t="shared" si="10"/>
        <v>32</v>
      </c>
      <c r="G73" s="6">
        <f t="shared" si="8"/>
        <v>-31.311789000000001</v>
      </c>
      <c r="J73" s="88">
        <v>31111111111.111</v>
      </c>
      <c r="K73" s="88">
        <v>-16.604645000000001</v>
      </c>
      <c r="L73" s="88">
        <v>-7.8220510000000001</v>
      </c>
      <c r="M73" s="8"/>
      <c r="N73" s="6">
        <f t="shared" si="11"/>
        <v>32</v>
      </c>
      <c r="O73" s="6">
        <f t="shared" si="9"/>
        <v>-44.615276000000001</v>
      </c>
      <c r="Q73" s="8"/>
    </row>
    <row r="74" spans="2:17" x14ac:dyDescent="0.25">
      <c r="B74" s="88">
        <v>31555555555.556</v>
      </c>
      <c r="C74" s="88">
        <v>-18.960298999999999</v>
      </c>
      <c r="D74" s="88">
        <v>-10.860975</v>
      </c>
      <c r="E74" s="8"/>
      <c r="F74" s="6" t="s">
        <v>21</v>
      </c>
      <c r="J74" s="88">
        <v>31555555555.556</v>
      </c>
      <c r="K74" s="88">
        <v>-17.144511999999999</v>
      </c>
      <c r="L74" s="88">
        <v>-8.4626073999999996</v>
      </c>
      <c r="M74" s="8"/>
      <c r="N74" s="6" t="s">
        <v>21</v>
      </c>
      <c r="Q74" s="8"/>
    </row>
    <row r="75" spans="2:17" x14ac:dyDescent="0.25">
      <c r="B75" s="88">
        <v>32000000000</v>
      </c>
      <c r="C75" s="88">
        <v>-17.417460999999999</v>
      </c>
      <c r="D75" s="88">
        <v>-9.0617436999999992</v>
      </c>
      <c r="J75" s="88">
        <v>32000000000</v>
      </c>
      <c r="K75" s="88">
        <v>-16.766438000000001</v>
      </c>
      <c r="L75" s="88">
        <v>-7.6911693000000003</v>
      </c>
    </row>
    <row r="76" spans="2:17" x14ac:dyDescent="0.25">
      <c r="B76" s="88" t="s">
        <v>21</v>
      </c>
      <c r="J76" s="88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1Rx5L dBc Log Mag(dB)</v>
      </c>
      <c r="H78" s="35">
        <v>1</v>
      </c>
      <c r="N78" s="6" t="s">
        <v>19</v>
      </c>
      <c r="O78" s="6" t="str">
        <f t="shared" ref="O78:O97" si="13">L104</f>
        <v>1Rx5L dBc Log Mag(dB)</v>
      </c>
      <c r="P78" s="35">
        <v>1</v>
      </c>
    </row>
    <row r="79" spans="2:17" ht="15.75" x14ac:dyDescent="0.25">
      <c r="B79" s="88" t="s">
        <v>23</v>
      </c>
      <c r="F79" s="6">
        <f t="shared" ref="F79:F97" si="14">B105/1000000000</f>
        <v>30</v>
      </c>
      <c r="G79" s="6">
        <f t="shared" si="12"/>
        <v>-68.298598999999996</v>
      </c>
      <c r="H79" s="36">
        <f>ABS(AVERAGE(G79:G97)-(H78-1)*5)</f>
        <v>52.000045052631577</v>
      </c>
      <c r="J79" s="88" t="s">
        <v>23</v>
      </c>
      <c r="N79" s="6">
        <f t="shared" ref="N79:N97" si="15">J105/1000000000</f>
        <v>30</v>
      </c>
      <c r="O79" s="6">
        <f t="shared" si="13"/>
        <v>-11.591779000000001</v>
      </c>
      <c r="P79" s="36">
        <f>ABS(AVERAGE(O79:O97)-(P78-1)*5)</f>
        <v>13.348353578947368</v>
      </c>
    </row>
    <row r="80" spans="2:17" x14ac:dyDescent="0.25">
      <c r="B80" s="88" t="s">
        <v>19</v>
      </c>
      <c r="C80" s="88" t="s">
        <v>125</v>
      </c>
      <c r="D80" s="88" t="s">
        <v>33</v>
      </c>
      <c r="F80" s="6">
        <f t="shared" si="14"/>
        <v>30.111111111111001</v>
      </c>
      <c r="G80" s="6">
        <f t="shared" si="12"/>
        <v>-64.05941</v>
      </c>
      <c r="J80" s="88" t="s">
        <v>19</v>
      </c>
      <c r="K80" s="88" t="s">
        <v>125</v>
      </c>
      <c r="L80" s="88" t="s">
        <v>33</v>
      </c>
      <c r="N80" s="6">
        <f t="shared" si="15"/>
        <v>30.111111111111001</v>
      </c>
      <c r="O80" s="6">
        <f t="shared" si="13"/>
        <v>-13.308878</v>
      </c>
    </row>
    <row r="81" spans="2:15" x14ac:dyDescent="0.25">
      <c r="B81" s="88">
        <v>28000000000</v>
      </c>
      <c r="C81" s="88">
        <v>-43.520397000000003</v>
      </c>
      <c r="D81" s="88">
        <v>-36.658768000000002</v>
      </c>
      <c r="F81" s="6">
        <f t="shared" si="14"/>
        <v>30.222222222222001</v>
      </c>
      <c r="G81" s="6">
        <f t="shared" si="12"/>
        <v>-64.631798000000003</v>
      </c>
      <c r="J81" s="88">
        <v>28000000000</v>
      </c>
      <c r="K81" s="88">
        <v>-44.361373999999998</v>
      </c>
      <c r="L81" s="88">
        <v>-34.716244000000003</v>
      </c>
      <c r="N81" s="6">
        <f t="shared" si="15"/>
        <v>30.222222222222001</v>
      </c>
      <c r="O81" s="6">
        <f t="shared" si="13"/>
        <v>-12.556837</v>
      </c>
    </row>
    <row r="82" spans="2:15" x14ac:dyDescent="0.25">
      <c r="B82" s="88">
        <v>28222222222.222</v>
      </c>
      <c r="C82" s="88">
        <v>-41.019882000000003</v>
      </c>
      <c r="D82" s="88">
        <v>-34.422752000000003</v>
      </c>
      <c r="F82" s="6">
        <f t="shared" si="14"/>
        <v>30.333333333333002</v>
      </c>
      <c r="G82" s="6">
        <f t="shared" si="12"/>
        <v>-63.666145</v>
      </c>
      <c r="J82" s="88">
        <v>28222222222.222</v>
      </c>
      <c r="K82" s="88">
        <v>-44.728481000000002</v>
      </c>
      <c r="L82" s="88">
        <v>-36.370514</v>
      </c>
      <c r="N82" s="6">
        <f t="shared" si="15"/>
        <v>30.333333333333002</v>
      </c>
      <c r="O82" s="6">
        <f t="shared" si="13"/>
        <v>-12.945236</v>
      </c>
    </row>
    <row r="83" spans="2:15" x14ac:dyDescent="0.25">
      <c r="B83" s="88">
        <v>28444444444.444</v>
      </c>
      <c r="C83" s="88">
        <v>-41.582999999999998</v>
      </c>
      <c r="D83" s="88">
        <v>-34.781981999999999</v>
      </c>
      <c r="F83" s="6">
        <f t="shared" si="14"/>
        <v>30.444444444443999</v>
      </c>
      <c r="G83" s="6">
        <f t="shared" si="12"/>
        <v>-59.647198000000003</v>
      </c>
      <c r="J83" s="88">
        <v>28444444444.444</v>
      </c>
      <c r="K83" s="88">
        <v>-45.428744999999999</v>
      </c>
      <c r="L83" s="88">
        <v>-37.199001000000003</v>
      </c>
      <c r="N83" s="6">
        <f t="shared" si="15"/>
        <v>30.444444444443999</v>
      </c>
      <c r="O83" s="6">
        <f t="shared" si="13"/>
        <v>-15.446436</v>
      </c>
    </row>
    <row r="84" spans="2:15" x14ac:dyDescent="0.25">
      <c r="B84" s="88">
        <v>28666666666.667</v>
      </c>
      <c r="C84" s="88">
        <v>-40.337634999999999</v>
      </c>
      <c r="D84" s="88">
        <v>-33.494373000000003</v>
      </c>
      <c r="F84" s="6">
        <f t="shared" si="14"/>
        <v>30.555555555556001</v>
      </c>
      <c r="G84" s="6">
        <f t="shared" si="12"/>
        <v>-57.558739000000003</v>
      </c>
      <c r="J84" s="88">
        <v>28666666666.667</v>
      </c>
      <c r="K84" s="88">
        <v>-45.139999000000003</v>
      </c>
      <c r="L84" s="88">
        <v>-37.307277999999997</v>
      </c>
      <c r="N84" s="6">
        <f t="shared" si="15"/>
        <v>30.555555555556001</v>
      </c>
      <c r="O84" s="6">
        <f t="shared" si="13"/>
        <v>-11.646296</v>
      </c>
    </row>
    <row r="85" spans="2:15" x14ac:dyDescent="0.25">
      <c r="B85" s="88">
        <v>28888888888.889</v>
      </c>
      <c r="C85" s="88">
        <v>-40.704700000000003</v>
      </c>
      <c r="D85" s="88">
        <v>-34.054554000000003</v>
      </c>
      <c r="F85" s="6">
        <f t="shared" si="14"/>
        <v>30.666666666666998</v>
      </c>
      <c r="G85" s="6">
        <f t="shared" si="12"/>
        <v>-57.328189999999999</v>
      </c>
      <c r="J85" s="88">
        <v>28888888888.889</v>
      </c>
      <c r="K85" s="88">
        <v>-46.536163000000002</v>
      </c>
      <c r="L85" s="88">
        <v>-39.022120999999999</v>
      </c>
      <c r="N85" s="6">
        <f t="shared" si="15"/>
        <v>30.666666666666998</v>
      </c>
      <c r="O85" s="6">
        <f t="shared" si="13"/>
        <v>-13.648517999999999</v>
      </c>
    </row>
    <row r="86" spans="2:15" x14ac:dyDescent="0.25">
      <c r="B86" s="88">
        <v>29111111111.111</v>
      </c>
      <c r="C86" s="88">
        <v>-40.971226000000001</v>
      </c>
      <c r="D86" s="88">
        <v>-33.400481999999997</v>
      </c>
      <c r="F86" s="6">
        <f t="shared" si="14"/>
        <v>30.777777777777999</v>
      </c>
      <c r="G86" s="6">
        <f t="shared" si="12"/>
        <v>-56.900981999999999</v>
      </c>
      <c r="J86" s="88">
        <v>29111111111.111</v>
      </c>
      <c r="K86" s="88">
        <v>-46.495415000000001</v>
      </c>
      <c r="L86" s="88">
        <v>-37.705959</v>
      </c>
      <c r="N86" s="6">
        <f t="shared" si="15"/>
        <v>30.777777777777999</v>
      </c>
      <c r="O86" s="6">
        <f t="shared" si="13"/>
        <v>-10.846613</v>
      </c>
    </row>
    <row r="87" spans="2:15" x14ac:dyDescent="0.25">
      <c r="B87" s="88">
        <v>29333333333.333</v>
      </c>
      <c r="C87" s="88">
        <v>-40.068893000000003</v>
      </c>
      <c r="D87" s="88">
        <v>-32.661529999999999</v>
      </c>
      <c r="F87" s="6">
        <f t="shared" si="14"/>
        <v>30.888888888888999</v>
      </c>
      <c r="G87" s="6">
        <f t="shared" si="12"/>
        <v>-57.470207000000002</v>
      </c>
      <c r="J87" s="88">
        <v>29333333333.333</v>
      </c>
      <c r="K87" s="88">
        <v>-46.539906000000002</v>
      </c>
      <c r="L87" s="88">
        <v>-37.193030999999998</v>
      </c>
      <c r="N87" s="6">
        <f t="shared" si="15"/>
        <v>30.888888888888999</v>
      </c>
      <c r="O87" s="6">
        <f t="shared" si="13"/>
        <v>-13.309445999999999</v>
      </c>
    </row>
    <row r="88" spans="2:15" x14ac:dyDescent="0.25">
      <c r="B88" s="88">
        <v>29555555555.556</v>
      </c>
      <c r="C88" s="88">
        <v>-39.884791999999997</v>
      </c>
      <c r="D88" s="88">
        <v>-32.550190000000001</v>
      </c>
      <c r="F88" s="6">
        <f t="shared" si="14"/>
        <v>31</v>
      </c>
      <c r="G88" s="6">
        <f t="shared" si="12"/>
        <v>-57.484698999999999</v>
      </c>
      <c r="J88" s="88">
        <v>29555555555.556</v>
      </c>
      <c r="K88" s="88">
        <v>-46.656055000000002</v>
      </c>
      <c r="L88" s="88">
        <v>-37.493991999999999</v>
      </c>
      <c r="N88" s="6">
        <f t="shared" si="15"/>
        <v>31</v>
      </c>
      <c r="O88" s="6">
        <f t="shared" si="13"/>
        <v>-12.690652999999999</v>
      </c>
    </row>
    <row r="89" spans="2:15" x14ac:dyDescent="0.25">
      <c r="B89" s="88">
        <v>29777777777.778</v>
      </c>
      <c r="C89" s="88">
        <v>-39.518532</v>
      </c>
      <c r="D89" s="88">
        <v>-32.140869000000002</v>
      </c>
      <c r="F89" s="6">
        <f t="shared" si="14"/>
        <v>31.111111111111001</v>
      </c>
      <c r="G89" s="6">
        <f t="shared" si="12"/>
        <v>-54.869534000000002</v>
      </c>
      <c r="J89" s="88">
        <v>29777777777.778</v>
      </c>
      <c r="K89" s="88">
        <v>-47.100226999999997</v>
      </c>
      <c r="L89" s="88">
        <v>-38.282077999999998</v>
      </c>
      <c r="N89" s="6">
        <f t="shared" si="15"/>
        <v>31.111111111111001</v>
      </c>
      <c r="O89" s="6">
        <f t="shared" si="13"/>
        <v>-12.688272</v>
      </c>
    </row>
    <row r="90" spans="2:15" x14ac:dyDescent="0.25">
      <c r="B90" s="88">
        <v>30000000000</v>
      </c>
      <c r="C90" s="88">
        <v>-39.632534</v>
      </c>
      <c r="D90" s="88">
        <v>-32.413527999999999</v>
      </c>
      <c r="F90" s="6">
        <f t="shared" si="14"/>
        <v>31.222222222222001</v>
      </c>
      <c r="G90" s="6">
        <f t="shared" si="12"/>
        <v>-51.819130000000001</v>
      </c>
      <c r="J90" s="88">
        <v>30000000000</v>
      </c>
      <c r="K90" s="88">
        <v>-47.429543000000002</v>
      </c>
      <c r="L90" s="88">
        <v>-39.089911999999998</v>
      </c>
      <c r="N90" s="6">
        <f t="shared" si="15"/>
        <v>31.222222222222001</v>
      </c>
      <c r="O90" s="6">
        <f t="shared" si="13"/>
        <v>-13.494729</v>
      </c>
    </row>
    <row r="91" spans="2:15" x14ac:dyDescent="0.25">
      <c r="B91" s="88">
        <v>30222222222.222</v>
      </c>
      <c r="C91" s="88">
        <v>-39.746414000000001</v>
      </c>
      <c r="D91" s="88">
        <v>-32.253673999999997</v>
      </c>
      <c r="F91" s="6">
        <f t="shared" si="14"/>
        <v>31.333333333333002</v>
      </c>
      <c r="G91" s="6">
        <f t="shared" si="12"/>
        <v>-47.986485000000002</v>
      </c>
      <c r="J91" s="88">
        <v>30222222222.222</v>
      </c>
      <c r="K91" s="88">
        <v>-47.463078000000003</v>
      </c>
      <c r="L91" s="88">
        <v>-39.183331000000003</v>
      </c>
      <c r="N91" s="6">
        <f t="shared" si="15"/>
        <v>31.333333333333002</v>
      </c>
      <c r="O91" s="6">
        <f t="shared" si="13"/>
        <v>-12.147660999999999</v>
      </c>
    </row>
    <row r="92" spans="2:15" x14ac:dyDescent="0.25">
      <c r="B92" s="88">
        <v>30444444444.444</v>
      </c>
      <c r="C92" s="88">
        <v>-39.621811000000001</v>
      </c>
      <c r="D92" s="88">
        <v>-31.774184999999999</v>
      </c>
      <c r="F92" s="6">
        <f t="shared" si="14"/>
        <v>31.444444444443999</v>
      </c>
      <c r="G92" s="6">
        <f t="shared" si="12"/>
        <v>-43.891289</v>
      </c>
      <c r="J92" s="88">
        <v>30444444444.444</v>
      </c>
      <c r="K92" s="88">
        <v>-48.145679000000001</v>
      </c>
      <c r="L92" s="88">
        <v>-39.221645000000002</v>
      </c>
      <c r="N92" s="6">
        <f t="shared" si="15"/>
        <v>31.444444444443999</v>
      </c>
      <c r="O92" s="6">
        <f t="shared" si="13"/>
        <v>-15.122282</v>
      </c>
    </row>
    <row r="93" spans="2:15" x14ac:dyDescent="0.25">
      <c r="B93" s="88">
        <v>30666666666.667</v>
      </c>
      <c r="C93" s="88">
        <v>-40.343868000000001</v>
      </c>
      <c r="D93" s="88">
        <v>-32.277939000000003</v>
      </c>
      <c r="F93" s="6">
        <f t="shared" si="14"/>
        <v>31.555555555556001</v>
      </c>
      <c r="G93" s="6">
        <f t="shared" si="12"/>
        <v>-40.176453000000002</v>
      </c>
      <c r="J93" s="88">
        <v>30666666666.667</v>
      </c>
      <c r="K93" s="88">
        <v>-49.166901000000003</v>
      </c>
      <c r="L93" s="88">
        <v>-40.529693999999999</v>
      </c>
      <c r="N93" s="6">
        <f t="shared" si="15"/>
        <v>31.555555555556001</v>
      </c>
      <c r="O93" s="6">
        <f t="shared" si="13"/>
        <v>-12.035240999999999</v>
      </c>
    </row>
    <row r="94" spans="2:15" x14ac:dyDescent="0.25">
      <c r="B94" s="88">
        <v>30888888888.889</v>
      </c>
      <c r="C94" s="88">
        <v>-40.41169</v>
      </c>
      <c r="D94" s="88">
        <v>-32.336455999999998</v>
      </c>
      <c r="F94" s="6">
        <f t="shared" si="14"/>
        <v>31.666666666666998</v>
      </c>
      <c r="G94" s="6">
        <f t="shared" si="12"/>
        <v>-37.517589999999998</v>
      </c>
      <c r="J94" s="88">
        <v>30888888888.889</v>
      </c>
      <c r="K94" s="88">
        <v>-49.807236000000003</v>
      </c>
      <c r="L94" s="88">
        <v>-41.049641000000001</v>
      </c>
      <c r="N94" s="6">
        <f t="shared" si="15"/>
        <v>31.666666666666998</v>
      </c>
      <c r="O94" s="6">
        <f t="shared" si="13"/>
        <v>-16.037566999999999</v>
      </c>
    </row>
    <row r="95" spans="2:15" x14ac:dyDescent="0.25">
      <c r="B95" s="88">
        <v>31111111111.111</v>
      </c>
      <c r="C95" s="88">
        <v>-40.650672999999998</v>
      </c>
      <c r="D95" s="88">
        <v>-32.206139</v>
      </c>
      <c r="F95" s="6">
        <f t="shared" si="14"/>
        <v>31.777777777777999</v>
      </c>
      <c r="G95" s="6">
        <f t="shared" si="12"/>
        <v>-36.415774999999996</v>
      </c>
      <c r="J95" s="88">
        <v>31111111111.111</v>
      </c>
      <c r="K95" s="88">
        <v>-51.186028</v>
      </c>
      <c r="L95" s="88">
        <v>-42.177436999999998</v>
      </c>
      <c r="N95" s="6">
        <f t="shared" si="15"/>
        <v>31.777777777777999</v>
      </c>
      <c r="O95" s="6">
        <f t="shared" si="13"/>
        <v>-13.485778</v>
      </c>
    </row>
    <row r="96" spans="2:15" x14ac:dyDescent="0.25">
      <c r="B96" s="88">
        <v>31333333333.333</v>
      </c>
      <c r="C96" s="88">
        <v>-40.453856999999999</v>
      </c>
      <c r="D96" s="88">
        <v>-31.966158</v>
      </c>
      <c r="F96" s="6">
        <f t="shared" si="14"/>
        <v>31.888888888888999</v>
      </c>
      <c r="G96" s="6">
        <f t="shared" si="12"/>
        <v>-34.339283000000002</v>
      </c>
      <c r="J96" s="88">
        <v>31333333333.333</v>
      </c>
      <c r="K96" s="88">
        <v>-52.859673000000001</v>
      </c>
      <c r="L96" s="88">
        <v>-43.773674</v>
      </c>
      <c r="N96" s="6">
        <f t="shared" si="15"/>
        <v>31.888888888888999</v>
      </c>
      <c r="O96" s="6">
        <f t="shared" si="13"/>
        <v>-15.273263</v>
      </c>
    </row>
    <row r="97" spans="2:16" x14ac:dyDescent="0.25">
      <c r="B97" s="88">
        <v>31555555555.556</v>
      </c>
      <c r="C97" s="88">
        <v>-40.484726000000002</v>
      </c>
      <c r="D97" s="88">
        <v>-32.285183000000004</v>
      </c>
      <c r="F97" s="6">
        <f t="shared" si="14"/>
        <v>32</v>
      </c>
      <c r="G97" s="6">
        <f t="shared" si="12"/>
        <v>-33.939349999999997</v>
      </c>
      <c r="J97" s="88">
        <v>31555555555.556</v>
      </c>
      <c r="K97" s="88">
        <v>-52.962059000000004</v>
      </c>
      <c r="L97" s="88">
        <v>-44.179462000000001</v>
      </c>
      <c r="N97" s="6">
        <f t="shared" si="15"/>
        <v>32</v>
      </c>
      <c r="O97" s="6">
        <f t="shared" si="13"/>
        <v>-15.343233</v>
      </c>
    </row>
    <row r="98" spans="2:16" x14ac:dyDescent="0.25">
      <c r="B98" s="88">
        <v>31777777777.778</v>
      </c>
      <c r="C98" s="88">
        <v>-40.658237</v>
      </c>
      <c r="D98" s="88">
        <v>-32.558914000000001</v>
      </c>
      <c r="F98" s="6" t="s">
        <v>21</v>
      </c>
      <c r="J98" s="88">
        <v>31777777777.778</v>
      </c>
      <c r="K98" s="88">
        <v>-53.833888999999999</v>
      </c>
      <c r="L98" s="88">
        <v>-45.151980999999999</v>
      </c>
      <c r="N98" s="6" t="s">
        <v>21</v>
      </c>
    </row>
    <row r="99" spans="2:16" x14ac:dyDescent="0.25">
      <c r="B99" s="88">
        <v>32000000000</v>
      </c>
      <c r="C99" s="88">
        <v>-39.667507000000001</v>
      </c>
      <c r="D99" s="88">
        <v>-31.311789000000001</v>
      </c>
      <c r="J99" s="88">
        <v>32000000000</v>
      </c>
      <c r="K99" s="88">
        <v>-53.690548</v>
      </c>
      <c r="L99" s="88">
        <v>-44.615276000000001</v>
      </c>
    </row>
    <row r="100" spans="2:16" x14ac:dyDescent="0.25">
      <c r="B100" s="88" t="s">
        <v>21</v>
      </c>
      <c r="J100" s="88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2Rx1L dBc Log Mag(dB)</v>
      </c>
      <c r="H102" s="35">
        <v>2</v>
      </c>
      <c r="N102" s="6" t="s">
        <v>19</v>
      </c>
      <c r="O102" s="6" t="str">
        <f t="shared" ref="O102:O121" si="17">L128</f>
        <v>2Rx1L dBc Log Mag(dB)</v>
      </c>
      <c r="P102" s="35">
        <v>2</v>
      </c>
    </row>
    <row r="103" spans="2:16" ht="15.75" x14ac:dyDescent="0.25">
      <c r="B103" s="88" t="s">
        <v>24</v>
      </c>
      <c r="F103" s="6">
        <f t="shared" ref="F103:F121" si="18">B129/1000000000</f>
        <v>8</v>
      </c>
      <c r="G103" s="6">
        <f t="shared" si="16"/>
        <v>-61.317593000000002</v>
      </c>
      <c r="H103" s="36">
        <f>ABS(AVERAGE(G103:G121)-(H102-1)*5)</f>
        <v>61.162986789473678</v>
      </c>
      <c r="J103" s="88" t="s">
        <v>24</v>
      </c>
      <c r="N103" s="6">
        <f t="shared" ref="N103:N121" si="19">J129/1000000000</f>
        <v>8</v>
      </c>
      <c r="O103" s="6">
        <f t="shared" si="17"/>
        <v>-40.828102000000001</v>
      </c>
      <c r="P103" s="36">
        <f>ABS(AVERAGE(O103:O121)-(P102-1)*5)</f>
        <v>48.169170105263163</v>
      </c>
    </row>
    <row r="104" spans="2:16" x14ac:dyDescent="0.25">
      <c r="B104" s="88" t="s">
        <v>19</v>
      </c>
      <c r="C104" s="88" t="s">
        <v>126</v>
      </c>
      <c r="D104" s="88" t="s">
        <v>260</v>
      </c>
      <c r="F104" s="6">
        <f t="shared" si="18"/>
        <v>8.4419166666666996</v>
      </c>
      <c r="G104" s="6">
        <f t="shared" si="16"/>
        <v>-63.277599000000002</v>
      </c>
      <c r="J104" s="88" t="s">
        <v>19</v>
      </c>
      <c r="K104" s="88" t="s">
        <v>126</v>
      </c>
      <c r="L104" s="88" t="s">
        <v>260</v>
      </c>
      <c r="N104" s="6">
        <f t="shared" si="19"/>
        <v>8.4419166666666996</v>
      </c>
      <c r="O104" s="6">
        <f t="shared" si="17"/>
        <v>-44.608879000000002</v>
      </c>
    </row>
    <row r="105" spans="2:16" x14ac:dyDescent="0.25">
      <c r="B105" s="88">
        <v>30000000000</v>
      </c>
      <c r="C105" s="88">
        <v>-75.160224999999997</v>
      </c>
      <c r="D105" s="88">
        <v>-68.298598999999996</v>
      </c>
      <c r="F105" s="6">
        <f t="shared" si="18"/>
        <v>8.8838333333332997</v>
      </c>
      <c r="G105" s="6">
        <f t="shared" si="16"/>
        <v>-58.130702999999997</v>
      </c>
      <c r="J105" s="88">
        <v>30000000000</v>
      </c>
      <c r="K105" s="88">
        <v>-21.236912</v>
      </c>
      <c r="L105" s="88">
        <v>-11.591779000000001</v>
      </c>
      <c r="N105" s="6">
        <f t="shared" si="19"/>
        <v>8.8838333333332997</v>
      </c>
      <c r="O105" s="6">
        <f t="shared" si="17"/>
        <v>-49.948886999999999</v>
      </c>
    </row>
    <row r="106" spans="2:16" x14ac:dyDescent="0.25">
      <c r="B106" s="88">
        <v>30111111111.111</v>
      </c>
      <c r="C106" s="88">
        <v>-70.656540000000007</v>
      </c>
      <c r="D106" s="88">
        <v>-64.05941</v>
      </c>
      <c r="F106" s="6">
        <f t="shared" si="18"/>
        <v>9.3257499999999993</v>
      </c>
      <c r="G106" s="6">
        <f t="shared" si="16"/>
        <v>-56.015464999999999</v>
      </c>
      <c r="J106" s="88">
        <v>30111111111.111</v>
      </c>
      <c r="K106" s="88">
        <v>-21.666847000000001</v>
      </c>
      <c r="L106" s="88">
        <v>-13.308878</v>
      </c>
      <c r="N106" s="6">
        <f t="shared" si="19"/>
        <v>9.3257499999999993</v>
      </c>
      <c r="O106" s="6">
        <f t="shared" si="17"/>
        <v>-42.786900000000003</v>
      </c>
    </row>
    <row r="107" spans="2:16" x14ac:dyDescent="0.25">
      <c r="B107" s="88">
        <v>30222222222.222</v>
      </c>
      <c r="C107" s="88">
        <v>-71.432807999999994</v>
      </c>
      <c r="D107" s="88">
        <v>-64.631798000000003</v>
      </c>
      <c r="F107" s="6">
        <f t="shared" si="18"/>
        <v>9.7676666666667007</v>
      </c>
      <c r="G107" s="6">
        <f t="shared" si="16"/>
        <v>-52.341568000000002</v>
      </c>
      <c r="J107" s="88">
        <v>30222222222.222</v>
      </c>
      <c r="K107" s="88">
        <v>-20.786583</v>
      </c>
      <c r="L107" s="88">
        <v>-12.556837</v>
      </c>
      <c r="N107" s="6">
        <f t="shared" si="19"/>
        <v>9.7676666666667007</v>
      </c>
      <c r="O107" s="6">
        <f t="shared" si="17"/>
        <v>-40.952072000000001</v>
      </c>
    </row>
    <row r="108" spans="2:16" x14ac:dyDescent="0.25">
      <c r="B108" s="88">
        <v>30333333333.333</v>
      </c>
      <c r="C108" s="88">
        <v>-70.509406999999996</v>
      </c>
      <c r="D108" s="88">
        <v>-63.666145</v>
      </c>
      <c r="F108" s="6">
        <f t="shared" si="18"/>
        <v>10.209583333333001</v>
      </c>
      <c r="G108" s="6">
        <f t="shared" si="16"/>
        <v>-52.789669000000004</v>
      </c>
      <c r="J108" s="88">
        <v>30333333333.333</v>
      </c>
      <c r="K108" s="88">
        <v>-20.777958000000002</v>
      </c>
      <c r="L108" s="88">
        <v>-12.945236</v>
      </c>
      <c r="N108" s="6">
        <f t="shared" si="19"/>
        <v>10.209583333333001</v>
      </c>
      <c r="O108" s="6">
        <f t="shared" si="17"/>
        <v>-40.957053999999999</v>
      </c>
    </row>
    <row r="109" spans="2:16" x14ac:dyDescent="0.25">
      <c r="B109" s="88">
        <v>30444444444.444</v>
      </c>
      <c r="C109" s="88">
        <v>-66.297348</v>
      </c>
      <c r="D109" s="88">
        <v>-59.647198000000003</v>
      </c>
      <c r="F109" s="6">
        <f t="shared" si="18"/>
        <v>10.6515</v>
      </c>
      <c r="G109" s="6">
        <f t="shared" si="16"/>
        <v>-60.023735000000002</v>
      </c>
      <c r="J109" s="88">
        <v>30444444444.444</v>
      </c>
      <c r="K109" s="88">
        <v>-22.960476</v>
      </c>
      <c r="L109" s="88">
        <v>-15.446436</v>
      </c>
      <c r="N109" s="6">
        <f t="shared" si="19"/>
        <v>10.6515</v>
      </c>
      <c r="O109" s="6">
        <f t="shared" si="17"/>
        <v>-37.704464000000002</v>
      </c>
    </row>
    <row r="110" spans="2:16" x14ac:dyDescent="0.25">
      <c r="B110" s="88">
        <v>30555555555.556</v>
      </c>
      <c r="C110" s="88">
        <v>-65.129478000000006</v>
      </c>
      <c r="D110" s="88">
        <v>-57.558739000000003</v>
      </c>
      <c r="F110" s="6">
        <f t="shared" si="18"/>
        <v>11.093416666667</v>
      </c>
      <c r="G110" s="6">
        <f t="shared" si="16"/>
        <v>-55.585621000000003</v>
      </c>
      <c r="J110" s="88">
        <v>30555555555.556</v>
      </c>
      <c r="K110" s="88">
        <v>-20.435749000000001</v>
      </c>
      <c r="L110" s="88">
        <v>-11.646296</v>
      </c>
      <c r="N110" s="6">
        <f t="shared" si="19"/>
        <v>11.093416666667</v>
      </c>
      <c r="O110" s="6">
        <f t="shared" si="17"/>
        <v>-38.937041999999998</v>
      </c>
    </row>
    <row r="111" spans="2:16" x14ac:dyDescent="0.25">
      <c r="B111" s="88">
        <v>30666666666.667</v>
      </c>
      <c r="C111" s="88">
        <v>-64.735550000000003</v>
      </c>
      <c r="D111" s="88">
        <v>-57.328189999999999</v>
      </c>
      <c r="F111" s="6">
        <f t="shared" si="18"/>
        <v>11.535333333333</v>
      </c>
      <c r="G111" s="6">
        <f t="shared" si="16"/>
        <v>-60.079017999999998</v>
      </c>
      <c r="J111" s="88">
        <v>30666666666.667</v>
      </c>
      <c r="K111" s="88">
        <v>-22.99539</v>
      </c>
      <c r="L111" s="88">
        <v>-13.648517999999999</v>
      </c>
      <c r="N111" s="6">
        <f t="shared" si="19"/>
        <v>11.535333333333</v>
      </c>
      <c r="O111" s="6">
        <f t="shared" si="17"/>
        <v>-39.317481999999998</v>
      </c>
    </row>
    <row r="112" spans="2:16" x14ac:dyDescent="0.25">
      <c r="B112" s="88">
        <v>30777777777.778</v>
      </c>
      <c r="C112" s="88">
        <v>-64.235579999999999</v>
      </c>
      <c r="D112" s="88">
        <v>-56.900981999999999</v>
      </c>
      <c r="F112" s="6">
        <f t="shared" si="18"/>
        <v>11.97725</v>
      </c>
      <c r="G112" s="6">
        <f t="shared" si="16"/>
        <v>-55.191020999999999</v>
      </c>
      <c r="J112" s="88">
        <v>30777777777.778</v>
      </c>
      <c r="K112" s="88">
        <v>-20.008678</v>
      </c>
      <c r="L112" s="88">
        <v>-10.846613</v>
      </c>
      <c r="N112" s="6">
        <f t="shared" si="19"/>
        <v>11.97725</v>
      </c>
      <c r="O112" s="6">
        <f t="shared" si="17"/>
        <v>-41.923957999999999</v>
      </c>
    </row>
    <row r="113" spans="2:16" x14ac:dyDescent="0.25">
      <c r="B113" s="88">
        <v>30888888888.889</v>
      </c>
      <c r="C113" s="88">
        <v>-64.84787</v>
      </c>
      <c r="D113" s="88">
        <v>-57.470207000000002</v>
      </c>
      <c r="F113" s="6">
        <f t="shared" si="18"/>
        <v>12.419166666667</v>
      </c>
      <c r="G113" s="6">
        <f t="shared" si="16"/>
        <v>-66.988197</v>
      </c>
      <c r="J113" s="88">
        <v>30888888888.889</v>
      </c>
      <c r="K113" s="88">
        <v>-22.127597999999999</v>
      </c>
      <c r="L113" s="88">
        <v>-13.309445999999999</v>
      </c>
      <c r="N113" s="6">
        <f t="shared" si="19"/>
        <v>12.419166666667</v>
      </c>
      <c r="O113" s="6">
        <f t="shared" si="17"/>
        <v>-46.197406999999998</v>
      </c>
    </row>
    <row r="114" spans="2:16" x14ac:dyDescent="0.25">
      <c r="B114" s="88">
        <v>31000000000</v>
      </c>
      <c r="C114" s="88">
        <v>-64.703704999999999</v>
      </c>
      <c r="D114" s="88">
        <v>-57.484698999999999</v>
      </c>
      <c r="F114" s="6">
        <f t="shared" si="18"/>
        <v>12.861083333333001</v>
      </c>
      <c r="G114" s="6">
        <f t="shared" si="16"/>
        <v>-54.782246000000001</v>
      </c>
      <c r="J114" s="88">
        <v>31000000000</v>
      </c>
      <c r="K114" s="88">
        <v>-21.030283000000001</v>
      </c>
      <c r="L114" s="88">
        <v>-12.690652999999999</v>
      </c>
      <c r="N114" s="6">
        <f t="shared" si="19"/>
        <v>12.861083333333001</v>
      </c>
      <c r="O114" s="6">
        <f t="shared" si="17"/>
        <v>-46.936424000000002</v>
      </c>
    </row>
    <row r="115" spans="2:16" x14ac:dyDescent="0.25">
      <c r="B115" s="88">
        <v>31111111111.111</v>
      </c>
      <c r="C115" s="88">
        <v>-62.362273999999999</v>
      </c>
      <c r="D115" s="88">
        <v>-54.869534000000002</v>
      </c>
      <c r="F115" s="6">
        <f t="shared" si="18"/>
        <v>13.303000000000001</v>
      </c>
      <c r="G115" s="6">
        <f t="shared" si="16"/>
        <v>-52.034821000000001</v>
      </c>
      <c r="J115" s="88">
        <v>31111111111.111</v>
      </c>
      <c r="K115" s="88">
        <v>-20.968022999999999</v>
      </c>
      <c r="L115" s="88">
        <v>-12.688272</v>
      </c>
      <c r="N115" s="6">
        <f t="shared" si="19"/>
        <v>13.303000000000001</v>
      </c>
      <c r="O115" s="6">
        <f t="shared" si="17"/>
        <v>-41.151691</v>
      </c>
    </row>
    <row r="116" spans="2:16" x14ac:dyDescent="0.25">
      <c r="B116" s="88">
        <v>31222222222.222</v>
      </c>
      <c r="C116" s="88">
        <v>-59.666755999999999</v>
      </c>
      <c r="D116" s="88">
        <v>-51.819130000000001</v>
      </c>
      <c r="F116" s="6">
        <f t="shared" si="18"/>
        <v>13.744916666667001</v>
      </c>
      <c r="G116" s="6">
        <f t="shared" si="16"/>
        <v>-53.329532999999998</v>
      </c>
      <c r="J116" s="88">
        <v>31222222222.222</v>
      </c>
      <c r="K116" s="88">
        <v>-22.418762000000001</v>
      </c>
      <c r="L116" s="88">
        <v>-13.494729</v>
      </c>
      <c r="N116" s="6">
        <f t="shared" si="19"/>
        <v>13.744916666667001</v>
      </c>
      <c r="O116" s="6">
        <f t="shared" si="17"/>
        <v>-36.484214999999999</v>
      </c>
    </row>
    <row r="117" spans="2:16" x14ac:dyDescent="0.25">
      <c r="B117" s="88">
        <v>31333333333.333</v>
      </c>
      <c r="C117" s="88">
        <v>-56.052413999999999</v>
      </c>
      <c r="D117" s="88">
        <v>-47.986485000000002</v>
      </c>
      <c r="F117" s="6">
        <f t="shared" si="18"/>
        <v>14.186833333333</v>
      </c>
      <c r="G117" s="6">
        <f t="shared" si="16"/>
        <v>-49.923355000000001</v>
      </c>
      <c r="J117" s="88">
        <v>31333333333.333</v>
      </c>
      <c r="K117" s="88">
        <v>-20.784867999999999</v>
      </c>
      <c r="L117" s="88">
        <v>-12.147660999999999</v>
      </c>
      <c r="N117" s="6">
        <f t="shared" si="19"/>
        <v>14.186833333333</v>
      </c>
      <c r="O117" s="6">
        <f t="shared" si="17"/>
        <v>-38.957317000000003</v>
      </c>
    </row>
    <row r="118" spans="2:16" x14ac:dyDescent="0.25">
      <c r="B118" s="88">
        <v>31444444444.444</v>
      </c>
      <c r="C118" s="88">
        <v>-51.966521999999998</v>
      </c>
      <c r="D118" s="88">
        <v>-43.891289</v>
      </c>
      <c r="F118" s="6">
        <f t="shared" si="18"/>
        <v>14.62875</v>
      </c>
      <c r="G118" s="6">
        <f t="shared" si="16"/>
        <v>-49.722614</v>
      </c>
      <c r="J118" s="88">
        <v>31444444444.444</v>
      </c>
      <c r="K118" s="88">
        <v>-23.879877</v>
      </c>
      <c r="L118" s="88">
        <v>-15.122282</v>
      </c>
      <c r="N118" s="6">
        <f t="shared" si="19"/>
        <v>14.62875</v>
      </c>
      <c r="O118" s="6">
        <f t="shared" si="17"/>
        <v>-39.529850000000003</v>
      </c>
    </row>
    <row r="119" spans="2:16" x14ac:dyDescent="0.25">
      <c r="B119" s="88">
        <v>31555555555.556</v>
      </c>
      <c r="C119" s="88">
        <v>-48.620983000000003</v>
      </c>
      <c r="D119" s="88">
        <v>-40.176453000000002</v>
      </c>
      <c r="F119" s="6">
        <f t="shared" si="18"/>
        <v>15.070666666667</v>
      </c>
      <c r="G119" s="6">
        <f t="shared" si="16"/>
        <v>-51.933674000000003</v>
      </c>
      <c r="J119" s="88">
        <v>31555555555.556</v>
      </c>
      <c r="K119" s="88">
        <v>-21.043831000000001</v>
      </c>
      <c r="L119" s="88">
        <v>-12.035240999999999</v>
      </c>
      <c r="N119" s="6">
        <f t="shared" si="19"/>
        <v>15.070666666667</v>
      </c>
      <c r="O119" s="6">
        <f t="shared" si="17"/>
        <v>-58.494250999999998</v>
      </c>
    </row>
    <row r="120" spans="2:16" x14ac:dyDescent="0.25">
      <c r="B120" s="88">
        <v>31666666666.667</v>
      </c>
      <c r="C120" s="88">
        <v>-46.005291</v>
      </c>
      <c r="D120" s="88">
        <v>-37.517589999999998</v>
      </c>
      <c r="F120" s="6">
        <f t="shared" si="18"/>
        <v>15.512583333333</v>
      </c>
      <c r="G120" s="6">
        <f t="shared" si="16"/>
        <v>-55.931522000000001</v>
      </c>
      <c r="J120" s="88">
        <v>31666666666.667</v>
      </c>
      <c r="K120" s="88">
        <v>-25.123567999999999</v>
      </c>
      <c r="L120" s="88">
        <v>-16.037566999999999</v>
      </c>
      <c r="N120" s="6">
        <f t="shared" si="19"/>
        <v>15.512583333333</v>
      </c>
      <c r="O120" s="6">
        <f t="shared" si="17"/>
        <v>-45.693278999999997</v>
      </c>
    </row>
    <row r="121" spans="2:16" x14ac:dyDescent="0.25">
      <c r="B121" s="88">
        <v>31777777777.778</v>
      </c>
      <c r="C121" s="88">
        <v>-44.615318000000002</v>
      </c>
      <c r="D121" s="88">
        <v>-36.415774999999996</v>
      </c>
      <c r="F121" s="6">
        <f t="shared" si="18"/>
        <v>15.954499999999999</v>
      </c>
      <c r="G121" s="6">
        <f t="shared" si="16"/>
        <v>-57.698794999999997</v>
      </c>
      <c r="J121" s="88">
        <v>31777777777.778</v>
      </c>
      <c r="K121" s="88">
        <v>-22.268371999999999</v>
      </c>
      <c r="L121" s="88">
        <v>-13.485778</v>
      </c>
      <c r="N121" s="6">
        <f t="shared" si="19"/>
        <v>15.954499999999999</v>
      </c>
      <c r="O121" s="6">
        <f t="shared" si="17"/>
        <v>-48.804957999999999</v>
      </c>
    </row>
    <row r="122" spans="2:16" x14ac:dyDescent="0.25">
      <c r="B122" s="88">
        <v>31888888888.889</v>
      </c>
      <c r="C122" s="88">
        <v>-42.438606</v>
      </c>
      <c r="D122" s="88">
        <v>-34.339283000000002</v>
      </c>
      <c r="F122" s="6" t="s">
        <v>21</v>
      </c>
      <c r="J122" s="88">
        <v>31888888888.889</v>
      </c>
      <c r="K122" s="88">
        <v>-23.955168</v>
      </c>
      <c r="L122" s="88">
        <v>-15.273263</v>
      </c>
      <c r="N122" s="6" t="s">
        <v>21</v>
      </c>
    </row>
    <row r="123" spans="2:16" x14ac:dyDescent="0.25">
      <c r="B123" s="88">
        <v>32000000000</v>
      </c>
      <c r="C123" s="88">
        <v>-42.295067000000003</v>
      </c>
      <c r="D123" s="88">
        <v>-33.939349999999997</v>
      </c>
      <c r="J123" s="88">
        <v>32000000000</v>
      </c>
      <c r="K123" s="88">
        <v>-24.418500999999999</v>
      </c>
      <c r="L123" s="88">
        <v>-15.343233</v>
      </c>
    </row>
    <row r="124" spans="2:16" x14ac:dyDescent="0.25">
      <c r="B124" s="88" t="s">
        <v>21</v>
      </c>
      <c r="J124" s="88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2Rx2L dBc Log Mag(dB)</v>
      </c>
      <c r="H126" s="35">
        <v>2</v>
      </c>
      <c r="N126" s="6" t="s">
        <v>19</v>
      </c>
      <c r="O126" s="6" t="str">
        <f t="shared" ref="O126:O145" si="21">L152</f>
        <v>2Rx2L dBc Log Mag(dB)</v>
      </c>
      <c r="P126" s="35">
        <v>2</v>
      </c>
    </row>
    <row r="127" spans="2:16" ht="15.75" x14ac:dyDescent="0.25">
      <c r="B127" s="88" t="s">
        <v>25</v>
      </c>
      <c r="F127" s="6">
        <f t="shared" ref="F127:F145" si="22">B153/1000000000</f>
        <v>8</v>
      </c>
      <c r="G127" s="6">
        <f t="shared" si="20"/>
        <v>-59.967064000000001</v>
      </c>
      <c r="H127" s="36">
        <f>ABS(AVERAGE(G127:G145)-(H126-1)*5)</f>
        <v>70.197204842105265</v>
      </c>
      <c r="J127" s="88" t="s">
        <v>25</v>
      </c>
      <c r="N127" s="6">
        <f t="shared" ref="N127:N145" si="23">J153/1000000000</f>
        <v>8</v>
      </c>
      <c r="O127" s="6">
        <f t="shared" si="21"/>
        <v>-60.885677000000001</v>
      </c>
      <c r="P127" s="36">
        <f>ABS(AVERAGE(O127:O145)-(P126-1)*5)</f>
        <v>71.484795684210525</v>
      </c>
    </row>
    <row r="128" spans="2:16" x14ac:dyDescent="0.25">
      <c r="B128" s="88" t="s">
        <v>19</v>
      </c>
      <c r="C128" s="88" t="s">
        <v>127</v>
      </c>
      <c r="D128" s="88" t="s">
        <v>34</v>
      </c>
      <c r="F128" s="6">
        <f t="shared" si="22"/>
        <v>9.3308055555555995</v>
      </c>
      <c r="G128" s="6">
        <f t="shared" si="20"/>
        <v>-61.367161000000003</v>
      </c>
      <c r="J128" s="88" t="s">
        <v>19</v>
      </c>
      <c r="K128" s="88" t="s">
        <v>127</v>
      </c>
      <c r="L128" s="88" t="s">
        <v>34</v>
      </c>
      <c r="N128" s="6">
        <f t="shared" si="23"/>
        <v>9.3308055555555995</v>
      </c>
      <c r="O128" s="6">
        <f t="shared" si="21"/>
        <v>-64.939384000000004</v>
      </c>
    </row>
    <row r="129" spans="2:15" x14ac:dyDescent="0.25">
      <c r="B129" s="88">
        <v>8000000000</v>
      </c>
      <c r="C129" s="88">
        <v>-68.179221999999996</v>
      </c>
      <c r="D129" s="88">
        <v>-61.317593000000002</v>
      </c>
      <c r="F129" s="6">
        <f t="shared" si="22"/>
        <v>10.661611111111</v>
      </c>
      <c r="G129" s="6">
        <f t="shared" si="20"/>
        <v>-66.226662000000005</v>
      </c>
      <c r="J129" s="88">
        <v>8000000000</v>
      </c>
      <c r="K129" s="88">
        <v>-50.473232000000003</v>
      </c>
      <c r="L129" s="88">
        <v>-40.828102000000001</v>
      </c>
      <c r="N129" s="6">
        <f t="shared" si="23"/>
        <v>10.661611111111</v>
      </c>
      <c r="O129" s="6">
        <f t="shared" si="21"/>
        <v>-78.989898999999994</v>
      </c>
    </row>
    <row r="130" spans="2:15" x14ac:dyDescent="0.25">
      <c r="B130" s="88">
        <v>8441916666.6667004</v>
      </c>
      <c r="C130" s="88">
        <v>-69.874724999999998</v>
      </c>
      <c r="D130" s="88">
        <v>-63.277599000000002</v>
      </c>
      <c r="F130" s="6">
        <f t="shared" si="22"/>
        <v>11.992416666666999</v>
      </c>
      <c r="G130" s="6">
        <f t="shared" si="20"/>
        <v>-61.984524</v>
      </c>
      <c r="J130" s="88">
        <v>8441916666.6667004</v>
      </c>
      <c r="K130" s="88">
        <v>-52.966850000000001</v>
      </c>
      <c r="L130" s="88">
        <v>-44.608879000000002</v>
      </c>
      <c r="N130" s="6">
        <f t="shared" si="23"/>
        <v>11.992416666666999</v>
      </c>
      <c r="O130" s="6">
        <f t="shared" si="21"/>
        <v>-72.907539</v>
      </c>
    </row>
    <row r="131" spans="2:15" x14ac:dyDescent="0.25">
      <c r="B131" s="88">
        <v>8883833333.3332996</v>
      </c>
      <c r="C131" s="88">
        <v>-64.931717000000006</v>
      </c>
      <c r="D131" s="88">
        <v>-58.130702999999997</v>
      </c>
      <c r="F131" s="6">
        <f t="shared" si="22"/>
        <v>13.323222222222</v>
      </c>
      <c r="G131" s="6">
        <f t="shared" si="20"/>
        <v>-74.169273000000004</v>
      </c>
      <c r="J131" s="88">
        <v>8883833333.3332996</v>
      </c>
      <c r="K131" s="88">
        <v>-58.178631000000003</v>
      </c>
      <c r="L131" s="88">
        <v>-49.948886999999999</v>
      </c>
      <c r="N131" s="6">
        <f t="shared" si="23"/>
        <v>13.323222222222</v>
      </c>
      <c r="O131" s="6">
        <f t="shared" si="21"/>
        <v>-67.978843999999995</v>
      </c>
    </row>
    <row r="132" spans="2:15" x14ac:dyDescent="0.25">
      <c r="B132" s="88">
        <v>9325750000</v>
      </c>
      <c r="C132" s="88">
        <v>-62.858727000000002</v>
      </c>
      <c r="D132" s="88">
        <v>-56.015464999999999</v>
      </c>
      <c r="F132" s="6">
        <f t="shared" si="22"/>
        <v>14.654027777777999</v>
      </c>
      <c r="G132" s="6">
        <f t="shared" si="20"/>
        <v>-70.822677999999996</v>
      </c>
      <c r="J132" s="88">
        <v>9325750000</v>
      </c>
      <c r="K132" s="88">
        <v>-50.619621000000002</v>
      </c>
      <c r="L132" s="88">
        <v>-42.786900000000003</v>
      </c>
      <c r="N132" s="6">
        <f t="shared" si="23"/>
        <v>14.654027777777999</v>
      </c>
      <c r="O132" s="6">
        <f t="shared" si="21"/>
        <v>-65.236136999999999</v>
      </c>
    </row>
    <row r="133" spans="2:15" x14ac:dyDescent="0.25">
      <c r="B133" s="88">
        <v>9767666666.6667004</v>
      </c>
      <c r="C133" s="88">
        <v>-58.991714000000002</v>
      </c>
      <c r="D133" s="88">
        <v>-52.341568000000002</v>
      </c>
      <c r="F133" s="6">
        <f t="shared" si="22"/>
        <v>15.984833333333</v>
      </c>
      <c r="G133" s="6">
        <f t="shared" si="20"/>
        <v>-69.105202000000006</v>
      </c>
      <c r="J133" s="88">
        <v>9767666666.6667004</v>
      </c>
      <c r="K133" s="88">
        <v>-48.466113999999997</v>
      </c>
      <c r="L133" s="88">
        <v>-40.952072000000001</v>
      </c>
      <c r="N133" s="6">
        <f t="shared" si="23"/>
        <v>15.984833333333</v>
      </c>
      <c r="O133" s="6">
        <f t="shared" si="21"/>
        <v>-68.484786999999997</v>
      </c>
    </row>
    <row r="134" spans="2:15" x14ac:dyDescent="0.25">
      <c r="B134" s="88">
        <v>10209583333.333</v>
      </c>
      <c r="C134" s="88">
        <v>-60.360408999999997</v>
      </c>
      <c r="D134" s="88">
        <v>-52.789669000000004</v>
      </c>
      <c r="F134" s="6">
        <f t="shared" si="22"/>
        <v>17.315638888889001</v>
      </c>
      <c r="G134" s="6">
        <f t="shared" si="20"/>
        <v>-73.115593000000004</v>
      </c>
      <c r="J134" s="88">
        <v>10209583333.333</v>
      </c>
      <c r="K134" s="88">
        <v>-49.746510000000001</v>
      </c>
      <c r="L134" s="88">
        <v>-40.957053999999999</v>
      </c>
      <c r="N134" s="6">
        <f t="shared" si="23"/>
        <v>17.315638888889001</v>
      </c>
      <c r="O134" s="6">
        <f t="shared" si="21"/>
        <v>-75.797584999999998</v>
      </c>
    </row>
    <row r="135" spans="2:15" x14ac:dyDescent="0.25">
      <c r="B135" s="88">
        <v>10651500000</v>
      </c>
      <c r="C135" s="88">
        <v>-67.431099000000003</v>
      </c>
      <c r="D135" s="88">
        <v>-60.023735000000002</v>
      </c>
      <c r="F135" s="6">
        <f t="shared" si="22"/>
        <v>18.646444444444001</v>
      </c>
      <c r="G135" s="6">
        <f t="shared" si="20"/>
        <v>-75.460144</v>
      </c>
      <c r="J135" s="88">
        <v>10651500000</v>
      </c>
      <c r="K135" s="88">
        <v>-47.051338000000001</v>
      </c>
      <c r="L135" s="88">
        <v>-37.704464000000002</v>
      </c>
      <c r="N135" s="6">
        <f t="shared" si="23"/>
        <v>18.646444444444001</v>
      </c>
      <c r="O135" s="6">
        <f t="shared" si="21"/>
        <v>-67.183860999999993</v>
      </c>
    </row>
    <row r="136" spans="2:15" x14ac:dyDescent="0.25">
      <c r="B136" s="88">
        <v>11093416666.667</v>
      </c>
      <c r="C136" s="88">
        <v>-62.920219000000003</v>
      </c>
      <c r="D136" s="88">
        <v>-55.585621000000003</v>
      </c>
      <c r="F136" s="6">
        <f t="shared" si="22"/>
        <v>19.977250000000002</v>
      </c>
      <c r="G136" s="6">
        <f t="shared" si="20"/>
        <v>-66.090789999999998</v>
      </c>
      <c r="J136" s="88">
        <v>11093416666.667</v>
      </c>
      <c r="K136" s="88">
        <v>-48.099105999999999</v>
      </c>
      <c r="L136" s="88">
        <v>-38.937041999999998</v>
      </c>
      <c r="N136" s="6">
        <f t="shared" si="23"/>
        <v>19.977250000000002</v>
      </c>
      <c r="O136" s="6">
        <f t="shared" si="21"/>
        <v>-65.090630000000004</v>
      </c>
    </row>
    <row r="137" spans="2:15" x14ac:dyDescent="0.25">
      <c r="B137" s="88">
        <v>11535333333.333</v>
      </c>
      <c r="C137" s="88">
        <v>-67.456680000000006</v>
      </c>
      <c r="D137" s="88">
        <v>-60.079017999999998</v>
      </c>
      <c r="F137" s="6">
        <f t="shared" si="22"/>
        <v>21.308055555555999</v>
      </c>
      <c r="G137" s="6">
        <f t="shared" si="20"/>
        <v>-72.649963</v>
      </c>
      <c r="J137" s="88">
        <v>11535333333.333</v>
      </c>
      <c r="K137" s="88">
        <v>-48.135632000000001</v>
      </c>
      <c r="L137" s="88">
        <v>-39.317481999999998</v>
      </c>
      <c r="N137" s="6">
        <f t="shared" si="23"/>
        <v>21.308055555555999</v>
      </c>
      <c r="O137" s="6">
        <f t="shared" si="21"/>
        <v>-57.752163000000003</v>
      </c>
    </row>
    <row r="138" spans="2:15" x14ac:dyDescent="0.25">
      <c r="B138" s="88">
        <v>11977250000</v>
      </c>
      <c r="C138" s="88">
        <v>-62.410026999999999</v>
      </c>
      <c r="D138" s="88">
        <v>-55.191020999999999</v>
      </c>
      <c r="F138" s="6">
        <f t="shared" si="22"/>
        <v>22.638861111111002</v>
      </c>
      <c r="G138" s="6">
        <f t="shared" si="20"/>
        <v>-68.231407000000004</v>
      </c>
      <c r="J138" s="88">
        <v>11977250000</v>
      </c>
      <c r="K138" s="88">
        <v>-50.263587999999999</v>
      </c>
      <c r="L138" s="88">
        <v>-41.923957999999999</v>
      </c>
      <c r="N138" s="6">
        <f t="shared" si="23"/>
        <v>22.638861111111002</v>
      </c>
      <c r="O138" s="6">
        <f t="shared" si="21"/>
        <v>-65.560516000000007</v>
      </c>
    </row>
    <row r="139" spans="2:15" x14ac:dyDescent="0.25">
      <c r="B139" s="88">
        <v>12419166666.667</v>
      </c>
      <c r="C139" s="88">
        <v>-74.480941999999999</v>
      </c>
      <c r="D139" s="88">
        <v>-66.988197</v>
      </c>
      <c r="F139" s="6">
        <f t="shared" si="22"/>
        <v>23.969666666666999</v>
      </c>
      <c r="G139" s="6">
        <f t="shared" si="20"/>
        <v>-63.617007999999998</v>
      </c>
      <c r="J139" s="88">
        <v>12419166666.667</v>
      </c>
      <c r="K139" s="88">
        <v>-54.477153999999999</v>
      </c>
      <c r="L139" s="88">
        <v>-46.197406999999998</v>
      </c>
      <c r="N139" s="6">
        <f t="shared" si="23"/>
        <v>23.969666666666999</v>
      </c>
      <c r="O139" s="6">
        <f t="shared" si="21"/>
        <v>-65.066483000000005</v>
      </c>
    </row>
    <row r="140" spans="2:15" x14ac:dyDescent="0.25">
      <c r="B140" s="88">
        <v>12861083333.333</v>
      </c>
      <c r="C140" s="88">
        <v>-62.629871000000001</v>
      </c>
      <c r="D140" s="88">
        <v>-54.782246000000001</v>
      </c>
      <c r="F140" s="6">
        <f t="shared" si="22"/>
        <v>25.300472222222002</v>
      </c>
      <c r="G140" s="6">
        <f t="shared" si="20"/>
        <v>-61.082980999999997</v>
      </c>
      <c r="J140" s="88">
        <v>12861083333.333</v>
      </c>
      <c r="K140" s="88">
        <v>-55.860458000000001</v>
      </c>
      <c r="L140" s="88">
        <v>-46.936424000000002</v>
      </c>
      <c r="N140" s="6">
        <f t="shared" si="23"/>
        <v>25.300472222222002</v>
      </c>
      <c r="O140" s="6">
        <f t="shared" si="21"/>
        <v>-62.243084000000003</v>
      </c>
    </row>
    <row r="141" spans="2:15" x14ac:dyDescent="0.25">
      <c r="B141" s="88">
        <v>13303000000</v>
      </c>
      <c r="C141" s="88">
        <v>-60.100749999999998</v>
      </c>
      <c r="D141" s="88">
        <v>-52.034821000000001</v>
      </c>
      <c r="F141" s="6">
        <f t="shared" si="22"/>
        <v>26.631277777777999</v>
      </c>
      <c r="G141" s="6">
        <f t="shared" si="20"/>
        <v>-57.890717000000002</v>
      </c>
      <c r="J141" s="88">
        <v>13303000000</v>
      </c>
      <c r="K141" s="88">
        <v>-49.788894999999997</v>
      </c>
      <c r="L141" s="88">
        <v>-41.151691</v>
      </c>
      <c r="N141" s="6">
        <f t="shared" si="23"/>
        <v>26.631277777777999</v>
      </c>
      <c r="O141" s="6">
        <f t="shared" si="21"/>
        <v>-64.748924000000002</v>
      </c>
    </row>
    <row r="142" spans="2:15" x14ac:dyDescent="0.25">
      <c r="B142" s="88">
        <v>13744916666.667</v>
      </c>
      <c r="C142" s="88">
        <v>-61.404766000000002</v>
      </c>
      <c r="D142" s="88">
        <v>-53.329532999999998</v>
      </c>
      <c r="F142" s="6">
        <f t="shared" si="22"/>
        <v>27.962083333333002</v>
      </c>
      <c r="G142" s="6">
        <f t="shared" si="20"/>
        <v>-53.872222999999998</v>
      </c>
      <c r="J142" s="88">
        <v>13744916666.667</v>
      </c>
      <c r="K142" s="88">
        <v>-45.241805999999997</v>
      </c>
      <c r="L142" s="88">
        <v>-36.484214999999999</v>
      </c>
      <c r="N142" s="6">
        <f t="shared" si="23"/>
        <v>27.962083333333002</v>
      </c>
      <c r="O142" s="6">
        <f t="shared" si="21"/>
        <v>-59.260669999999998</v>
      </c>
    </row>
    <row r="143" spans="2:15" x14ac:dyDescent="0.25">
      <c r="B143" s="88">
        <v>14186833333.333</v>
      </c>
      <c r="C143" s="88">
        <v>-58.367888999999998</v>
      </c>
      <c r="D143" s="88">
        <v>-49.923355000000001</v>
      </c>
      <c r="F143" s="6">
        <f t="shared" si="22"/>
        <v>29.292888888888999</v>
      </c>
      <c r="G143" s="6">
        <f t="shared" si="20"/>
        <v>-53.346122999999999</v>
      </c>
      <c r="J143" s="88">
        <v>14186833333.333</v>
      </c>
      <c r="K143" s="88">
        <v>-47.965904000000002</v>
      </c>
      <c r="L143" s="88">
        <v>-38.957317000000003</v>
      </c>
      <c r="N143" s="6">
        <f t="shared" si="23"/>
        <v>29.292888888888999</v>
      </c>
      <c r="O143" s="6">
        <f t="shared" si="21"/>
        <v>-62.259636</v>
      </c>
    </row>
    <row r="144" spans="2:15" x14ac:dyDescent="0.25">
      <c r="B144" s="88">
        <v>14628750000</v>
      </c>
      <c r="C144" s="88">
        <v>-58.210315999999999</v>
      </c>
      <c r="D144" s="88">
        <v>-49.722614</v>
      </c>
      <c r="F144" s="6">
        <f t="shared" si="22"/>
        <v>30.623694444444002</v>
      </c>
      <c r="G144" s="6">
        <f t="shared" si="20"/>
        <v>-62.007496000000003</v>
      </c>
      <c r="J144" s="88">
        <v>14628750000</v>
      </c>
      <c r="K144" s="88">
        <v>-48.615851999999997</v>
      </c>
      <c r="L144" s="88">
        <v>-39.529850000000003</v>
      </c>
      <c r="N144" s="6">
        <f t="shared" si="23"/>
        <v>30.623694444444002</v>
      </c>
      <c r="O144" s="6">
        <f t="shared" si="21"/>
        <v>-75.127396000000005</v>
      </c>
    </row>
    <row r="145" spans="2:16" x14ac:dyDescent="0.25">
      <c r="B145" s="88">
        <v>15070666666.667</v>
      </c>
      <c r="C145" s="88">
        <v>-60.133212999999998</v>
      </c>
      <c r="D145" s="88">
        <v>-51.933674000000003</v>
      </c>
      <c r="F145" s="6">
        <f t="shared" si="22"/>
        <v>31.954499999999999</v>
      </c>
      <c r="G145" s="6">
        <f t="shared" si="20"/>
        <v>-67.739883000000006</v>
      </c>
      <c r="J145" s="88">
        <v>15070666666.667</v>
      </c>
      <c r="K145" s="88">
        <v>-67.276848000000001</v>
      </c>
      <c r="L145" s="88">
        <v>-58.494250999999998</v>
      </c>
      <c r="N145" s="6">
        <f t="shared" si="23"/>
        <v>31.954499999999999</v>
      </c>
      <c r="O145" s="6">
        <f t="shared" si="21"/>
        <v>-63.697902999999997</v>
      </c>
    </row>
    <row r="146" spans="2:16" x14ac:dyDescent="0.25">
      <c r="B146" s="88">
        <v>15512583333.333</v>
      </c>
      <c r="C146" s="88">
        <v>-64.030845999999997</v>
      </c>
      <c r="D146" s="88">
        <v>-55.931522000000001</v>
      </c>
      <c r="F146" s="6" t="s">
        <v>21</v>
      </c>
      <c r="J146" s="88">
        <v>15512583333.333</v>
      </c>
      <c r="K146" s="88">
        <v>-54.375183</v>
      </c>
      <c r="L146" s="88">
        <v>-45.693278999999997</v>
      </c>
      <c r="N146" s="6" t="s">
        <v>21</v>
      </c>
    </row>
    <row r="147" spans="2:16" x14ac:dyDescent="0.25">
      <c r="B147" s="88">
        <v>15954500000</v>
      </c>
      <c r="C147" s="88">
        <v>-66.054512000000003</v>
      </c>
      <c r="D147" s="88">
        <v>-57.698794999999997</v>
      </c>
      <c r="J147" s="88">
        <v>15954500000</v>
      </c>
      <c r="K147" s="88">
        <v>-57.880226</v>
      </c>
      <c r="L147" s="88">
        <v>-48.804957999999999</v>
      </c>
    </row>
    <row r="148" spans="2:16" x14ac:dyDescent="0.25">
      <c r="B148" s="88" t="s">
        <v>21</v>
      </c>
      <c r="J148" s="88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2Rx3L dBc Log Mag(dB)</v>
      </c>
      <c r="H150" s="35">
        <v>2</v>
      </c>
      <c r="N150" s="6" t="s">
        <v>19</v>
      </c>
      <c r="O150" s="6" t="str">
        <f t="shared" ref="O150:O169" si="25">L176</f>
        <v>2Rx3L dBc Log Mag(dB)</v>
      </c>
      <c r="P150" s="35">
        <v>2</v>
      </c>
    </row>
    <row r="151" spans="2:16" ht="15.75" x14ac:dyDescent="0.25">
      <c r="B151" s="88" t="s">
        <v>35</v>
      </c>
      <c r="F151" s="6">
        <f t="shared" ref="F151:F169" si="26">B177/1000000000</f>
        <v>11.954499999999999</v>
      </c>
      <c r="G151" s="6">
        <f t="shared" si="24"/>
        <v>-48.841335000000001</v>
      </c>
      <c r="H151" s="36">
        <f>ABS(AVERAGE(G151:G169)-(H150-1)*5)</f>
        <v>62.375352315789492</v>
      </c>
      <c r="J151" s="88" t="s">
        <v>35</v>
      </c>
      <c r="N151" s="6">
        <f t="shared" ref="N151:N169" si="27">J177/1000000000</f>
        <v>11.954499999999999</v>
      </c>
      <c r="O151" s="6">
        <f t="shared" si="25"/>
        <v>-47.091704999999997</v>
      </c>
      <c r="P151" s="36">
        <f>ABS(AVERAGE(O151:O169)-(P150-1)*5)</f>
        <v>52.873313105263158</v>
      </c>
    </row>
    <row r="152" spans="2:16" x14ac:dyDescent="0.25">
      <c r="B152" s="88" t="s">
        <v>19</v>
      </c>
      <c r="C152" s="88" t="s">
        <v>114</v>
      </c>
      <c r="D152" s="88" t="s">
        <v>36</v>
      </c>
      <c r="F152" s="6">
        <f t="shared" si="26"/>
        <v>13.068138888888999</v>
      </c>
      <c r="G152" s="6">
        <f t="shared" si="24"/>
        <v>-49.970615000000002</v>
      </c>
      <c r="J152" s="88" t="s">
        <v>19</v>
      </c>
      <c r="K152" s="88" t="s">
        <v>114</v>
      </c>
      <c r="L152" s="88" t="s">
        <v>36</v>
      </c>
      <c r="N152" s="6">
        <f t="shared" si="27"/>
        <v>13.068138888888999</v>
      </c>
      <c r="O152" s="6">
        <f t="shared" si="25"/>
        <v>-54.191586000000001</v>
      </c>
    </row>
    <row r="153" spans="2:16" x14ac:dyDescent="0.25">
      <c r="B153" s="88">
        <v>8000000000</v>
      </c>
      <c r="C153" s="88">
        <v>-66.828697000000005</v>
      </c>
      <c r="D153" s="88">
        <v>-59.967064000000001</v>
      </c>
      <c r="F153" s="6">
        <f t="shared" si="26"/>
        <v>14.181777777778001</v>
      </c>
      <c r="G153" s="6">
        <f t="shared" si="24"/>
        <v>-49.424697999999999</v>
      </c>
      <c r="J153" s="88">
        <v>8000000000</v>
      </c>
      <c r="K153" s="88">
        <v>-70.530806999999996</v>
      </c>
      <c r="L153" s="88">
        <v>-60.885677000000001</v>
      </c>
      <c r="N153" s="6">
        <f t="shared" si="27"/>
        <v>14.181777777778001</v>
      </c>
      <c r="O153" s="6">
        <f t="shared" si="25"/>
        <v>-66.527916000000005</v>
      </c>
    </row>
    <row r="154" spans="2:16" x14ac:dyDescent="0.25">
      <c r="B154" s="88">
        <v>9330805555.5555992</v>
      </c>
      <c r="C154" s="88">
        <v>-67.964293999999995</v>
      </c>
      <c r="D154" s="88">
        <v>-61.367161000000003</v>
      </c>
      <c r="F154" s="6">
        <f t="shared" si="26"/>
        <v>15.295416666667</v>
      </c>
      <c r="G154" s="6">
        <f t="shared" si="24"/>
        <v>-51.384506000000002</v>
      </c>
      <c r="J154" s="88">
        <v>9330805555.5555992</v>
      </c>
      <c r="K154" s="88">
        <v>-73.297355999999994</v>
      </c>
      <c r="L154" s="88">
        <v>-64.939384000000004</v>
      </c>
      <c r="N154" s="6">
        <f t="shared" si="27"/>
        <v>15.295416666667</v>
      </c>
      <c r="O154" s="6">
        <f t="shared" si="25"/>
        <v>-52.658965999999999</v>
      </c>
    </row>
    <row r="155" spans="2:16" x14ac:dyDescent="0.25">
      <c r="B155" s="88">
        <v>10661611111.111</v>
      </c>
      <c r="C155" s="88">
        <v>-73.027671999999995</v>
      </c>
      <c r="D155" s="88">
        <v>-66.226662000000005</v>
      </c>
      <c r="F155" s="6">
        <f t="shared" si="26"/>
        <v>16.409055555555998</v>
      </c>
      <c r="G155" s="6">
        <f t="shared" si="24"/>
        <v>-51.879040000000003</v>
      </c>
      <c r="J155" s="88">
        <v>10661611111.111</v>
      </c>
      <c r="K155" s="88">
        <v>-87.219643000000005</v>
      </c>
      <c r="L155" s="88">
        <v>-78.989898999999994</v>
      </c>
      <c r="N155" s="6">
        <f t="shared" si="27"/>
        <v>16.409055555555998</v>
      </c>
      <c r="O155" s="6">
        <f t="shared" si="25"/>
        <v>-52.682751000000003</v>
      </c>
    </row>
    <row r="156" spans="2:16" x14ac:dyDescent="0.25">
      <c r="B156" s="88">
        <v>11992416666.667</v>
      </c>
      <c r="C156" s="88">
        <v>-68.827788999999996</v>
      </c>
      <c r="D156" s="88">
        <v>-61.984524</v>
      </c>
      <c r="F156" s="6">
        <f t="shared" si="26"/>
        <v>17.522694444443999</v>
      </c>
      <c r="G156" s="6">
        <f t="shared" si="24"/>
        <v>-60.111156000000001</v>
      </c>
      <c r="J156" s="88">
        <v>11992416666.667</v>
      </c>
      <c r="K156" s="88">
        <v>-80.740264999999994</v>
      </c>
      <c r="L156" s="88">
        <v>-72.907539</v>
      </c>
      <c r="N156" s="6">
        <f t="shared" si="27"/>
        <v>17.522694444443999</v>
      </c>
      <c r="O156" s="6">
        <f t="shared" si="25"/>
        <v>-52.027583999999997</v>
      </c>
    </row>
    <row r="157" spans="2:16" x14ac:dyDescent="0.25">
      <c r="B157" s="88">
        <v>13323222222.222</v>
      </c>
      <c r="C157" s="88">
        <v>-80.819419999999994</v>
      </c>
      <c r="D157" s="88">
        <v>-74.169273000000004</v>
      </c>
      <c r="F157" s="6">
        <f t="shared" si="26"/>
        <v>18.636333333332999</v>
      </c>
      <c r="G157" s="6">
        <f t="shared" si="24"/>
        <v>-51.282730000000001</v>
      </c>
      <c r="J157" s="88">
        <v>13323222222.222</v>
      </c>
      <c r="K157" s="88">
        <v>-75.492881999999994</v>
      </c>
      <c r="L157" s="88">
        <v>-67.978843999999995</v>
      </c>
      <c r="N157" s="6">
        <f t="shared" si="27"/>
        <v>18.636333333332999</v>
      </c>
      <c r="O157" s="6">
        <f t="shared" si="25"/>
        <v>-55.163967</v>
      </c>
    </row>
    <row r="158" spans="2:16" x14ac:dyDescent="0.25">
      <c r="B158" s="88">
        <v>14654027777.778</v>
      </c>
      <c r="C158" s="88">
        <v>-78.393416999999999</v>
      </c>
      <c r="D158" s="88">
        <v>-70.822677999999996</v>
      </c>
      <c r="F158" s="6">
        <f t="shared" si="26"/>
        <v>19.749972222221999</v>
      </c>
      <c r="G158" s="6">
        <f t="shared" si="24"/>
        <v>-53.791671999999998</v>
      </c>
      <c r="J158" s="88">
        <v>14654027777.778</v>
      </c>
      <c r="K158" s="88">
        <v>-74.025597000000005</v>
      </c>
      <c r="L158" s="88">
        <v>-65.236136999999999</v>
      </c>
      <c r="N158" s="6">
        <f t="shared" si="27"/>
        <v>19.749972222221999</v>
      </c>
      <c r="O158" s="6">
        <f t="shared" si="25"/>
        <v>-54.180686999999999</v>
      </c>
    </row>
    <row r="159" spans="2:16" x14ac:dyDescent="0.25">
      <c r="B159" s="88">
        <v>15984833333.333</v>
      </c>
      <c r="C159" s="88">
        <v>-76.512557999999999</v>
      </c>
      <c r="D159" s="88">
        <v>-69.105202000000006</v>
      </c>
      <c r="F159" s="6">
        <f t="shared" si="26"/>
        <v>20.863611111110998</v>
      </c>
      <c r="G159" s="6">
        <f t="shared" si="24"/>
        <v>-56.596733</v>
      </c>
      <c r="J159" s="88">
        <v>15984833333.333</v>
      </c>
      <c r="K159" s="88">
        <v>-77.831657000000007</v>
      </c>
      <c r="L159" s="88">
        <v>-68.484786999999997</v>
      </c>
      <c r="N159" s="6">
        <f t="shared" si="27"/>
        <v>20.863611111110998</v>
      </c>
      <c r="O159" s="6">
        <f t="shared" si="25"/>
        <v>-45.983223000000002</v>
      </c>
    </row>
    <row r="160" spans="2:16" x14ac:dyDescent="0.25">
      <c r="B160" s="88">
        <v>17315638888.889</v>
      </c>
      <c r="C160" s="88">
        <v>-80.450194999999994</v>
      </c>
      <c r="D160" s="88">
        <v>-73.115593000000004</v>
      </c>
      <c r="F160" s="6">
        <f t="shared" si="26"/>
        <v>21.977250000000002</v>
      </c>
      <c r="G160" s="6">
        <f t="shared" si="24"/>
        <v>-72.293120999999999</v>
      </c>
      <c r="J160" s="88">
        <v>17315638888.889</v>
      </c>
      <c r="K160" s="88">
        <v>-84.959648000000001</v>
      </c>
      <c r="L160" s="88">
        <v>-75.797584999999998</v>
      </c>
      <c r="N160" s="6">
        <f t="shared" si="27"/>
        <v>21.977250000000002</v>
      </c>
      <c r="O160" s="6">
        <f t="shared" si="25"/>
        <v>-42.511519999999997</v>
      </c>
    </row>
    <row r="161" spans="2:16" x14ac:dyDescent="0.25">
      <c r="B161" s="88">
        <v>18646444444.444</v>
      </c>
      <c r="C161" s="88">
        <v>-82.837806999999998</v>
      </c>
      <c r="D161" s="88">
        <v>-75.460144</v>
      </c>
      <c r="F161" s="6">
        <f t="shared" si="26"/>
        <v>23.090888888889001</v>
      </c>
      <c r="G161" s="6">
        <f t="shared" si="24"/>
        <v>-63.248997000000003</v>
      </c>
      <c r="J161" s="88">
        <v>18646444444.444</v>
      </c>
      <c r="K161" s="88">
        <v>-76.002014000000003</v>
      </c>
      <c r="L161" s="88">
        <v>-67.183860999999993</v>
      </c>
      <c r="N161" s="6">
        <f t="shared" si="27"/>
        <v>23.090888888889001</v>
      </c>
      <c r="O161" s="6">
        <f t="shared" si="25"/>
        <v>-40.742466</v>
      </c>
    </row>
    <row r="162" spans="2:16" x14ac:dyDescent="0.25">
      <c r="B162" s="88">
        <v>19977250000</v>
      </c>
      <c r="C162" s="88">
        <v>-73.309798999999998</v>
      </c>
      <c r="D162" s="88">
        <v>-66.090789999999998</v>
      </c>
      <c r="F162" s="6">
        <f t="shared" si="26"/>
        <v>24.204527777778001</v>
      </c>
      <c r="G162" s="6">
        <f t="shared" si="24"/>
        <v>-65.173873999999998</v>
      </c>
      <c r="J162" s="88">
        <v>19977250000</v>
      </c>
      <c r="K162" s="88">
        <v>-73.430260000000004</v>
      </c>
      <c r="L162" s="88">
        <v>-65.090630000000004</v>
      </c>
      <c r="N162" s="6">
        <f t="shared" si="27"/>
        <v>24.204527777778001</v>
      </c>
      <c r="O162" s="6">
        <f t="shared" si="25"/>
        <v>-40.322048000000002</v>
      </c>
    </row>
    <row r="163" spans="2:16" x14ac:dyDescent="0.25">
      <c r="B163" s="88">
        <v>21308055555.556</v>
      </c>
      <c r="C163" s="88">
        <v>-80.142707999999999</v>
      </c>
      <c r="D163" s="88">
        <v>-72.649963</v>
      </c>
      <c r="F163" s="6">
        <f t="shared" si="26"/>
        <v>25.318166666667</v>
      </c>
      <c r="G163" s="6">
        <f t="shared" si="24"/>
        <v>-62.659790000000001</v>
      </c>
      <c r="J163" s="88">
        <v>21308055555.556</v>
      </c>
      <c r="K163" s="88">
        <v>-66.031914</v>
      </c>
      <c r="L163" s="88">
        <v>-57.752163000000003</v>
      </c>
      <c r="N163" s="6">
        <f t="shared" si="27"/>
        <v>25.318166666667</v>
      </c>
      <c r="O163" s="6">
        <f t="shared" si="25"/>
        <v>-43.50544</v>
      </c>
    </row>
    <row r="164" spans="2:16" x14ac:dyDescent="0.25">
      <c r="B164" s="88">
        <v>22638861111.111</v>
      </c>
      <c r="C164" s="88">
        <v>-76.079032999999995</v>
      </c>
      <c r="D164" s="88">
        <v>-68.231407000000004</v>
      </c>
      <c r="F164" s="6">
        <f t="shared" si="26"/>
        <v>26.431805555556</v>
      </c>
      <c r="G164" s="6">
        <f t="shared" si="24"/>
        <v>-57.430359000000003</v>
      </c>
      <c r="J164" s="88">
        <v>22638861111.111</v>
      </c>
      <c r="K164" s="88">
        <v>-74.484549999999999</v>
      </c>
      <c r="L164" s="88">
        <v>-65.560516000000007</v>
      </c>
      <c r="N164" s="6">
        <f t="shared" si="27"/>
        <v>26.431805555556</v>
      </c>
      <c r="O164" s="6">
        <f t="shared" si="25"/>
        <v>-48.899242000000001</v>
      </c>
    </row>
    <row r="165" spans="2:16" x14ac:dyDescent="0.25">
      <c r="B165" s="88">
        <v>23969666666.667</v>
      </c>
      <c r="C165" s="88">
        <v>-71.682937999999993</v>
      </c>
      <c r="D165" s="88">
        <v>-63.617007999999998</v>
      </c>
      <c r="F165" s="6">
        <f t="shared" si="26"/>
        <v>27.545444444444001</v>
      </c>
      <c r="G165" s="6">
        <f t="shared" si="24"/>
        <v>-60.612372999999998</v>
      </c>
      <c r="J165" s="88">
        <v>23969666666.667</v>
      </c>
      <c r="K165" s="88">
        <v>-73.703689999999995</v>
      </c>
      <c r="L165" s="88">
        <v>-65.066483000000005</v>
      </c>
      <c r="N165" s="6">
        <f t="shared" si="27"/>
        <v>27.545444444444001</v>
      </c>
      <c r="O165" s="6">
        <f t="shared" si="25"/>
        <v>-45.908566</v>
      </c>
    </row>
    <row r="166" spans="2:16" x14ac:dyDescent="0.25">
      <c r="B166" s="88">
        <v>25300472222.222</v>
      </c>
      <c r="C166" s="88">
        <v>-69.158218000000005</v>
      </c>
      <c r="D166" s="88">
        <v>-61.082980999999997</v>
      </c>
      <c r="F166" s="6">
        <f t="shared" si="26"/>
        <v>28.659083333333001</v>
      </c>
      <c r="G166" s="6">
        <f t="shared" si="24"/>
        <v>-64.509360999999998</v>
      </c>
      <c r="J166" s="88">
        <v>25300472222.222</v>
      </c>
      <c r="K166" s="88">
        <v>-71.000679000000005</v>
      </c>
      <c r="L166" s="88">
        <v>-62.243084000000003</v>
      </c>
      <c r="N166" s="6">
        <f t="shared" si="27"/>
        <v>28.659083333333001</v>
      </c>
      <c r="O166" s="6">
        <f t="shared" si="25"/>
        <v>-41.224209000000002</v>
      </c>
    </row>
    <row r="167" spans="2:16" x14ac:dyDescent="0.25">
      <c r="B167" s="88">
        <v>26631277777.778</v>
      </c>
      <c r="C167" s="88">
        <v>-66.335251</v>
      </c>
      <c r="D167" s="88">
        <v>-57.890717000000002</v>
      </c>
      <c r="F167" s="6">
        <f t="shared" si="26"/>
        <v>29.772722222222001</v>
      </c>
      <c r="G167" s="6">
        <f t="shared" si="24"/>
        <v>-52.356560000000002</v>
      </c>
      <c r="J167" s="88">
        <v>26631277777.778</v>
      </c>
      <c r="K167" s="88">
        <v>-73.757507000000004</v>
      </c>
      <c r="L167" s="88">
        <v>-64.748924000000002</v>
      </c>
      <c r="N167" s="6">
        <f t="shared" si="27"/>
        <v>29.772722222222001</v>
      </c>
      <c r="O167" s="6">
        <f t="shared" si="25"/>
        <v>-42.839801999999999</v>
      </c>
    </row>
    <row r="168" spans="2:16" x14ac:dyDescent="0.25">
      <c r="B168" s="88">
        <v>27962083333.333</v>
      </c>
      <c r="C168" s="88">
        <v>-62.359923999999999</v>
      </c>
      <c r="D168" s="88">
        <v>-53.872222999999998</v>
      </c>
      <c r="F168" s="6">
        <f t="shared" si="26"/>
        <v>30.886361111111</v>
      </c>
      <c r="G168" s="6">
        <f t="shared" si="24"/>
        <v>-59.097866000000003</v>
      </c>
      <c r="J168" s="88">
        <v>27962083333.333</v>
      </c>
      <c r="K168" s="88">
        <v>-68.346671999999998</v>
      </c>
      <c r="L168" s="88">
        <v>-59.260669999999998</v>
      </c>
      <c r="N168" s="6">
        <f t="shared" si="27"/>
        <v>30.886361111111</v>
      </c>
      <c r="O168" s="6">
        <f t="shared" si="25"/>
        <v>-40.739845000000003</v>
      </c>
    </row>
    <row r="169" spans="2:16" x14ac:dyDescent="0.25">
      <c r="B169" s="88">
        <v>29292888888.889</v>
      </c>
      <c r="C169" s="88">
        <v>-61.545662</v>
      </c>
      <c r="D169" s="88">
        <v>-53.346122999999999</v>
      </c>
      <c r="F169" s="6">
        <f t="shared" si="26"/>
        <v>32</v>
      </c>
      <c r="G169" s="6">
        <f t="shared" si="24"/>
        <v>-59.466907999999997</v>
      </c>
      <c r="J169" s="88">
        <v>29292888888.889</v>
      </c>
      <c r="K169" s="88">
        <v>-71.042229000000006</v>
      </c>
      <c r="L169" s="88">
        <v>-62.259636</v>
      </c>
      <c r="N169" s="6">
        <f t="shared" si="27"/>
        <v>32</v>
      </c>
      <c r="O169" s="6">
        <f t="shared" si="25"/>
        <v>-42.391426000000003</v>
      </c>
    </row>
    <row r="170" spans="2:16" x14ac:dyDescent="0.25">
      <c r="B170" s="88">
        <v>30623694444.444</v>
      </c>
      <c r="C170" s="88">
        <v>-70.106819000000002</v>
      </c>
      <c r="D170" s="88">
        <v>-62.007496000000003</v>
      </c>
      <c r="F170" s="6" t="s">
        <v>21</v>
      </c>
      <c r="J170" s="88">
        <v>30623694444.444</v>
      </c>
      <c r="K170" s="88">
        <v>-83.809303</v>
      </c>
      <c r="L170" s="88">
        <v>-75.127396000000005</v>
      </c>
      <c r="N170" s="6" t="s">
        <v>21</v>
      </c>
    </row>
    <row r="171" spans="2:16" x14ac:dyDescent="0.25">
      <c r="B171" s="88">
        <v>31954500000</v>
      </c>
      <c r="C171" s="88">
        <v>-76.095596</v>
      </c>
      <c r="D171" s="88">
        <v>-67.739883000000006</v>
      </c>
      <c r="J171" s="88">
        <v>31954500000</v>
      </c>
      <c r="K171" s="88">
        <v>-72.773169999999993</v>
      </c>
      <c r="L171" s="88">
        <v>-63.697902999999997</v>
      </c>
    </row>
    <row r="172" spans="2:16" x14ac:dyDescent="0.25">
      <c r="B172" s="88" t="s">
        <v>21</v>
      </c>
      <c r="J172" s="88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2Rx4L dBc Log Mag(dB)</v>
      </c>
      <c r="H174" s="35">
        <v>2</v>
      </c>
      <c r="N174" s="6" t="s">
        <v>19</v>
      </c>
      <c r="O174" s="6" t="str">
        <f t="shared" ref="O174:O193" si="29">L200</f>
        <v>2Rx4L dBc Log Mag(dB)</v>
      </c>
      <c r="P174" s="35">
        <v>2</v>
      </c>
    </row>
    <row r="175" spans="2:16" ht="15.75" x14ac:dyDescent="0.25">
      <c r="B175" s="88" t="s">
        <v>37</v>
      </c>
      <c r="F175" s="6">
        <f t="shared" ref="F175:F193" si="30">B201/1000000000</f>
        <v>15.954499999999999</v>
      </c>
      <c r="G175" s="6">
        <f t="shared" si="28"/>
        <v>-58.496960000000001</v>
      </c>
      <c r="H175" s="36">
        <f>ABS(AVERAGE(G175:G193)-(H174-1)*5)</f>
        <v>68.737607894736868</v>
      </c>
      <c r="J175" s="88" t="s">
        <v>37</v>
      </c>
      <c r="N175" s="6">
        <f t="shared" ref="N175:N193" si="31">J201/1000000000</f>
        <v>15.954499999999999</v>
      </c>
      <c r="O175" s="6">
        <f t="shared" si="29"/>
        <v>-69.019051000000005</v>
      </c>
      <c r="P175" s="36">
        <f>ABS(AVERAGE(O175:O193)-(P174-1)*5)</f>
        <v>71.444262052631586</v>
      </c>
    </row>
    <row r="176" spans="2:16" x14ac:dyDescent="0.25">
      <c r="B176" s="88" t="s">
        <v>19</v>
      </c>
      <c r="C176" s="88" t="s">
        <v>128</v>
      </c>
      <c r="D176" s="88" t="s">
        <v>38</v>
      </c>
      <c r="F176" s="6">
        <f t="shared" si="30"/>
        <v>16.845916666667001</v>
      </c>
      <c r="G176" s="6">
        <f t="shared" si="28"/>
        <v>-65.323029000000005</v>
      </c>
      <c r="J176" s="88" t="s">
        <v>19</v>
      </c>
      <c r="K176" s="88" t="s">
        <v>128</v>
      </c>
      <c r="L176" s="88" t="s">
        <v>38</v>
      </c>
      <c r="N176" s="6">
        <f t="shared" si="31"/>
        <v>16.845916666667001</v>
      </c>
      <c r="O176" s="6">
        <f t="shared" si="29"/>
        <v>-64.200683999999995</v>
      </c>
    </row>
    <row r="177" spans="2:15" x14ac:dyDescent="0.25">
      <c r="B177" s="88">
        <v>11954500000</v>
      </c>
      <c r="C177" s="88">
        <v>-55.702964999999999</v>
      </c>
      <c r="D177" s="88">
        <v>-48.841335000000001</v>
      </c>
      <c r="F177" s="6">
        <f t="shared" si="30"/>
        <v>17.737333333333002</v>
      </c>
      <c r="G177" s="6">
        <f t="shared" si="28"/>
        <v>-62.208534</v>
      </c>
      <c r="J177" s="88">
        <v>11954500000</v>
      </c>
      <c r="K177" s="88">
        <v>-56.736839000000003</v>
      </c>
      <c r="L177" s="88">
        <v>-47.091704999999997</v>
      </c>
      <c r="N177" s="6">
        <f t="shared" si="31"/>
        <v>17.737333333333002</v>
      </c>
      <c r="O177" s="6">
        <f t="shared" si="29"/>
        <v>-61.606678000000002</v>
      </c>
    </row>
    <row r="178" spans="2:15" x14ac:dyDescent="0.25">
      <c r="B178" s="88">
        <v>13068138888.889</v>
      </c>
      <c r="C178" s="88">
        <v>-56.567745000000002</v>
      </c>
      <c r="D178" s="88">
        <v>-49.970615000000002</v>
      </c>
      <c r="F178" s="6">
        <f t="shared" si="30"/>
        <v>18.62875</v>
      </c>
      <c r="G178" s="6">
        <f t="shared" si="28"/>
        <v>-57.189597999999997</v>
      </c>
      <c r="J178" s="88">
        <v>13068138888.889</v>
      </c>
      <c r="K178" s="88">
        <v>-62.549557</v>
      </c>
      <c r="L178" s="88">
        <v>-54.191586000000001</v>
      </c>
      <c r="N178" s="6">
        <f t="shared" si="31"/>
        <v>18.62875</v>
      </c>
      <c r="O178" s="6">
        <f t="shared" si="29"/>
        <v>-67.962006000000002</v>
      </c>
    </row>
    <row r="179" spans="2:15" x14ac:dyDescent="0.25">
      <c r="B179" s="88">
        <v>14181777777.778</v>
      </c>
      <c r="C179" s="88">
        <v>-56.225715999999998</v>
      </c>
      <c r="D179" s="88">
        <v>-49.424697999999999</v>
      </c>
      <c r="F179" s="6">
        <f t="shared" si="30"/>
        <v>19.520166666666999</v>
      </c>
      <c r="G179" s="6">
        <f t="shared" si="28"/>
        <v>-64.322783999999999</v>
      </c>
      <c r="J179" s="88">
        <v>14181777777.778</v>
      </c>
      <c r="K179" s="88">
        <v>-74.757667999999995</v>
      </c>
      <c r="L179" s="88">
        <v>-66.527916000000005</v>
      </c>
      <c r="N179" s="6">
        <f t="shared" si="31"/>
        <v>19.520166666666999</v>
      </c>
      <c r="O179" s="6">
        <f t="shared" si="29"/>
        <v>-67.974709000000004</v>
      </c>
    </row>
    <row r="180" spans="2:15" x14ac:dyDescent="0.25">
      <c r="B180" s="88">
        <v>15295416666.667</v>
      </c>
      <c r="C180" s="88">
        <v>-58.227767999999998</v>
      </c>
      <c r="D180" s="88">
        <v>-51.384506000000002</v>
      </c>
      <c r="F180" s="6">
        <f t="shared" si="30"/>
        <v>20.411583333332999</v>
      </c>
      <c r="G180" s="6">
        <f t="shared" si="28"/>
        <v>-63.971760000000003</v>
      </c>
      <c r="J180" s="88">
        <v>15295416666.667</v>
      </c>
      <c r="K180" s="88">
        <v>-60.491688000000003</v>
      </c>
      <c r="L180" s="88">
        <v>-52.658965999999999</v>
      </c>
      <c r="N180" s="6">
        <f t="shared" si="31"/>
        <v>20.411583333332999</v>
      </c>
      <c r="O180" s="6">
        <f t="shared" si="29"/>
        <v>-72.848495</v>
      </c>
    </row>
    <row r="181" spans="2:15" x14ac:dyDescent="0.25">
      <c r="B181" s="88">
        <v>16409055555.556</v>
      </c>
      <c r="C181" s="88">
        <v>-58.52919</v>
      </c>
      <c r="D181" s="88">
        <v>-51.879040000000003</v>
      </c>
      <c r="F181" s="6">
        <f t="shared" si="30"/>
        <v>21.303000000000001</v>
      </c>
      <c r="G181" s="6">
        <f t="shared" si="28"/>
        <v>-69.462806999999998</v>
      </c>
      <c r="J181" s="88">
        <v>16409055555.556</v>
      </c>
      <c r="K181" s="88">
        <v>-60.196789000000003</v>
      </c>
      <c r="L181" s="88">
        <v>-52.682751000000003</v>
      </c>
      <c r="N181" s="6">
        <f t="shared" si="31"/>
        <v>21.303000000000001</v>
      </c>
      <c r="O181" s="6">
        <f t="shared" si="29"/>
        <v>-63.773857</v>
      </c>
    </row>
    <row r="182" spans="2:15" x14ac:dyDescent="0.25">
      <c r="B182" s="88">
        <v>17522694444.444</v>
      </c>
      <c r="C182" s="88">
        <v>-67.681899999999999</v>
      </c>
      <c r="D182" s="88">
        <v>-60.111156000000001</v>
      </c>
      <c r="F182" s="6">
        <f t="shared" si="30"/>
        <v>22.194416666666999</v>
      </c>
      <c r="G182" s="6">
        <f t="shared" si="28"/>
        <v>-93.274338</v>
      </c>
      <c r="J182" s="88">
        <v>17522694444.444</v>
      </c>
      <c r="K182" s="88">
        <v>-60.817036000000002</v>
      </c>
      <c r="L182" s="88">
        <v>-52.027583999999997</v>
      </c>
      <c r="N182" s="6">
        <f t="shared" si="31"/>
        <v>22.194416666666999</v>
      </c>
      <c r="O182" s="6">
        <f t="shared" si="29"/>
        <v>-63.086303999999998</v>
      </c>
    </row>
    <row r="183" spans="2:15" x14ac:dyDescent="0.25">
      <c r="B183" s="88">
        <v>18636333333.333</v>
      </c>
      <c r="C183" s="88">
        <v>-58.690089999999998</v>
      </c>
      <c r="D183" s="88">
        <v>-51.282730000000001</v>
      </c>
      <c r="F183" s="6">
        <f t="shared" si="30"/>
        <v>23.085833333332999</v>
      </c>
      <c r="G183" s="6">
        <f t="shared" si="28"/>
        <v>-62.842875999999997</v>
      </c>
      <c r="J183" s="88">
        <v>18636333333.333</v>
      </c>
      <c r="K183" s="88">
        <v>-64.510840999999999</v>
      </c>
      <c r="L183" s="88">
        <v>-55.163967</v>
      </c>
      <c r="N183" s="6">
        <f t="shared" si="31"/>
        <v>23.085833333332999</v>
      </c>
      <c r="O183" s="6">
        <f t="shared" si="29"/>
        <v>-65.820305000000005</v>
      </c>
    </row>
    <row r="184" spans="2:15" x14ac:dyDescent="0.25">
      <c r="B184" s="88">
        <v>19749972222.222</v>
      </c>
      <c r="C184" s="88">
        <v>-61.126274000000002</v>
      </c>
      <c r="D184" s="88">
        <v>-53.791671999999998</v>
      </c>
      <c r="F184" s="6">
        <f t="shared" si="30"/>
        <v>23.977250000000002</v>
      </c>
      <c r="G184" s="6">
        <f t="shared" si="28"/>
        <v>-60.650557999999997</v>
      </c>
      <c r="J184" s="88">
        <v>19749972222.222</v>
      </c>
      <c r="K184" s="88">
        <v>-63.342751</v>
      </c>
      <c r="L184" s="88">
        <v>-54.180686999999999</v>
      </c>
      <c r="N184" s="6">
        <f t="shared" si="31"/>
        <v>23.977250000000002</v>
      </c>
      <c r="O184" s="6">
        <f t="shared" si="29"/>
        <v>-84.301581999999996</v>
      </c>
    </row>
    <row r="185" spans="2:15" x14ac:dyDescent="0.25">
      <c r="B185" s="88">
        <v>20863611111.111</v>
      </c>
      <c r="C185" s="88">
        <v>-63.974395999999999</v>
      </c>
      <c r="D185" s="88">
        <v>-56.596733</v>
      </c>
      <c r="F185" s="6">
        <f t="shared" si="30"/>
        <v>24.868666666667</v>
      </c>
      <c r="G185" s="6">
        <f t="shared" si="28"/>
        <v>-62.171802999999997</v>
      </c>
      <c r="J185" s="88">
        <v>20863611111.111</v>
      </c>
      <c r="K185" s="88">
        <v>-54.801375999999998</v>
      </c>
      <c r="L185" s="88">
        <v>-45.983223000000002</v>
      </c>
      <c r="N185" s="6">
        <f t="shared" si="31"/>
        <v>24.868666666667</v>
      </c>
      <c r="O185" s="6">
        <f t="shared" si="29"/>
        <v>-68.230957000000004</v>
      </c>
    </row>
    <row r="186" spans="2:15" x14ac:dyDescent="0.25">
      <c r="B186" s="88">
        <v>21977250000</v>
      </c>
      <c r="C186" s="88">
        <v>-79.512130999999997</v>
      </c>
      <c r="D186" s="88">
        <v>-72.293120999999999</v>
      </c>
      <c r="F186" s="6">
        <f t="shared" si="30"/>
        <v>25.760083333333</v>
      </c>
      <c r="G186" s="6">
        <f t="shared" si="28"/>
        <v>-61.296546999999997</v>
      </c>
      <c r="J186" s="88">
        <v>21977250000</v>
      </c>
      <c r="K186" s="88">
        <v>-50.851151000000002</v>
      </c>
      <c r="L186" s="88">
        <v>-42.511519999999997</v>
      </c>
      <c r="N186" s="6">
        <f t="shared" si="31"/>
        <v>25.760083333333</v>
      </c>
      <c r="O186" s="6">
        <f t="shared" si="29"/>
        <v>-68.390159999999995</v>
      </c>
    </row>
    <row r="187" spans="2:15" x14ac:dyDescent="0.25">
      <c r="B187" s="88">
        <v>23090888888.889</v>
      </c>
      <c r="C187" s="88">
        <v>-70.741737000000001</v>
      </c>
      <c r="D187" s="88">
        <v>-63.248997000000003</v>
      </c>
      <c r="F187" s="6">
        <f t="shared" si="30"/>
        <v>26.651499999999999</v>
      </c>
      <c r="G187" s="6">
        <f t="shared" si="28"/>
        <v>-68.428336999999999</v>
      </c>
      <c r="J187" s="88">
        <v>23090888888.889</v>
      </c>
      <c r="K187" s="88">
        <v>-49.022216999999998</v>
      </c>
      <c r="L187" s="88">
        <v>-40.742466</v>
      </c>
      <c r="N187" s="6">
        <f t="shared" si="31"/>
        <v>26.651499999999999</v>
      </c>
      <c r="O187" s="6">
        <f t="shared" si="29"/>
        <v>-64.717094000000003</v>
      </c>
    </row>
    <row r="188" spans="2:15" x14ac:dyDescent="0.25">
      <c r="B188" s="88">
        <v>24204527777.778</v>
      </c>
      <c r="C188" s="88">
        <v>-73.021500000000003</v>
      </c>
      <c r="D188" s="88">
        <v>-65.173873999999998</v>
      </c>
      <c r="F188" s="6">
        <f t="shared" si="30"/>
        <v>27.542916666667001</v>
      </c>
      <c r="G188" s="6">
        <f t="shared" si="28"/>
        <v>-66.856430000000003</v>
      </c>
      <c r="J188" s="88">
        <v>24204527777.778</v>
      </c>
      <c r="K188" s="88">
        <v>-49.246082000000001</v>
      </c>
      <c r="L188" s="88">
        <v>-40.322048000000002</v>
      </c>
      <c r="N188" s="6">
        <f t="shared" si="31"/>
        <v>27.542916666667001</v>
      </c>
      <c r="O188" s="6">
        <f t="shared" si="29"/>
        <v>-61.959128999999997</v>
      </c>
    </row>
    <row r="189" spans="2:15" x14ac:dyDescent="0.25">
      <c r="B189" s="88">
        <v>25318166666.667</v>
      </c>
      <c r="C189" s="88">
        <v>-70.725723000000002</v>
      </c>
      <c r="D189" s="88">
        <v>-62.659790000000001</v>
      </c>
      <c r="F189" s="6">
        <f t="shared" si="30"/>
        <v>28.434333333333001</v>
      </c>
      <c r="G189" s="6">
        <f t="shared" si="28"/>
        <v>-60.304828999999998</v>
      </c>
      <c r="J189" s="88">
        <v>25318166666.667</v>
      </c>
      <c r="K189" s="88">
        <v>-52.142643</v>
      </c>
      <c r="L189" s="88">
        <v>-43.50544</v>
      </c>
      <c r="N189" s="6">
        <f t="shared" si="31"/>
        <v>28.434333333333001</v>
      </c>
      <c r="O189" s="6">
        <f t="shared" si="29"/>
        <v>-61.216667000000001</v>
      </c>
    </row>
    <row r="190" spans="2:15" x14ac:dyDescent="0.25">
      <c r="B190" s="88">
        <v>26431805555.556</v>
      </c>
      <c r="C190" s="88">
        <v>-65.505591999999993</v>
      </c>
      <c r="D190" s="88">
        <v>-57.430359000000003</v>
      </c>
      <c r="F190" s="6">
        <f t="shared" si="30"/>
        <v>29.325749999999999</v>
      </c>
      <c r="G190" s="6">
        <f t="shared" si="28"/>
        <v>-57.787261999999998</v>
      </c>
      <c r="J190" s="88">
        <v>26431805555.556</v>
      </c>
      <c r="K190" s="88">
        <v>-57.656837000000003</v>
      </c>
      <c r="L190" s="88">
        <v>-48.899242000000001</v>
      </c>
      <c r="N190" s="6">
        <f t="shared" si="31"/>
        <v>29.325749999999999</v>
      </c>
      <c r="O190" s="6">
        <f t="shared" si="29"/>
        <v>-65.670860000000005</v>
      </c>
    </row>
    <row r="191" spans="2:15" x14ac:dyDescent="0.25">
      <c r="B191" s="88">
        <v>27545444444.444</v>
      </c>
      <c r="C191" s="88">
        <v>-69.056908000000007</v>
      </c>
      <c r="D191" s="88">
        <v>-60.612372999999998</v>
      </c>
      <c r="F191" s="6">
        <f t="shared" si="30"/>
        <v>30.217166666667001</v>
      </c>
      <c r="G191" s="6">
        <f t="shared" si="28"/>
        <v>-58.503345000000003</v>
      </c>
      <c r="J191" s="88">
        <v>27545444444.444</v>
      </c>
      <c r="K191" s="88">
        <v>-54.917155999999999</v>
      </c>
      <c r="L191" s="88">
        <v>-45.908566</v>
      </c>
      <c r="N191" s="6">
        <f t="shared" si="31"/>
        <v>30.217166666667001</v>
      </c>
      <c r="O191" s="6">
        <f t="shared" si="29"/>
        <v>-65.976707000000005</v>
      </c>
    </row>
    <row r="192" spans="2:15" x14ac:dyDescent="0.25">
      <c r="B192" s="88">
        <v>28659083333.333</v>
      </c>
      <c r="C192" s="88">
        <v>-72.997062999999997</v>
      </c>
      <c r="D192" s="88">
        <v>-64.509360999999998</v>
      </c>
      <c r="F192" s="6">
        <f t="shared" si="30"/>
        <v>31.108583333333002</v>
      </c>
      <c r="G192" s="6">
        <f t="shared" si="28"/>
        <v>-58.806930999999999</v>
      </c>
      <c r="J192" s="88">
        <v>28659083333.333</v>
      </c>
      <c r="K192" s="88">
        <v>-50.310206999999998</v>
      </c>
      <c r="L192" s="88">
        <v>-41.224209000000002</v>
      </c>
      <c r="N192" s="6">
        <f t="shared" si="31"/>
        <v>31.108583333333002</v>
      </c>
      <c r="O192" s="6">
        <f t="shared" si="29"/>
        <v>-63.290286999999999</v>
      </c>
    </row>
    <row r="193" spans="2:16" x14ac:dyDescent="0.25">
      <c r="B193" s="88">
        <v>29772722222.222</v>
      </c>
      <c r="C193" s="88">
        <v>-60.556103</v>
      </c>
      <c r="D193" s="88">
        <v>-52.356560000000002</v>
      </c>
      <c r="F193" s="6">
        <f t="shared" si="30"/>
        <v>32</v>
      </c>
      <c r="G193" s="6">
        <f t="shared" si="28"/>
        <v>-59.115822000000001</v>
      </c>
      <c r="J193" s="88">
        <v>29772722222.222</v>
      </c>
      <c r="K193" s="88">
        <v>-51.622397999999997</v>
      </c>
      <c r="L193" s="88">
        <v>-42.839801999999999</v>
      </c>
      <c r="N193" s="6">
        <f t="shared" si="31"/>
        <v>32</v>
      </c>
      <c r="O193" s="6">
        <f t="shared" si="29"/>
        <v>-62.395446999999997</v>
      </c>
    </row>
    <row r="194" spans="2:16" x14ac:dyDescent="0.25">
      <c r="B194" s="88">
        <v>30886361111.111</v>
      </c>
      <c r="C194" s="88">
        <v>-67.197188999999995</v>
      </c>
      <c r="D194" s="88">
        <v>-59.097866000000003</v>
      </c>
      <c r="F194" s="6" t="s">
        <v>21</v>
      </c>
      <c r="J194" s="88">
        <v>30886361111.111</v>
      </c>
      <c r="K194" s="88">
        <v>-49.421748999999998</v>
      </c>
      <c r="L194" s="88">
        <v>-40.739845000000003</v>
      </c>
      <c r="N194" s="6" t="s">
        <v>21</v>
      </c>
    </row>
    <row r="195" spans="2:16" x14ac:dyDescent="0.25">
      <c r="B195" s="88">
        <v>32000000000</v>
      </c>
      <c r="C195" s="88">
        <v>-67.822624000000005</v>
      </c>
      <c r="D195" s="88">
        <v>-59.466907999999997</v>
      </c>
      <c r="J195" s="88">
        <v>32000000000</v>
      </c>
      <c r="K195" s="88">
        <v>-51.466693999999997</v>
      </c>
      <c r="L195" s="88">
        <v>-42.391426000000003</v>
      </c>
    </row>
    <row r="196" spans="2:16" x14ac:dyDescent="0.25">
      <c r="B196" s="88" t="s">
        <v>21</v>
      </c>
      <c r="J196" s="88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2Rx5L dBc Log Mag(dB)</v>
      </c>
      <c r="H198" s="35">
        <v>2</v>
      </c>
      <c r="N198" s="6" t="s">
        <v>19</v>
      </c>
      <c r="O198" s="6" t="str">
        <f t="shared" ref="O198:O217" si="33">L224</f>
        <v>2Rx5L dBc Log Mag(dB)</v>
      </c>
      <c r="P198" s="35">
        <v>2</v>
      </c>
    </row>
    <row r="199" spans="2:16" ht="15.75" x14ac:dyDescent="0.25">
      <c r="B199" s="88" t="s">
        <v>39</v>
      </c>
      <c r="F199" s="6">
        <f t="shared" ref="F199:F217" si="34">B225/1000000000</f>
        <v>19.954499999999999</v>
      </c>
      <c r="G199" s="6">
        <f t="shared" si="32"/>
        <v>-49.787883999999998</v>
      </c>
      <c r="H199" s="36">
        <f>ABS(AVERAGE(G199:G217)-(H198-1)*5)</f>
        <v>57.559634368421051</v>
      </c>
      <c r="J199" s="88" t="s">
        <v>39</v>
      </c>
      <c r="N199" s="6">
        <f t="shared" ref="N199:N217" si="35">J225/1000000000</f>
        <v>19.954499999999999</v>
      </c>
      <c r="O199" s="6">
        <f t="shared" si="33"/>
        <v>-45.172694999999997</v>
      </c>
      <c r="P199" s="36">
        <f>ABS(AVERAGE(O199:O217)-(P198-1)*5)</f>
        <v>54.078404842105257</v>
      </c>
    </row>
    <row r="200" spans="2:16" x14ac:dyDescent="0.25">
      <c r="B200" s="88" t="s">
        <v>19</v>
      </c>
      <c r="C200" s="88" t="s">
        <v>129</v>
      </c>
      <c r="D200" s="88" t="s">
        <v>40</v>
      </c>
      <c r="F200" s="6">
        <f t="shared" si="34"/>
        <v>20.623694444444002</v>
      </c>
      <c r="G200" s="6">
        <f t="shared" si="32"/>
        <v>-52.513244999999998</v>
      </c>
      <c r="J200" s="88" t="s">
        <v>19</v>
      </c>
      <c r="K200" s="88" t="s">
        <v>129</v>
      </c>
      <c r="L200" s="88" t="s">
        <v>40</v>
      </c>
      <c r="N200" s="6">
        <f t="shared" si="35"/>
        <v>20.623694444444002</v>
      </c>
      <c r="O200" s="6">
        <f t="shared" si="33"/>
        <v>-48.058590000000002</v>
      </c>
    </row>
    <row r="201" spans="2:16" x14ac:dyDescent="0.25">
      <c r="B201" s="88">
        <v>15954500000</v>
      </c>
      <c r="C201" s="88">
        <v>-65.358588999999995</v>
      </c>
      <c r="D201" s="88">
        <v>-58.496960000000001</v>
      </c>
      <c r="F201" s="6">
        <f t="shared" si="34"/>
        <v>21.292888888888999</v>
      </c>
      <c r="G201" s="6">
        <f t="shared" si="32"/>
        <v>-51.037010000000002</v>
      </c>
      <c r="J201" s="88">
        <v>15954500000</v>
      </c>
      <c r="K201" s="88">
        <v>-78.664185000000003</v>
      </c>
      <c r="L201" s="88">
        <v>-69.019051000000005</v>
      </c>
      <c r="N201" s="6">
        <f t="shared" si="35"/>
        <v>21.292888888888999</v>
      </c>
      <c r="O201" s="6">
        <f t="shared" si="33"/>
        <v>-51.302841000000001</v>
      </c>
    </row>
    <row r="202" spans="2:16" x14ac:dyDescent="0.25">
      <c r="B202" s="88">
        <v>16845916666.667</v>
      </c>
      <c r="C202" s="88">
        <v>-71.920158000000001</v>
      </c>
      <c r="D202" s="88">
        <v>-65.323029000000005</v>
      </c>
      <c r="F202" s="6">
        <f t="shared" si="34"/>
        <v>21.962083333333002</v>
      </c>
      <c r="G202" s="6">
        <f t="shared" si="32"/>
        <v>-54.093868000000001</v>
      </c>
      <c r="J202" s="88">
        <v>16845916666.667</v>
      </c>
      <c r="K202" s="88">
        <v>-72.558646999999993</v>
      </c>
      <c r="L202" s="88">
        <v>-64.200683999999995</v>
      </c>
      <c r="N202" s="6">
        <f t="shared" si="35"/>
        <v>21.962083333333002</v>
      </c>
      <c r="O202" s="6">
        <f t="shared" si="33"/>
        <v>-52.199947000000002</v>
      </c>
    </row>
    <row r="203" spans="2:16" x14ac:dyDescent="0.25">
      <c r="B203" s="88">
        <v>17737333333.333</v>
      </c>
      <c r="C203" s="88">
        <v>-69.009544000000005</v>
      </c>
      <c r="D203" s="88">
        <v>-62.208534</v>
      </c>
      <c r="F203" s="6">
        <f t="shared" si="34"/>
        <v>22.631277777777999</v>
      </c>
      <c r="G203" s="6">
        <f t="shared" si="32"/>
        <v>-56.094704</v>
      </c>
      <c r="J203" s="88">
        <v>17737333333.333</v>
      </c>
      <c r="K203" s="88">
        <v>-69.836426000000003</v>
      </c>
      <c r="L203" s="88">
        <v>-61.606678000000002</v>
      </c>
      <c r="N203" s="6">
        <f t="shared" si="35"/>
        <v>22.631277777777999</v>
      </c>
      <c r="O203" s="6">
        <f t="shared" si="33"/>
        <v>-55.229950000000002</v>
      </c>
    </row>
    <row r="204" spans="2:16" x14ac:dyDescent="0.25">
      <c r="B204" s="88">
        <v>18628750000</v>
      </c>
      <c r="C204" s="88">
        <v>-64.032859999999999</v>
      </c>
      <c r="D204" s="88">
        <v>-57.189597999999997</v>
      </c>
      <c r="F204" s="6">
        <f t="shared" si="34"/>
        <v>23.300472222222002</v>
      </c>
      <c r="G204" s="6">
        <f t="shared" si="32"/>
        <v>-56.785538000000003</v>
      </c>
      <c r="J204" s="88">
        <v>18628750000</v>
      </c>
      <c r="K204" s="88">
        <v>-75.794724000000002</v>
      </c>
      <c r="L204" s="88">
        <v>-67.962006000000002</v>
      </c>
      <c r="N204" s="6">
        <f t="shared" si="35"/>
        <v>23.300472222222002</v>
      </c>
      <c r="O204" s="6">
        <f t="shared" si="33"/>
        <v>-54.426952</v>
      </c>
    </row>
    <row r="205" spans="2:16" x14ac:dyDescent="0.25">
      <c r="B205" s="88">
        <v>19520166666.667</v>
      </c>
      <c r="C205" s="88">
        <v>-70.972931000000003</v>
      </c>
      <c r="D205" s="88">
        <v>-64.322783999999999</v>
      </c>
      <c r="F205" s="6">
        <f t="shared" si="34"/>
        <v>23.969666666666999</v>
      </c>
      <c r="G205" s="6">
        <f t="shared" si="32"/>
        <v>-53.379722999999998</v>
      </c>
      <c r="J205" s="88">
        <v>19520166666.667</v>
      </c>
      <c r="K205" s="88">
        <v>-75.488747000000004</v>
      </c>
      <c r="L205" s="88">
        <v>-67.974709000000004</v>
      </c>
      <c r="N205" s="6">
        <f t="shared" si="35"/>
        <v>23.969666666666999</v>
      </c>
      <c r="O205" s="6">
        <f t="shared" si="33"/>
        <v>-53.028187000000003</v>
      </c>
    </row>
    <row r="206" spans="2:16" x14ac:dyDescent="0.25">
      <c r="B206" s="88">
        <v>20411583333.333</v>
      </c>
      <c r="C206" s="88">
        <v>-71.542502999999996</v>
      </c>
      <c r="D206" s="88">
        <v>-63.971760000000003</v>
      </c>
      <c r="F206" s="6">
        <f t="shared" si="34"/>
        <v>24.638861111111002</v>
      </c>
      <c r="G206" s="6">
        <f t="shared" si="32"/>
        <v>-52.816654</v>
      </c>
      <c r="J206" s="88">
        <v>20411583333.333</v>
      </c>
      <c r="K206" s="88">
        <v>-81.637946999999997</v>
      </c>
      <c r="L206" s="88">
        <v>-72.848495</v>
      </c>
      <c r="N206" s="6">
        <f t="shared" si="35"/>
        <v>24.638861111111002</v>
      </c>
      <c r="O206" s="6">
        <f t="shared" si="33"/>
        <v>-49.341011000000002</v>
      </c>
    </row>
    <row r="207" spans="2:16" x14ac:dyDescent="0.25">
      <c r="B207" s="88">
        <v>21303000000</v>
      </c>
      <c r="C207" s="88">
        <v>-76.870170999999999</v>
      </c>
      <c r="D207" s="88">
        <v>-69.462806999999998</v>
      </c>
      <c r="F207" s="6">
        <f t="shared" si="34"/>
        <v>25.308055555555999</v>
      </c>
      <c r="G207" s="6">
        <f t="shared" si="32"/>
        <v>-56.076560999999998</v>
      </c>
      <c r="J207" s="88">
        <v>21303000000</v>
      </c>
      <c r="K207" s="88">
        <v>-73.120728</v>
      </c>
      <c r="L207" s="88">
        <v>-63.773857</v>
      </c>
      <c r="N207" s="6">
        <f t="shared" si="35"/>
        <v>25.308055555555999</v>
      </c>
      <c r="O207" s="6">
        <f t="shared" si="33"/>
        <v>-47.876632999999998</v>
      </c>
    </row>
    <row r="208" spans="2:16" x14ac:dyDescent="0.25">
      <c r="B208" s="88">
        <v>22194416666.667</v>
      </c>
      <c r="C208" s="88">
        <v>-100.60894</v>
      </c>
      <c r="D208" s="88">
        <v>-93.274338</v>
      </c>
      <c r="F208" s="6">
        <f t="shared" si="34"/>
        <v>25.977250000000002</v>
      </c>
      <c r="G208" s="6">
        <f t="shared" si="32"/>
        <v>-55.376494999999998</v>
      </c>
      <c r="J208" s="88">
        <v>22194416666.667</v>
      </c>
      <c r="K208" s="88">
        <v>-72.248374999999996</v>
      </c>
      <c r="L208" s="88">
        <v>-63.086303999999998</v>
      </c>
      <c r="N208" s="6">
        <f t="shared" si="35"/>
        <v>25.977250000000002</v>
      </c>
      <c r="O208" s="6">
        <f t="shared" si="33"/>
        <v>-50.854773999999999</v>
      </c>
    </row>
    <row r="209" spans="2:16" x14ac:dyDescent="0.25">
      <c r="B209" s="88">
        <v>23085833333.333</v>
      </c>
      <c r="C209" s="88">
        <v>-70.220534999999998</v>
      </c>
      <c r="D209" s="88">
        <v>-62.842875999999997</v>
      </c>
      <c r="F209" s="6">
        <f t="shared" si="34"/>
        <v>26.646444444444001</v>
      </c>
      <c r="G209" s="6">
        <f t="shared" si="32"/>
        <v>-52.472259999999999</v>
      </c>
      <c r="J209" s="88">
        <v>23085833333.333</v>
      </c>
      <c r="K209" s="88">
        <v>-74.638458</v>
      </c>
      <c r="L209" s="88">
        <v>-65.820305000000005</v>
      </c>
      <c r="N209" s="6">
        <f t="shared" si="35"/>
        <v>26.646444444444001</v>
      </c>
      <c r="O209" s="6">
        <f t="shared" si="33"/>
        <v>-50.719935999999997</v>
      </c>
    </row>
    <row r="210" spans="2:16" x14ac:dyDescent="0.25">
      <c r="B210" s="88">
        <v>23977250000</v>
      </c>
      <c r="C210" s="88">
        <v>-67.869560000000007</v>
      </c>
      <c r="D210" s="88">
        <v>-60.650557999999997</v>
      </c>
      <c r="F210" s="6">
        <f t="shared" si="34"/>
        <v>27.315638888889001</v>
      </c>
      <c r="G210" s="6">
        <f t="shared" si="32"/>
        <v>-52.762905000000003</v>
      </c>
      <c r="J210" s="88">
        <v>23977250000</v>
      </c>
      <c r="K210" s="88">
        <v>-92.641211999999996</v>
      </c>
      <c r="L210" s="88">
        <v>-84.301581999999996</v>
      </c>
      <c r="N210" s="6">
        <f t="shared" si="35"/>
        <v>27.315638888889001</v>
      </c>
      <c r="O210" s="6">
        <f t="shared" si="33"/>
        <v>-51.194298000000003</v>
      </c>
    </row>
    <row r="211" spans="2:16" x14ac:dyDescent="0.25">
      <c r="B211" s="88">
        <v>24868666666.667</v>
      </c>
      <c r="C211" s="88">
        <v>-69.664542999999995</v>
      </c>
      <c r="D211" s="88">
        <v>-62.171802999999997</v>
      </c>
      <c r="F211" s="6">
        <f t="shared" si="34"/>
        <v>27.984833333333</v>
      </c>
      <c r="G211" s="6">
        <f t="shared" si="32"/>
        <v>-51.710861000000001</v>
      </c>
      <c r="J211" s="88">
        <v>24868666666.667</v>
      </c>
      <c r="K211" s="88">
        <v>-76.510711999999998</v>
      </c>
      <c r="L211" s="88">
        <v>-68.230957000000004</v>
      </c>
      <c r="N211" s="6">
        <f t="shared" si="35"/>
        <v>27.984833333333</v>
      </c>
      <c r="O211" s="6">
        <f t="shared" si="33"/>
        <v>-50.094951999999999</v>
      </c>
    </row>
    <row r="212" spans="2:16" x14ac:dyDescent="0.25">
      <c r="B212" s="88">
        <v>25760083333.333</v>
      </c>
      <c r="C212" s="88">
        <v>-69.144172999999995</v>
      </c>
      <c r="D212" s="88">
        <v>-61.296546999999997</v>
      </c>
      <c r="F212" s="6">
        <f t="shared" si="34"/>
        <v>28.654027777778001</v>
      </c>
      <c r="G212" s="6">
        <f t="shared" si="32"/>
        <v>-47.071162999999999</v>
      </c>
      <c r="J212" s="88">
        <v>25760083333.333</v>
      </c>
      <c r="K212" s="88">
        <v>-77.314194000000001</v>
      </c>
      <c r="L212" s="88">
        <v>-68.390159999999995</v>
      </c>
      <c r="N212" s="6">
        <f t="shared" si="35"/>
        <v>28.654027777778001</v>
      </c>
      <c r="O212" s="6">
        <f t="shared" si="33"/>
        <v>-46.523296000000002</v>
      </c>
    </row>
    <row r="213" spans="2:16" x14ac:dyDescent="0.25">
      <c r="B213" s="88">
        <v>26651500000</v>
      </c>
      <c r="C213" s="88">
        <v>-76.49427</v>
      </c>
      <c r="D213" s="88">
        <v>-68.428336999999999</v>
      </c>
      <c r="F213" s="6">
        <f t="shared" si="34"/>
        <v>29.323222222222</v>
      </c>
      <c r="G213" s="6">
        <f t="shared" si="32"/>
        <v>-47.531512999999997</v>
      </c>
      <c r="J213" s="88">
        <v>26651500000</v>
      </c>
      <c r="K213" s="88">
        <v>-73.354301000000007</v>
      </c>
      <c r="L213" s="88">
        <v>-64.717094000000003</v>
      </c>
      <c r="N213" s="6">
        <f t="shared" si="35"/>
        <v>29.323222222222</v>
      </c>
      <c r="O213" s="6">
        <f t="shared" si="33"/>
        <v>-45.688262999999999</v>
      </c>
    </row>
    <row r="214" spans="2:16" x14ac:dyDescent="0.25">
      <c r="B214" s="88">
        <v>27542916666.667</v>
      </c>
      <c r="C214" s="88">
        <v>-74.931663999999998</v>
      </c>
      <c r="D214" s="88">
        <v>-66.856430000000003</v>
      </c>
      <c r="F214" s="6">
        <f t="shared" si="34"/>
        <v>29.992416666667001</v>
      </c>
      <c r="G214" s="6">
        <f t="shared" si="32"/>
        <v>-52.504947999999999</v>
      </c>
      <c r="J214" s="88">
        <v>27542916666.667</v>
      </c>
      <c r="K214" s="88">
        <v>-70.716721000000007</v>
      </c>
      <c r="L214" s="88">
        <v>-61.959128999999997</v>
      </c>
      <c r="N214" s="6">
        <f t="shared" si="35"/>
        <v>29.992416666667001</v>
      </c>
      <c r="O214" s="6">
        <f t="shared" si="33"/>
        <v>-45.836266000000002</v>
      </c>
    </row>
    <row r="215" spans="2:16" x14ac:dyDescent="0.25">
      <c r="B215" s="88">
        <v>28434333333.333</v>
      </c>
      <c r="C215" s="88">
        <v>-68.749358999999998</v>
      </c>
      <c r="D215" s="88">
        <v>-60.304828999999998</v>
      </c>
      <c r="F215" s="6">
        <f t="shared" si="34"/>
        <v>30.661611111111</v>
      </c>
      <c r="G215" s="6">
        <f t="shared" si="32"/>
        <v>-49.765082999999997</v>
      </c>
      <c r="J215" s="88">
        <v>28434333333.333</v>
      </c>
      <c r="K215" s="88">
        <v>-70.225257999999997</v>
      </c>
      <c r="L215" s="88">
        <v>-61.216667000000001</v>
      </c>
      <c r="N215" s="6">
        <f t="shared" si="35"/>
        <v>30.661611111111</v>
      </c>
      <c r="O215" s="6">
        <f t="shared" si="33"/>
        <v>-45.427475000000001</v>
      </c>
    </row>
    <row r="216" spans="2:16" x14ac:dyDescent="0.25">
      <c r="B216" s="88">
        <v>29325750000</v>
      </c>
      <c r="C216" s="88">
        <v>-66.274963</v>
      </c>
      <c r="D216" s="88">
        <v>-57.787261999999998</v>
      </c>
      <c r="F216" s="6">
        <f t="shared" si="34"/>
        <v>31.330805555556001</v>
      </c>
      <c r="G216" s="6">
        <f t="shared" si="32"/>
        <v>-52.459476000000002</v>
      </c>
      <c r="J216" s="88">
        <v>29325750000</v>
      </c>
      <c r="K216" s="88">
        <v>-74.756859000000006</v>
      </c>
      <c r="L216" s="88">
        <v>-65.670860000000005</v>
      </c>
      <c r="N216" s="6">
        <f t="shared" si="35"/>
        <v>31.330805555556001</v>
      </c>
      <c r="O216" s="6">
        <f t="shared" si="33"/>
        <v>-46.622002000000002</v>
      </c>
    </row>
    <row r="217" spans="2:16" x14ac:dyDescent="0.25">
      <c r="B217" s="88">
        <v>30217166666.667</v>
      </c>
      <c r="C217" s="88">
        <v>-66.702888000000002</v>
      </c>
      <c r="D217" s="88">
        <v>-58.503345000000003</v>
      </c>
      <c r="F217" s="6">
        <f t="shared" si="34"/>
        <v>32</v>
      </c>
      <c r="G217" s="6">
        <f t="shared" si="32"/>
        <v>-54.393161999999997</v>
      </c>
      <c r="J217" s="88">
        <v>30217166666.667</v>
      </c>
      <c r="K217" s="88">
        <v>-74.759299999999996</v>
      </c>
      <c r="L217" s="88">
        <v>-65.976707000000005</v>
      </c>
      <c r="N217" s="6">
        <f t="shared" si="35"/>
        <v>32</v>
      </c>
      <c r="O217" s="6">
        <f t="shared" si="33"/>
        <v>-42.891624</v>
      </c>
    </row>
    <row r="218" spans="2:16" x14ac:dyDescent="0.25">
      <c r="B218" s="88">
        <v>31108583333.333</v>
      </c>
      <c r="C218" s="88">
        <v>-66.906257999999994</v>
      </c>
      <c r="D218" s="88">
        <v>-58.806930999999999</v>
      </c>
      <c r="F218" s="6" t="s">
        <v>21</v>
      </c>
      <c r="J218" s="88">
        <v>31108583333.333</v>
      </c>
      <c r="K218" s="88">
        <v>-71.972190999999995</v>
      </c>
      <c r="L218" s="88">
        <v>-63.290286999999999</v>
      </c>
      <c r="N218" s="6" t="s">
        <v>21</v>
      </c>
    </row>
    <row r="219" spans="2:16" x14ac:dyDescent="0.25">
      <c r="B219" s="88">
        <v>32000000000</v>
      </c>
      <c r="C219" s="88">
        <v>-67.471541999999999</v>
      </c>
      <c r="D219" s="88">
        <v>-59.115822000000001</v>
      </c>
      <c r="J219" s="88">
        <v>32000000000</v>
      </c>
      <c r="K219" s="88">
        <v>-71.470718000000005</v>
      </c>
      <c r="L219" s="88">
        <v>-62.395446999999997</v>
      </c>
    </row>
    <row r="220" spans="2:16" x14ac:dyDescent="0.25">
      <c r="B220" s="88" t="s">
        <v>21</v>
      </c>
      <c r="J220" s="88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3Rx1L dBc Log Mag(dB)</v>
      </c>
      <c r="H222" s="35">
        <v>3</v>
      </c>
      <c r="N222" s="6" t="s">
        <v>19</v>
      </c>
      <c r="O222" s="6" t="str">
        <f t="shared" ref="O222:O241" si="37">L248</f>
        <v>3Rx1L dBc Log Mag(dB)</v>
      </c>
      <c r="P222" s="35">
        <v>3</v>
      </c>
    </row>
    <row r="223" spans="2:16" ht="15.75" x14ac:dyDescent="0.25">
      <c r="B223" s="88" t="s">
        <v>41</v>
      </c>
      <c r="F223" s="6">
        <f t="shared" ref="F223:F241" si="38">B249/1000000000</f>
        <v>8</v>
      </c>
      <c r="G223" s="6">
        <f t="shared" si="36"/>
        <v>-58.385936999999998</v>
      </c>
      <c r="H223" s="36">
        <f>ABS(AVERAGE(G223:G241)-(H222-1)*5)</f>
        <v>60.854437631578946</v>
      </c>
      <c r="J223" s="88" t="s">
        <v>41</v>
      </c>
      <c r="N223" s="6">
        <f t="shared" ref="N223:N241" si="39">J249/1000000000</f>
        <v>8</v>
      </c>
      <c r="O223" s="6">
        <f t="shared" si="37"/>
        <v>-66.319359000000006</v>
      </c>
      <c r="P223" s="36">
        <f>ABS(AVERAGE(O223:O241)-(P222-1)*5)</f>
        <v>62.307942631578953</v>
      </c>
    </row>
    <row r="224" spans="2:16" x14ac:dyDescent="0.25">
      <c r="B224" s="88" t="s">
        <v>19</v>
      </c>
      <c r="C224" s="88" t="s">
        <v>130</v>
      </c>
      <c r="D224" s="88" t="s">
        <v>42</v>
      </c>
      <c r="F224" s="6">
        <f t="shared" si="38"/>
        <v>8.2979814814815001</v>
      </c>
      <c r="G224" s="6">
        <f t="shared" si="36"/>
        <v>-51.252102000000001</v>
      </c>
      <c r="J224" s="88" t="s">
        <v>19</v>
      </c>
      <c r="K224" s="88" t="s">
        <v>130</v>
      </c>
      <c r="L224" s="88" t="s">
        <v>42</v>
      </c>
      <c r="N224" s="6">
        <f t="shared" si="39"/>
        <v>8.2979814814815001</v>
      </c>
      <c r="O224" s="6">
        <f t="shared" si="37"/>
        <v>-66.089438999999999</v>
      </c>
    </row>
    <row r="225" spans="2:15" x14ac:dyDescent="0.25">
      <c r="B225" s="88">
        <v>19954500000</v>
      </c>
      <c r="C225" s="88">
        <v>-56.649512999999999</v>
      </c>
      <c r="D225" s="88">
        <v>-49.787883999999998</v>
      </c>
      <c r="F225" s="6">
        <f t="shared" si="38"/>
        <v>8.5959629629630001</v>
      </c>
      <c r="G225" s="6">
        <f t="shared" si="36"/>
        <v>-48.634704999999997</v>
      </c>
      <c r="J225" s="88">
        <v>19954500000</v>
      </c>
      <c r="K225" s="88">
        <v>-54.817829000000003</v>
      </c>
      <c r="L225" s="88">
        <v>-45.172694999999997</v>
      </c>
      <c r="N225" s="6">
        <f t="shared" si="39"/>
        <v>8.5959629629630001</v>
      </c>
      <c r="O225" s="6">
        <f t="shared" si="37"/>
        <v>-62.484183999999999</v>
      </c>
    </row>
    <row r="226" spans="2:15" x14ac:dyDescent="0.25">
      <c r="B226" s="88">
        <v>20623694444.444</v>
      </c>
      <c r="C226" s="88">
        <v>-59.110374</v>
      </c>
      <c r="D226" s="88">
        <v>-52.513244999999998</v>
      </c>
      <c r="F226" s="6">
        <f t="shared" si="38"/>
        <v>8.8939444444444007</v>
      </c>
      <c r="G226" s="6">
        <f t="shared" si="36"/>
        <v>-48.977187999999998</v>
      </c>
      <c r="J226" s="88">
        <v>20623694444.444</v>
      </c>
      <c r="K226" s="88">
        <v>-56.416561000000002</v>
      </c>
      <c r="L226" s="88">
        <v>-48.058590000000002</v>
      </c>
      <c r="N226" s="6">
        <f t="shared" si="39"/>
        <v>8.8939444444444007</v>
      </c>
      <c r="O226" s="6">
        <f t="shared" si="37"/>
        <v>-58.932636000000002</v>
      </c>
    </row>
    <row r="227" spans="2:15" x14ac:dyDescent="0.25">
      <c r="B227" s="88">
        <v>21292888888.889</v>
      </c>
      <c r="C227" s="88">
        <v>-57.838028000000001</v>
      </c>
      <c r="D227" s="88">
        <v>-51.037010000000002</v>
      </c>
      <c r="F227" s="6">
        <f t="shared" si="38"/>
        <v>9.191925925925899</v>
      </c>
      <c r="G227" s="6">
        <f t="shared" si="36"/>
        <v>-49.877974999999999</v>
      </c>
      <c r="J227" s="88">
        <v>21292888888.889</v>
      </c>
      <c r="K227" s="88">
        <v>-59.532584999999997</v>
      </c>
      <c r="L227" s="88">
        <v>-51.302841000000001</v>
      </c>
      <c r="N227" s="6">
        <f t="shared" si="39"/>
        <v>9.191925925925899</v>
      </c>
      <c r="O227" s="6">
        <f t="shared" si="37"/>
        <v>-54.513328999999999</v>
      </c>
    </row>
    <row r="228" spans="2:15" x14ac:dyDescent="0.25">
      <c r="B228" s="88">
        <v>21962083333.333</v>
      </c>
      <c r="C228" s="88">
        <v>-60.937134</v>
      </c>
      <c r="D228" s="88">
        <v>-54.093868000000001</v>
      </c>
      <c r="F228" s="6">
        <f t="shared" si="38"/>
        <v>9.4899074074074008</v>
      </c>
      <c r="G228" s="6">
        <f t="shared" si="36"/>
        <v>-46.070709000000001</v>
      </c>
      <c r="J228" s="88">
        <v>21962083333.333</v>
      </c>
      <c r="K228" s="88">
        <v>-60.032668999999999</v>
      </c>
      <c r="L228" s="88">
        <v>-52.199947000000002</v>
      </c>
      <c r="N228" s="6">
        <f t="shared" si="39"/>
        <v>9.4899074074074008</v>
      </c>
      <c r="O228" s="6">
        <f t="shared" si="37"/>
        <v>-47.369762000000001</v>
      </c>
    </row>
    <row r="229" spans="2:15" x14ac:dyDescent="0.25">
      <c r="B229" s="88">
        <v>22631277777.778</v>
      </c>
      <c r="C229" s="88">
        <v>-62.744853999999997</v>
      </c>
      <c r="D229" s="88">
        <v>-56.094704</v>
      </c>
      <c r="F229" s="6">
        <f t="shared" si="38"/>
        <v>9.7878888888889009</v>
      </c>
      <c r="G229" s="6">
        <f t="shared" si="36"/>
        <v>-46.393546999999998</v>
      </c>
      <c r="J229" s="88">
        <v>22631277777.778</v>
      </c>
      <c r="K229" s="88">
        <v>-62.743988000000002</v>
      </c>
      <c r="L229" s="88">
        <v>-55.229950000000002</v>
      </c>
      <c r="N229" s="6">
        <f t="shared" si="39"/>
        <v>9.7878888888889009</v>
      </c>
      <c r="O229" s="6">
        <f t="shared" si="37"/>
        <v>-47.117657000000001</v>
      </c>
    </row>
    <row r="230" spans="2:15" x14ac:dyDescent="0.25">
      <c r="B230" s="88">
        <v>23300472222.222</v>
      </c>
      <c r="C230" s="88">
        <v>-64.356277000000006</v>
      </c>
      <c r="D230" s="88">
        <v>-56.785538000000003</v>
      </c>
      <c r="F230" s="6">
        <f t="shared" si="38"/>
        <v>10.085870370370001</v>
      </c>
      <c r="G230" s="6">
        <f t="shared" si="36"/>
        <v>-52.508761999999997</v>
      </c>
      <c r="J230" s="88">
        <v>23300472222.222</v>
      </c>
      <c r="K230" s="88">
        <v>-63.216408000000001</v>
      </c>
      <c r="L230" s="88">
        <v>-54.426952</v>
      </c>
      <c r="N230" s="6">
        <f t="shared" si="39"/>
        <v>10.085870370370001</v>
      </c>
      <c r="O230" s="6">
        <f t="shared" si="37"/>
        <v>-51.019973999999998</v>
      </c>
    </row>
    <row r="231" spans="2:15" x14ac:dyDescent="0.25">
      <c r="B231" s="88">
        <v>23969666666.667</v>
      </c>
      <c r="C231" s="88">
        <v>-60.787086000000002</v>
      </c>
      <c r="D231" s="88">
        <v>-53.379722999999998</v>
      </c>
      <c r="F231" s="6">
        <f t="shared" si="38"/>
        <v>10.383851851851999</v>
      </c>
      <c r="G231" s="6">
        <f t="shared" si="36"/>
        <v>-53.255169000000002</v>
      </c>
      <c r="J231" s="88">
        <v>23969666666.667</v>
      </c>
      <c r="K231" s="88">
        <v>-62.375056999999998</v>
      </c>
      <c r="L231" s="88">
        <v>-53.028187000000003</v>
      </c>
      <c r="N231" s="6">
        <f t="shared" si="39"/>
        <v>10.383851851851999</v>
      </c>
      <c r="O231" s="6">
        <f t="shared" si="37"/>
        <v>-52.289383000000001</v>
      </c>
    </row>
    <row r="232" spans="2:15" x14ac:dyDescent="0.25">
      <c r="B232" s="88">
        <v>24638861111.111</v>
      </c>
      <c r="C232" s="88">
        <v>-60.151252999999997</v>
      </c>
      <c r="D232" s="88">
        <v>-52.816654</v>
      </c>
      <c r="F232" s="6">
        <f t="shared" si="38"/>
        <v>10.681833333333</v>
      </c>
      <c r="G232" s="6">
        <f t="shared" si="36"/>
        <v>-52.886189000000002</v>
      </c>
      <c r="J232" s="88">
        <v>24638861111.111</v>
      </c>
      <c r="K232" s="88">
        <v>-58.503078000000002</v>
      </c>
      <c r="L232" s="88">
        <v>-49.341011000000002</v>
      </c>
      <c r="N232" s="6">
        <f t="shared" si="39"/>
        <v>10.681833333333</v>
      </c>
      <c r="O232" s="6">
        <f t="shared" si="37"/>
        <v>-49.671249000000003</v>
      </c>
    </row>
    <row r="233" spans="2:15" x14ac:dyDescent="0.25">
      <c r="B233" s="88">
        <v>25308055555.556</v>
      </c>
      <c r="C233" s="88">
        <v>-63.454219999999999</v>
      </c>
      <c r="D233" s="88">
        <v>-56.076560999999998</v>
      </c>
      <c r="F233" s="6">
        <f t="shared" si="38"/>
        <v>10.979814814815001</v>
      </c>
      <c r="G233" s="6">
        <f t="shared" si="36"/>
        <v>-55.954258000000003</v>
      </c>
      <c r="J233" s="88">
        <v>25308055555.556</v>
      </c>
      <c r="K233" s="88">
        <v>-56.694781999999996</v>
      </c>
      <c r="L233" s="88">
        <v>-47.876632999999998</v>
      </c>
      <c r="N233" s="6">
        <f t="shared" si="39"/>
        <v>10.979814814815001</v>
      </c>
      <c r="O233" s="6">
        <f t="shared" si="37"/>
        <v>-51.634529000000001</v>
      </c>
    </row>
    <row r="234" spans="2:15" x14ac:dyDescent="0.25">
      <c r="B234" s="88">
        <v>25977250000</v>
      </c>
      <c r="C234" s="88">
        <v>-62.595500999999999</v>
      </c>
      <c r="D234" s="88">
        <v>-55.376494999999998</v>
      </c>
      <c r="F234" s="6">
        <f t="shared" si="38"/>
        <v>11.277796296296</v>
      </c>
      <c r="G234" s="6">
        <f t="shared" si="36"/>
        <v>-56.726055000000002</v>
      </c>
      <c r="J234" s="88">
        <v>25977250000</v>
      </c>
      <c r="K234" s="88">
        <v>-59.194405000000003</v>
      </c>
      <c r="L234" s="88">
        <v>-50.854773999999999</v>
      </c>
      <c r="N234" s="6">
        <f t="shared" si="39"/>
        <v>11.277796296296</v>
      </c>
      <c r="O234" s="6">
        <f t="shared" si="37"/>
        <v>-55.678443999999999</v>
      </c>
    </row>
    <row r="235" spans="2:15" x14ac:dyDescent="0.25">
      <c r="B235" s="88">
        <v>26646444444.444</v>
      </c>
      <c r="C235" s="88">
        <v>-59.965000000000003</v>
      </c>
      <c r="D235" s="88">
        <v>-52.472259999999999</v>
      </c>
      <c r="F235" s="6">
        <f t="shared" si="38"/>
        <v>11.575777777778001</v>
      </c>
      <c r="G235" s="6">
        <f t="shared" si="36"/>
        <v>-54.497681</v>
      </c>
      <c r="J235" s="88">
        <v>26646444444.444</v>
      </c>
      <c r="K235" s="88">
        <v>-58.999687000000002</v>
      </c>
      <c r="L235" s="88">
        <v>-50.719935999999997</v>
      </c>
      <c r="N235" s="6">
        <f t="shared" si="39"/>
        <v>11.575777777778001</v>
      </c>
      <c r="O235" s="6">
        <f t="shared" si="37"/>
        <v>-55.820621000000003</v>
      </c>
    </row>
    <row r="236" spans="2:15" x14ac:dyDescent="0.25">
      <c r="B236" s="88">
        <v>27315638888.889</v>
      </c>
      <c r="C236" s="88">
        <v>-60.610531000000002</v>
      </c>
      <c r="D236" s="88">
        <v>-52.762905000000003</v>
      </c>
      <c r="F236" s="6">
        <f t="shared" si="38"/>
        <v>11.873759259259002</v>
      </c>
      <c r="G236" s="6">
        <f t="shared" si="36"/>
        <v>-56.721485000000001</v>
      </c>
      <c r="J236" s="88">
        <v>27315638888.889</v>
      </c>
      <c r="K236" s="88">
        <v>-60.118332000000002</v>
      </c>
      <c r="L236" s="88">
        <v>-51.194298000000003</v>
      </c>
      <c r="N236" s="6">
        <f t="shared" si="39"/>
        <v>11.873759259259002</v>
      </c>
      <c r="O236" s="6">
        <f t="shared" si="37"/>
        <v>-56.459865999999998</v>
      </c>
    </row>
    <row r="237" spans="2:15" x14ac:dyDescent="0.25">
      <c r="B237" s="88">
        <v>27984833333.333</v>
      </c>
      <c r="C237" s="88">
        <v>-59.776794000000002</v>
      </c>
      <c r="D237" s="88">
        <v>-51.710861000000001</v>
      </c>
      <c r="F237" s="6">
        <f t="shared" si="38"/>
        <v>12.171740740740999</v>
      </c>
      <c r="G237" s="6">
        <f t="shared" si="36"/>
        <v>-52.794547999999999</v>
      </c>
      <c r="J237" s="88">
        <v>27984833333.333</v>
      </c>
      <c r="K237" s="88">
        <v>-58.732159000000003</v>
      </c>
      <c r="L237" s="88">
        <v>-50.094951999999999</v>
      </c>
      <c r="N237" s="6">
        <f t="shared" si="39"/>
        <v>12.171740740740999</v>
      </c>
      <c r="O237" s="6">
        <f t="shared" si="37"/>
        <v>-51.862999000000002</v>
      </c>
    </row>
    <row r="238" spans="2:15" x14ac:dyDescent="0.25">
      <c r="B238" s="88">
        <v>28654027777.778</v>
      </c>
      <c r="C238" s="88">
        <v>-55.146397</v>
      </c>
      <c r="D238" s="88">
        <v>-47.071162999999999</v>
      </c>
      <c r="F238" s="6">
        <f t="shared" si="38"/>
        <v>12.469722222222</v>
      </c>
      <c r="G238" s="6">
        <f t="shared" si="36"/>
        <v>-48.375954</v>
      </c>
      <c r="J238" s="88">
        <v>28654027777.778</v>
      </c>
      <c r="K238" s="88">
        <v>-55.280890999999997</v>
      </c>
      <c r="L238" s="88">
        <v>-46.523296000000002</v>
      </c>
      <c r="N238" s="6">
        <f t="shared" si="39"/>
        <v>12.469722222222</v>
      </c>
      <c r="O238" s="6">
        <f t="shared" si="37"/>
        <v>-51.387196000000003</v>
      </c>
    </row>
    <row r="239" spans="2:15" x14ac:dyDescent="0.25">
      <c r="B239" s="88">
        <v>29323222222.222</v>
      </c>
      <c r="C239" s="88">
        <v>-55.976044000000002</v>
      </c>
      <c r="D239" s="88">
        <v>-47.531512999999997</v>
      </c>
      <c r="F239" s="6">
        <f t="shared" si="38"/>
        <v>12.767703703704001</v>
      </c>
      <c r="G239" s="6">
        <f t="shared" si="36"/>
        <v>-50.063518999999999</v>
      </c>
      <c r="J239" s="88">
        <v>29323222222.222</v>
      </c>
      <c r="K239" s="88">
        <v>-54.696854000000002</v>
      </c>
      <c r="L239" s="88">
        <v>-45.688262999999999</v>
      </c>
      <c r="N239" s="6">
        <f t="shared" si="39"/>
        <v>12.767703703704001</v>
      </c>
      <c r="O239" s="6">
        <f t="shared" si="37"/>
        <v>-49.331660999999997</v>
      </c>
    </row>
    <row r="240" spans="2:15" x14ac:dyDescent="0.25">
      <c r="B240" s="88">
        <v>29992416666.667</v>
      </c>
      <c r="C240" s="88">
        <v>-60.992649</v>
      </c>
      <c r="D240" s="88">
        <v>-52.504947999999999</v>
      </c>
      <c r="F240" s="6">
        <f t="shared" si="38"/>
        <v>13.065685185185</v>
      </c>
      <c r="G240" s="6">
        <f t="shared" si="36"/>
        <v>-48.050204999999998</v>
      </c>
      <c r="J240" s="88">
        <v>29992416666.667</v>
      </c>
      <c r="K240" s="88">
        <v>-54.922263999999998</v>
      </c>
      <c r="L240" s="88">
        <v>-45.836266000000002</v>
      </c>
      <c r="N240" s="6">
        <f t="shared" si="39"/>
        <v>13.065685185185</v>
      </c>
      <c r="O240" s="6">
        <f t="shared" si="37"/>
        <v>-41.244681999999997</v>
      </c>
    </row>
    <row r="241" spans="2:16" x14ac:dyDescent="0.25">
      <c r="B241" s="88">
        <v>30661611111.111</v>
      </c>
      <c r="C241" s="88">
        <v>-57.964626000000003</v>
      </c>
      <c r="D241" s="88">
        <v>-49.765082999999997</v>
      </c>
      <c r="F241" s="6">
        <f t="shared" si="38"/>
        <v>13.363666666666999</v>
      </c>
      <c r="G241" s="6">
        <f t="shared" si="36"/>
        <v>-34.808326999999998</v>
      </c>
      <c r="J241" s="88">
        <v>30661611111.111</v>
      </c>
      <c r="K241" s="88">
        <v>-54.210068</v>
      </c>
      <c r="L241" s="88">
        <v>-45.427475000000001</v>
      </c>
      <c r="N241" s="6">
        <f t="shared" si="39"/>
        <v>13.363666666666999</v>
      </c>
      <c r="O241" s="6">
        <f t="shared" si="37"/>
        <v>-24.623940000000001</v>
      </c>
    </row>
    <row r="242" spans="2:16" x14ac:dyDescent="0.25">
      <c r="B242" s="88">
        <v>31330805555.556</v>
      </c>
      <c r="C242" s="88">
        <v>-60.558799999999998</v>
      </c>
      <c r="D242" s="88">
        <v>-52.459476000000002</v>
      </c>
      <c r="F242" s="6" t="s">
        <v>21</v>
      </c>
      <c r="J242" s="88">
        <v>31330805555.556</v>
      </c>
      <c r="K242" s="88">
        <v>-55.303905</v>
      </c>
      <c r="L242" s="88">
        <v>-46.622002000000002</v>
      </c>
      <c r="N242" s="6" t="s">
        <v>21</v>
      </c>
    </row>
    <row r="243" spans="2:16" x14ac:dyDescent="0.25">
      <c r="B243" s="88">
        <v>32000000000</v>
      </c>
      <c r="C243" s="88">
        <v>-62.748877999999998</v>
      </c>
      <c r="D243" s="88">
        <v>-54.393161999999997</v>
      </c>
      <c r="J243" s="88">
        <v>32000000000</v>
      </c>
      <c r="K243" s="88">
        <v>-51.966892000000001</v>
      </c>
      <c r="L243" s="88">
        <v>-42.891624</v>
      </c>
    </row>
    <row r="244" spans="2:16" x14ac:dyDescent="0.25">
      <c r="B244" s="88" t="s">
        <v>21</v>
      </c>
      <c r="J244" s="88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3Rx2L dBc Log Mag(dB)</v>
      </c>
      <c r="H246" s="35">
        <v>3</v>
      </c>
      <c r="N246" s="6" t="s">
        <v>19</v>
      </c>
      <c r="O246" s="6" t="str">
        <f t="shared" ref="O246:O265" si="41">L272</f>
        <v>3Rx2L dBc Log Mag(dB)</v>
      </c>
      <c r="P246" s="35">
        <v>3</v>
      </c>
    </row>
    <row r="247" spans="2:16" ht="15.75" x14ac:dyDescent="0.25">
      <c r="B247" s="88" t="s">
        <v>43</v>
      </c>
      <c r="F247" s="6">
        <f t="shared" ref="F247:F265" si="42">B273/1000000000</f>
        <v>8</v>
      </c>
      <c r="G247" s="6">
        <f t="shared" si="40"/>
        <v>-73.183646999999993</v>
      </c>
      <c r="H247" s="36">
        <f>ABS(AVERAGE(G247:G265)-(H246-1)*5)</f>
        <v>81.758741000000001</v>
      </c>
      <c r="J247" s="88" t="s">
        <v>43</v>
      </c>
      <c r="N247" s="6">
        <f t="shared" ref="N247:N265" si="43">J273/1000000000</f>
        <v>8</v>
      </c>
      <c r="O247" s="6">
        <f t="shared" si="41"/>
        <v>-84.043487999999996</v>
      </c>
      <c r="P247" s="36">
        <f>ABS(AVERAGE(O247:O265)-(P246-1)*5)</f>
        <v>89.90414557894735</v>
      </c>
    </row>
    <row r="248" spans="2:16" x14ac:dyDescent="0.25">
      <c r="B248" s="88" t="s">
        <v>19</v>
      </c>
      <c r="C248" s="88" t="s">
        <v>131</v>
      </c>
      <c r="D248" s="88" t="s">
        <v>44</v>
      </c>
      <c r="F248" s="6">
        <f t="shared" si="42"/>
        <v>8.7424259259259003</v>
      </c>
      <c r="G248" s="6">
        <f t="shared" si="40"/>
        <v>-68.162361000000004</v>
      </c>
      <c r="J248" s="88" t="s">
        <v>19</v>
      </c>
      <c r="K248" s="88" t="s">
        <v>131</v>
      </c>
      <c r="L248" s="88" t="s">
        <v>44</v>
      </c>
      <c r="N248" s="6">
        <f t="shared" si="43"/>
        <v>8.7424259259259003</v>
      </c>
      <c r="O248" s="6">
        <f t="shared" si="41"/>
        <v>-86.018485999999996</v>
      </c>
    </row>
    <row r="249" spans="2:16" x14ac:dyDescent="0.25">
      <c r="B249" s="88">
        <v>8000000000</v>
      </c>
      <c r="C249" s="88">
        <v>-65.247566000000006</v>
      </c>
      <c r="D249" s="88">
        <v>-58.385936999999998</v>
      </c>
      <c r="F249" s="6">
        <f t="shared" si="42"/>
        <v>9.4848518518519001</v>
      </c>
      <c r="G249" s="6">
        <f t="shared" si="40"/>
        <v>-70.612967999999995</v>
      </c>
      <c r="J249" s="88">
        <v>8000000000</v>
      </c>
      <c r="K249" s="88">
        <v>-75.964484999999996</v>
      </c>
      <c r="L249" s="88">
        <v>-66.319359000000006</v>
      </c>
      <c r="N249" s="6">
        <f t="shared" si="43"/>
        <v>9.4848518518519001</v>
      </c>
      <c r="O249" s="6">
        <f t="shared" si="41"/>
        <v>-70.564789000000005</v>
      </c>
    </row>
    <row r="250" spans="2:16" x14ac:dyDescent="0.25">
      <c r="B250" s="88">
        <v>8297981481.4814997</v>
      </c>
      <c r="C250" s="88">
        <v>-57.849232000000001</v>
      </c>
      <c r="D250" s="88">
        <v>-51.252102000000001</v>
      </c>
      <c r="F250" s="6">
        <f t="shared" si="42"/>
        <v>10.227277777777999</v>
      </c>
      <c r="G250" s="6">
        <f t="shared" si="40"/>
        <v>-78.969611999999998</v>
      </c>
      <c r="J250" s="88">
        <v>8297981481.4814997</v>
      </c>
      <c r="K250" s="88">
        <v>-74.447411000000002</v>
      </c>
      <c r="L250" s="88">
        <v>-66.089438999999999</v>
      </c>
      <c r="N250" s="6">
        <f t="shared" si="43"/>
        <v>10.227277777777999</v>
      </c>
      <c r="O250" s="6">
        <f t="shared" si="41"/>
        <v>-73.851791000000006</v>
      </c>
    </row>
    <row r="251" spans="2:16" x14ac:dyDescent="0.25">
      <c r="B251" s="88">
        <v>8595962962.9629993</v>
      </c>
      <c r="C251" s="88">
        <v>-55.435721999999998</v>
      </c>
      <c r="D251" s="88">
        <v>-48.634704999999997</v>
      </c>
      <c r="F251" s="6">
        <f t="shared" si="42"/>
        <v>10.969703703704001</v>
      </c>
      <c r="G251" s="6">
        <f t="shared" si="40"/>
        <v>-69.271652000000003</v>
      </c>
      <c r="J251" s="88">
        <v>8595962962.9629993</v>
      </c>
      <c r="K251" s="88">
        <v>-70.713927999999996</v>
      </c>
      <c r="L251" s="88">
        <v>-62.484183999999999</v>
      </c>
      <c r="N251" s="6">
        <f t="shared" si="43"/>
        <v>10.969703703704001</v>
      </c>
      <c r="O251" s="6">
        <f t="shared" si="41"/>
        <v>-78.825057999999999</v>
      </c>
    </row>
    <row r="252" spans="2:16" x14ac:dyDescent="0.25">
      <c r="B252" s="88">
        <v>8893944444.4444008</v>
      </c>
      <c r="C252" s="88">
        <v>-55.820453999999998</v>
      </c>
      <c r="D252" s="88">
        <v>-48.977187999999998</v>
      </c>
      <c r="F252" s="6">
        <f t="shared" si="42"/>
        <v>11.712129629629999</v>
      </c>
      <c r="G252" s="6">
        <f t="shared" si="40"/>
        <v>-77.679016000000004</v>
      </c>
      <c r="J252" s="88">
        <v>8893944444.4444008</v>
      </c>
      <c r="K252" s="88">
        <v>-66.765358000000006</v>
      </c>
      <c r="L252" s="88">
        <v>-58.932636000000002</v>
      </c>
      <c r="N252" s="6">
        <f t="shared" si="43"/>
        <v>11.712129629629999</v>
      </c>
      <c r="O252" s="6">
        <f t="shared" si="41"/>
        <v>-77.524085999999997</v>
      </c>
    </row>
    <row r="253" spans="2:16" x14ac:dyDescent="0.25">
      <c r="B253" s="88">
        <v>9191925925.9258995</v>
      </c>
      <c r="C253" s="88">
        <v>-56.528122000000003</v>
      </c>
      <c r="D253" s="88">
        <v>-49.877974999999999</v>
      </c>
      <c r="F253" s="6">
        <f t="shared" si="42"/>
        <v>12.454555555556</v>
      </c>
      <c r="G253" s="6">
        <f t="shared" si="40"/>
        <v>-69.295280000000005</v>
      </c>
      <c r="J253" s="88">
        <v>9191925925.9258995</v>
      </c>
      <c r="K253" s="88">
        <v>-62.027366999999998</v>
      </c>
      <c r="L253" s="88">
        <v>-54.513328999999999</v>
      </c>
      <c r="N253" s="6">
        <f t="shared" si="43"/>
        <v>12.454555555556</v>
      </c>
      <c r="O253" s="6">
        <f t="shared" si="41"/>
        <v>-77.779715999999993</v>
      </c>
    </row>
    <row r="254" spans="2:16" x14ac:dyDescent="0.25">
      <c r="B254" s="88">
        <v>9489907407.4074001</v>
      </c>
      <c r="C254" s="88">
        <v>-53.641449000000001</v>
      </c>
      <c r="D254" s="88">
        <v>-46.070709000000001</v>
      </c>
      <c r="F254" s="6">
        <f t="shared" si="42"/>
        <v>13.196981481481</v>
      </c>
      <c r="G254" s="6">
        <f t="shared" si="40"/>
        <v>-66.765609999999995</v>
      </c>
      <c r="J254" s="88">
        <v>9489907407.4074001</v>
      </c>
      <c r="K254" s="88">
        <v>-56.159213999999999</v>
      </c>
      <c r="L254" s="88">
        <v>-47.369762000000001</v>
      </c>
      <c r="N254" s="6">
        <f t="shared" si="43"/>
        <v>13.196981481481</v>
      </c>
      <c r="O254" s="6">
        <f t="shared" si="41"/>
        <v>-76.916725</v>
      </c>
    </row>
    <row r="255" spans="2:16" x14ac:dyDescent="0.25">
      <c r="B255" s="88">
        <v>9787888888.8889008</v>
      </c>
      <c r="C255" s="88">
        <v>-53.800910999999999</v>
      </c>
      <c r="D255" s="88">
        <v>-46.393546999999998</v>
      </c>
      <c r="F255" s="6">
        <f t="shared" si="42"/>
        <v>13.939407407407</v>
      </c>
      <c r="G255" s="6">
        <f t="shared" si="40"/>
        <v>-87.722533999999996</v>
      </c>
      <c r="J255" s="88">
        <v>9787888888.8889008</v>
      </c>
      <c r="K255" s="88">
        <v>-56.464531000000001</v>
      </c>
      <c r="L255" s="88">
        <v>-47.117657000000001</v>
      </c>
      <c r="N255" s="6">
        <f t="shared" si="43"/>
        <v>13.939407407407</v>
      </c>
      <c r="O255" s="6">
        <f t="shared" si="41"/>
        <v>-93.952629000000002</v>
      </c>
    </row>
    <row r="256" spans="2:16" x14ac:dyDescent="0.25">
      <c r="B256" s="88">
        <v>10085870370.370001</v>
      </c>
      <c r="C256" s="88">
        <v>-59.843364999999999</v>
      </c>
      <c r="D256" s="88">
        <v>-52.508761999999997</v>
      </c>
      <c r="F256" s="6">
        <f t="shared" si="42"/>
        <v>14.681833333333</v>
      </c>
      <c r="G256" s="6">
        <f t="shared" si="40"/>
        <v>-70.229950000000002</v>
      </c>
      <c r="J256" s="88">
        <v>10085870370.370001</v>
      </c>
      <c r="K256" s="88">
        <v>-60.182037000000001</v>
      </c>
      <c r="L256" s="88">
        <v>-51.019973999999998</v>
      </c>
      <c r="N256" s="6">
        <f t="shared" si="43"/>
        <v>14.681833333333</v>
      </c>
      <c r="O256" s="6">
        <f t="shared" si="41"/>
        <v>-77.202979999999997</v>
      </c>
    </row>
    <row r="257" spans="2:16" x14ac:dyDescent="0.25">
      <c r="B257" s="88">
        <v>10383851851.851999</v>
      </c>
      <c r="C257" s="88">
        <v>-60.632828000000003</v>
      </c>
      <c r="D257" s="88">
        <v>-53.255169000000002</v>
      </c>
      <c r="F257" s="6">
        <f t="shared" si="42"/>
        <v>15.424259259259001</v>
      </c>
      <c r="G257" s="6">
        <f t="shared" si="40"/>
        <v>-62.961483000000001</v>
      </c>
      <c r="J257" s="88">
        <v>10383851851.851999</v>
      </c>
      <c r="K257" s="88">
        <v>-61.107532999999997</v>
      </c>
      <c r="L257" s="88">
        <v>-52.289383000000001</v>
      </c>
      <c r="N257" s="6">
        <f t="shared" si="43"/>
        <v>15.424259259259001</v>
      </c>
      <c r="O257" s="6">
        <f t="shared" si="41"/>
        <v>-79.887978000000004</v>
      </c>
    </row>
    <row r="258" spans="2:16" x14ac:dyDescent="0.25">
      <c r="B258" s="88">
        <v>10681833333.333</v>
      </c>
      <c r="C258" s="88">
        <v>-60.105198000000001</v>
      </c>
      <c r="D258" s="88">
        <v>-52.886189000000002</v>
      </c>
      <c r="F258" s="6">
        <f t="shared" si="42"/>
        <v>16.166685185184999</v>
      </c>
      <c r="G258" s="6">
        <f t="shared" si="40"/>
        <v>-62.639159999999997</v>
      </c>
      <c r="J258" s="88">
        <v>10681833333.333</v>
      </c>
      <c r="K258" s="88">
        <v>-58.01088</v>
      </c>
      <c r="L258" s="88">
        <v>-49.671249000000003</v>
      </c>
      <c r="N258" s="6">
        <f t="shared" si="43"/>
        <v>16.166685185184999</v>
      </c>
      <c r="O258" s="6">
        <f t="shared" si="41"/>
        <v>-87.157302999999999</v>
      </c>
    </row>
    <row r="259" spans="2:16" x14ac:dyDescent="0.25">
      <c r="B259" s="88">
        <v>10979814814.815001</v>
      </c>
      <c r="C259" s="88">
        <v>-63.446998999999998</v>
      </c>
      <c r="D259" s="88">
        <v>-55.954258000000003</v>
      </c>
      <c r="F259" s="6">
        <f t="shared" si="42"/>
        <v>16.909111111110999</v>
      </c>
      <c r="G259" s="6">
        <f t="shared" si="40"/>
        <v>-70.894553999999999</v>
      </c>
      <c r="J259" s="88">
        <v>10979814814.815001</v>
      </c>
      <c r="K259" s="88">
        <v>-59.914279999999998</v>
      </c>
      <c r="L259" s="88">
        <v>-51.634529000000001</v>
      </c>
      <c r="N259" s="6">
        <f t="shared" si="43"/>
        <v>16.909111111110999</v>
      </c>
      <c r="O259" s="6">
        <f t="shared" si="41"/>
        <v>-79.150574000000006</v>
      </c>
    </row>
    <row r="260" spans="2:16" x14ac:dyDescent="0.25">
      <c r="B260" s="88">
        <v>11277796296.296</v>
      </c>
      <c r="C260" s="88">
        <v>-64.573677000000004</v>
      </c>
      <c r="D260" s="88">
        <v>-56.726055000000002</v>
      </c>
      <c r="F260" s="6">
        <f t="shared" si="42"/>
        <v>17.651537037036999</v>
      </c>
      <c r="G260" s="6">
        <f t="shared" si="40"/>
        <v>-64.878806999999995</v>
      </c>
      <c r="J260" s="88">
        <v>11277796296.296</v>
      </c>
      <c r="K260" s="88">
        <v>-64.602478000000005</v>
      </c>
      <c r="L260" s="88">
        <v>-55.678443999999999</v>
      </c>
      <c r="N260" s="6">
        <f t="shared" si="43"/>
        <v>17.651537037036999</v>
      </c>
      <c r="O260" s="6">
        <f t="shared" si="41"/>
        <v>-75.566010000000006</v>
      </c>
    </row>
    <row r="261" spans="2:16" x14ac:dyDescent="0.25">
      <c r="B261" s="88">
        <v>11575777777.778</v>
      </c>
      <c r="C261" s="88">
        <v>-62.563614000000001</v>
      </c>
      <c r="D261" s="88">
        <v>-54.497681</v>
      </c>
      <c r="F261" s="6">
        <f t="shared" si="42"/>
        <v>18.393962962963002</v>
      </c>
      <c r="G261" s="6">
        <f t="shared" si="40"/>
        <v>-65.871459999999999</v>
      </c>
      <c r="J261" s="88">
        <v>11575777777.778</v>
      </c>
      <c r="K261" s="88">
        <v>-64.457825</v>
      </c>
      <c r="L261" s="88">
        <v>-55.820621000000003</v>
      </c>
      <c r="N261" s="6">
        <f t="shared" si="43"/>
        <v>18.393962962963002</v>
      </c>
      <c r="O261" s="6">
        <f t="shared" si="41"/>
        <v>-74.291961999999998</v>
      </c>
    </row>
    <row r="262" spans="2:16" x14ac:dyDescent="0.25">
      <c r="B262" s="88">
        <v>11873759259.259001</v>
      </c>
      <c r="C262" s="88">
        <v>-64.796722000000003</v>
      </c>
      <c r="D262" s="88">
        <v>-56.721485000000001</v>
      </c>
      <c r="F262" s="6">
        <f t="shared" si="42"/>
        <v>19.136388888889002</v>
      </c>
      <c r="G262" s="6">
        <f t="shared" si="40"/>
        <v>-63.029117999999997</v>
      </c>
      <c r="J262" s="88">
        <v>11873759259.259001</v>
      </c>
      <c r="K262" s="88">
        <v>-65.217461</v>
      </c>
      <c r="L262" s="88">
        <v>-56.459865999999998</v>
      </c>
      <c r="N262" s="6">
        <f t="shared" si="43"/>
        <v>19.136388888889002</v>
      </c>
      <c r="O262" s="6">
        <f t="shared" si="41"/>
        <v>-76.731696999999997</v>
      </c>
    </row>
    <row r="263" spans="2:16" x14ac:dyDescent="0.25">
      <c r="B263" s="88">
        <v>12171740740.740999</v>
      </c>
      <c r="C263" s="88">
        <v>-61.239082000000003</v>
      </c>
      <c r="D263" s="88">
        <v>-52.794547999999999</v>
      </c>
      <c r="F263" s="6">
        <f t="shared" si="42"/>
        <v>19.878814814814998</v>
      </c>
      <c r="G263" s="6">
        <f t="shared" si="40"/>
        <v>-62.866123000000002</v>
      </c>
      <c r="J263" s="88">
        <v>12171740740.740999</v>
      </c>
      <c r="K263" s="88">
        <v>-60.871589999999998</v>
      </c>
      <c r="L263" s="88">
        <v>-51.862999000000002</v>
      </c>
      <c r="N263" s="6">
        <f t="shared" si="43"/>
        <v>19.878814814814998</v>
      </c>
      <c r="O263" s="6">
        <f t="shared" si="41"/>
        <v>-91.340096000000003</v>
      </c>
    </row>
    <row r="264" spans="2:16" x14ac:dyDescent="0.25">
      <c r="B264" s="88">
        <v>12469722222.222</v>
      </c>
      <c r="C264" s="88">
        <v>-56.863655000000001</v>
      </c>
      <c r="D264" s="88">
        <v>-48.375954</v>
      </c>
      <c r="F264" s="6">
        <f t="shared" si="42"/>
        <v>20.621240740741001</v>
      </c>
      <c r="G264" s="6">
        <f t="shared" si="40"/>
        <v>-85.637282999999996</v>
      </c>
      <c r="J264" s="88">
        <v>12469722222.222</v>
      </c>
      <c r="K264" s="88">
        <v>-60.473193999999999</v>
      </c>
      <c r="L264" s="88">
        <v>-51.387196000000003</v>
      </c>
      <c r="N264" s="6">
        <f t="shared" si="43"/>
        <v>20.621240740741001</v>
      </c>
      <c r="O264" s="6">
        <f t="shared" si="41"/>
        <v>-75.889037999999999</v>
      </c>
    </row>
    <row r="265" spans="2:16" x14ac:dyDescent="0.25">
      <c r="B265" s="88">
        <v>12767703703.704</v>
      </c>
      <c r="C265" s="88">
        <v>-58.263058000000001</v>
      </c>
      <c r="D265" s="88">
        <v>-50.063518999999999</v>
      </c>
      <c r="F265" s="6">
        <f t="shared" si="42"/>
        <v>21.363666666667001</v>
      </c>
      <c r="G265" s="6">
        <f t="shared" si="40"/>
        <v>-92.745461000000006</v>
      </c>
      <c r="J265" s="88">
        <v>12767703703.704</v>
      </c>
      <c r="K265" s="88">
        <v>-58.114258</v>
      </c>
      <c r="L265" s="88">
        <v>-49.331660999999997</v>
      </c>
      <c r="N265" s="6">
        <f t="shared" si="43"/>
        <v>21.363666666667001</v>
      </c>
      <c r="O265" s="6">
        <f t="shared" si="41"/>
        <v>-81.484359999999995</v>
      </c>
    </row>
    <row r="266" spans="2:16" x14ac:dyDescent="0.25">
      <c r="B266" s="88">
        <v>13065685185.184999</v>
      </c>
      <c r="C266" s="88">
        <v>-56.149524999999997</v>
      </c>
      <c r="D266" s="88">
        <v>-48.050204999999998</v>
      </c>
      <c r="F266" s="6" t="s">
        <v>21</v>
      </c>
      <c r="J266" s="88">
        <v>13065685185.184999</v>
      </c>
      <c r="K266" s="88">
        <v>-49.926586</v>
      </c>
      <c r="L266" s="88">
        <v>-41.244681999999997</v>
      </c>
      <c r="N266" s="6" t="s">
        <v>21</v>
      </c>
    </row>
    <row r="267" spans="2:16" x14ac:dyDescent="0.25">
      <c r="B267" s="88">
        <v>13363666666.667</v>
      </c>
      <c r="C267" s="88">
        <v>-43.164042999999999</v>
      </c>
      <c r="D267" s="88">
        <v>-34.808326999999998</v>
      </c>
      <c r="J267" s="88">
        <v>13363666666.667</v>
      </c>
      <c r="K267" s="88">
        <v>-33.699207000000001</v>
      </c>
      <c r="L267" s="88">
        <v>-24.623940000000001</v>
      </c>
    </row>
    <row r="268" spans="2:16" x14ac:dyDescent="0.25">
      <c r="B268" s="88" t="s">
        <v>21</v>
      </c>
      <c r="J268" s="88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3Rx3L dBc Log Mag(dB)</v>
      </c>
      <c r="H270" s="35">
        <v>3</v>
      </c>
      <c r="N270" s="6" t="s">
        <v>19</v>
      </c>
      <c r="O270" s="6" t="str">
        <f t="shared" ref="O270:O289" si="45">L296</f>
        <v>3Rx3L dBc Log Mag(dB)</v>
      </c>
      <c r="P270" s="35">
        <v>3</v>
      </c>
    </row>
    <row r="271" spans="2:16" ht="15.75" x14ac:dyDescent="0.25">
      <c r="B271" s="88" t="s">
        <v>45</v>
      </c>
      <c r="F271" s="6">
        <f t="shared" ref="F271:F289" si="46">B297/1000000000</f>
        <v>8</v>
      </c>
      <c r="G271" s="6">
        <f t="shared" si="44"/>
        <v>-44.142322999999998</v>
      </c>
      <c r="H271" s="36">
        <f>ABS(AVERAGE(G271:G289)-(H270-1)*5)</f>
        <v>70.769367473684213</v>
      </c>
      <c r="J271" s="88" t="s">
        <v>45</v>
      </c>
      <c r="N271" s="6">
        <f t="shared" ref="N271:N289" si="47">J297/1000000000</f>
        <v>8</v>
      </c>
      <c r="O271" s="6">
        <f t="shared" si="45"/>
        <v>-53.01276</v>
      </c>
      <c r="P271" s="36">
        <f>ABS(AVERAGE(O271:O289)-(P270-1)*5)</f>
        <v>74.908114789473686</v>
      </c>
    </row>
    <row r="272" spans="2:16" x14ac:dyDescent="0.25">
      <c r="B272" s="88" t="s">
        <v>19</v>
      </c>
      <c r="C272" s="88" t="s">
        <v>132</v>
      </c>
      <c r="D272" s="88" t="s">
        <v>46</v>
      </c>
      <c r="F272" s="6">
        <f t="shared" si="46"/>
        <v>9.3316481481480995</v>
      </c>
      <c r="G272" s="6">
        <f t="shared" si="44"/>
        <v>-53.598381000000003</v>
      </c>
      <c r="J272" s="88" t="s">
        <v>19</v>
      </c>
      <c r="K272" s="88" t="s">
        <v>132</v>
      </c>
      <c r="L272" s="88" t="s">
        <v>46</v>
      </c>
      <c r="N272" s="6">
        <f t="shared" si="47"/>
        <v>9.3316481481480995</v>
      </c>
      <c r="O272" s="6">
        <f t="shared" si="45"/>
        <v>-50.073779999999999</v>
      </c>
    </row>
    <row r="273" spans="2:15" x14ac:dyDescent="0.25">
      <c r="B273" s="88">
        <v>8000000000</v>
      </c>
      <c r="C273" s="88">
        <v>-80.045272999999995</v>
      </c>
      <c r="D273" s="88">
        <v>-73.183646999999993</v>
      </c>
      <c r="F273" s="6">
        <f t="shared" si="46"/>
        <v>10.663296296296</v>
      </c>
      <c r="G273" s="6">
        <f t="shared" si="44"/>
        <v>-60.091346999999999</v>
      </c>
      <c r="J273" s="88">
        <v>8000000000</v>
      </c>
      <c r="K273" s="88">
        <v>-93.688621999999995</v>
      </c>
      <c r="L273" s="88">
        <v>-84.043487999999996</v>
      </c>
      <c r="N273" s="6">
        <f t="shared" si="47"/>
        <v>10.663296296296</v>
      </c>
      <c r="O273" s="6">
        <f t="shared" si="45"/>
        <v>-63.406277000000003</v>
      </c>
    </row>
    <row r="274" spans="2:15" x14ac:dyDescent="0.25">
      <c r="B274" s="88">
        <v>8742425925.9258995</v>
      </c>
      <c r="C274" s="88">
        <v>-74.759490999999997</v>
      </c>
      <c r="D274" s="88">
        <v>-68.162361000000004</v>
      </c>
      <c r="F274" s="6">
        <f t="shared" si="46"/>
        <v>11.994944444444</v>
      </c>
      <c r="G274" s="6">
        <f t="shared" si="44"/>
        <v>-57.736125999999999</v>
      </c>
      <c r="J274" s="88">
        <v>8742425925.9258995</v>
      </c>
      <c r="K274" s="88">
        <v>-94.376457000000002</v>
      </c>
      <c r="L274" s="88">
        <v>-86.018485999999996</v>
      </c>
      <c r="N274" s="6">
        <f t="shared" si="47"/>
        <v>11.994944444444</v>
      </c>
      <c r="O274" s="6">
        <f t="shared" si="45"/>
        <v>-62.878078000000002</v>
      </c>
    </row>
    <row r="275" spans="2:15" x14ac:dyDescent="0.25">
      <c r="B275" s="88">
        <v>9484851851.8519001</v>
      </c>
      <c r="C275" s="88">
        <v>-77.413985999999994</v>
      </c>
      <c r="D275" s="88">
        <v>-70.612967999999995</v>
      </c>
      <c r="F275" s="6">
        <f t="shared" si="46"/>
        <v>13.326592592593</v>
      </c>
      <c r="G275" s="6">
        <f t="shared" si="44"/>
        <v>-61.918320000000001</v>
      </c>
      <c r="J275" s="88">
        <v>9484851851.8519001</v>
      </c>
      <c r="K275" s="88">
        <v>-78.794533000000001</v>
      </c>
      <c r="L275" s="88">
        <v>-70.564789000000005</v>
      </c>
      <c r="N275" s="6">
        <f t="shared" si="47"/>
        <v>13.326592592593</v>
      </c>
      <c r="O275" s="6">
        <f t="shared" si="45"/>
        <v>-57.555346999999998</v>
      </c>
    </row>
    <row r="276" spans="2:15" x14ac:dyDescent="0.25">
      <c r="B276" s="88">
        <v>10227277777.778</v>
      </c>
      <c r="C276" s="88">
        <v>-85.812873999999994</v>
      </c>
      <c r="D276" s="88">
        <v>-78.969611999999998</v>
      </c>
      <c r="F276" s="6">
        <f t="shared" si="46"/>
        <v>14.658240740740998</v>
      </c>
      <c r="G276" s="6">
        <f t="shared" si="44"/>
        <v>-59.556441999999997</v>
      </c>
      <c r="J276" s="88">
        <v>10227277777.778</v>
      </c>
      <c r="K276" s="88">
        <v>-81.684517</v>
      </c>
      <c r="L276" s="88">
        <v>-73.851791000000006</v>
      </c>
      <c r="N276" s="6">
        <f t="shared" si="47"/>
        <v>14.658240740740998</v>
      </c>
      <c r="O276" s="6">
        <f t="shared" si="45"/>
        <v>-80.114693000000003</v>
      </c>
    </row>
    <row r="277" spans="2:15" x14ac:dyDescent="0.25">
      <c r="B277" s="88">
        <v>10969703703.704</v>
      </c>
      <c r="C277" s="88">
        <v>-75.921798999999993</v>
      </c>
      <c r="D277" s="88">
        <v>-69.271652000000003</v>
      </c>
      <c r="F277" s="6">
        <f t="shared" si="46"/>
        <v>15.989888888889</v>
      </c>
      <c r="G277" s="6">
        <f t="shared" si="44"/>
        <v>-62.143475000000002</v>
      </c>
      <c r="J277" s="88">
        <v>10969703703.704</v>
      </c>
      <c r="K277" s="88">
        <v>-86.339095999999998</v>
      </c>
      <c r="L277" s="88">
        <v>-78.825057999999999</v>
      </c>
      <c r="N277" s="6">
        <f t="shared" si="47"/>
        <v>15.989888888889</v>
      </c>
      <c r="O277" s="6">
        <f t="shared" si="45"/>
        <v>-68.336189000000005</v>
      </c>
    </row>
    <row r="278" spans="2:15" x14ac:dyDescent="0.25">
      <c r="B278" s="88">
        <v>11712129629.629999</v>
      </c>
      <c r="C278" s="88">
        <v>-85.249756000000005</v>
      </c>
      <c r="D278" s="88">
        <v>-77.679016000000004</v>
      </c>
      <c r="F278" s="6">
        <f t="shared" si="46"/>
        <v>17.321537037037</v>
      </c>
      <c r="G278" s="6">
        <f t="shared" si="44"/>
        <v>-56.160083999999998</v>
      </c>
      <c r="J278" s="88">
        <v>11712129629.629999</v>
      </c>
      <c r="K278" s="88">
        <v>-86.313537999999994</v>
      </c>
      <c r="L278" s="88">
        <v>-77.524085999999997</v>
      </c>
      <c r="N278" s="6">
        <f t="shared" si="47"/>
        <v>17.321537037037</v>
      </c>
      <c r="O278" s="6">
        <f t="shared" si="45"/>
        <v>-64.071678000000006</v>
      </c>
    </row>
    <row r="279" spans="2:15" x14ac:dyDescent="0.25">
      <c r="B279" s="88">
        <v>12454555555.556</v>
      </c>
      <c r="C279" s="88">
        <v>-76.702636999999996</v>
      </c>
      <c r="D279" s="88">
        <v>-69.295280000000005</v>
      </c>
      <c r="F279" s="6">
        <f t="shared" si="46"/>
        <v>18.653185185185002</v>
      </c>
      <c r="G279" s="6">
        <f t="shared" si="44"/>
        <v>-57.839806000000003</v>
      </c>
      <c r="J279" s="88">
        <v>12454555555.556</v>
      </c>
      <c r="K279" s="88">
        <v>-87.126587000000001</v>
      </c>
      <c r="L279" s="88">
        <v>-77.779715999999993</v>
      </c>
      <c r="N279" s="6">
        <f t="shared" si="47"/>
        <v>18.653185185185002</v>
      </c>
      <c r="O279" s="6">
        <f t="shared" si="45"/>
        <v>-64.033669000000003</v>
      </c>
    </row>
    <row r="280" spans="2:15" x14ac:dyDescent="0.25">
      <c r="B280" s="88">
        <v>13196981481.481001</v>
      </c>
      <c r="C280" s="88">
        <v>-74.100211999999999</v>
      </c>
      <c r="D280" s="88">
        <v>-66.765609999999995</v>
      </c>
      <c r="F280" s="6">
        <f t="shared" si="46"/>
        <v>19.984833333333</v>
      </c>
      <c r="G280" s="6">
        <f t="shared" si="44"/>
        <v>-54.585506000000002</v>
      </c>
      <c r="J280" s="88">
        <v>13196981481.481001</v>
      </c>
      <c r="K280" s="88">
        <v>-86.078789</v>
      </c>
      <c r="L280" s="88">
        <v>-76.916725</v>
      </c>
      <c r="N280" s="6">
        <f t="shared" si="47"/>
        <v>19.984833333333</v>
      </c>
      <c r="O280" s="6">
        <f t="shared" si="45"/>
        <v>-63.439678000000001</v>
      </c>
    </row>
    <row r="281" spans="2:15" x14ac:dyDescent="0.25">
      <c r="B281" s="88">
        <v>13939407407.407</v>
      </c>
      <c r="C281" s="88">
        <v>-95.100196999999994</v>
      </c>
      <c r="D281" s="88">
        <v>-87.722533999999996</v>
      </c>
      <c r="F281" s="6">
        <f t="shared" si="46"/>
        <v>21.316481481480999</v>
      </c>
      <c r="G281" s="6">
        <f t="shared" si="44"/>
        <v>-61.979258999999999</v>
      </c>
      <c r="J281" s="88">
        <v>13939407407.407</v>
      </c>
      <c r="K281" s="88">
        <v>-102.77078</v>
      </c>
      <c r="L281" s="88">
        <v>-93.952629000000002</v>
      </c>
      <c r="N281" s="6">
        <f t="shared" si="47"/>
        <v>21.316481481480999</v>
      </c>
      <c r="O281" s="6">
        <f t="shared" si="45"/>
        <v>-61.886612</v>
      </c>
    </row>
    <row r="282" spans="2:15" x14ac:dyDescent="0.25">
      <c r="B282" s="88">
        <v>14681833333.333</v>
      </c>
      <c r="C282" s="88">
        <v>-77.448959000000002</v>
      </c>
      <c r="D282" s="88">
        <v>-70.229950000000002</v>
      </c>
      <c r="F282" s="6">
        <f t="shared" si="46"/>
        <v>22.648129629630002</v>
      </c>
      <c r="G282" s="6">
        <f t="shared" si="44"/>
        <v>-71.826103000000003</v>
      </c>
      <c r="J282" s="88">
        <v>14681833333.333</v>
      </c>
      <c r="K282" s="88">
        <v>-85.542609999999996</v>
      </c>
      <c r="L282" s="88">
        <v>-77.202979999999997</v>
      </c>
      <c r="N282" s="6">
        <f t="shared" si="47"/>
        <v>22.648129629630002</v>
      </c>
      <c r="O282" s="6">
        <f t="shared" si="45"/>
        <v>-72.298012</v>
      </c>
    </row>
    <row r="283" spans="2:15" x14ac:dyDescent="0.25">
      <c r="B283" s="88">
        <v>15424259259.259001</v>
      </c>
      <c r="C283" s="88">
        <v>-70.454223999999996</v>
      </c>
      <c r="D283" s="88">
        <v>-62.961483000000001</v>
      </c>
      <c r="F283" s="6">
        <f t="shared" si="46"/>
        <v>23.979777777778001</v>
      </c>
      <c r="G283" s="6">
        <f t="shared" si="44"/>
        <v>-67.496239000000003</v>
      </c>
      <c r="J283" s="88">
        <v>15424259259.259001</v>
      </c>
      <c r="K283" s="88">
        <v>-88.167725000000004</v>
      </c>
      <c r="L283" s="88">
        <v>-79.887978000000004</v>
      </c>
      <c r="N283" s="6">
        <f t="shared" si="47"/>
        <v>23.979777777778001</v>
      </c>
      <c r="O283" s="6">
        <f t="shared" si="45"/>
        <v>-69.182129000000003</v>
      </c>
    </row>
    <row r="284" spans="2:15" x14ac:dyDescent="0.25">
      <c r="B284" s="88">
        <v>16166685185.184999</v>
      </c>
      <c r="C284" s="88">
        <v>-70.486785999999995</v>
      </c>
      <c r="D284" s="88">
        <v>-62.639159999999997</v>
      </c>
      <c r="F284" s="6">
        <f t="shared" si="46"/>
        <v>25.311425925925999</v>
      </c>
      <c r="G284" s="6">
        <f t="shared" si="44"/>
        <v>-61.300907000000002</v>
      </c>
      <c r="J284" s="88">
        <v>16166685185.184999</v>
      </c>
      <c r="K284" s="88">
        <v>-96.081337000000005</v>
      </c>
      <c r="L284" s="88">
        <v>-87.157302999999999</v>
      </c>
      <c r="N284" s="6">
        <f t="shared" si="47"/>
        <v>25.311425925925999</v>
      </c>
      <c r="O284" s="6">
        <f t="shared" si="45"/>
        <v>-66.436363</v>
      </c>
    </row>
    <row r="285" spans="2:15" x14ac:dyDescent="0.25">
      <c r="B285" s="88">
        <v>16909111111.111</v>
      </c>
      <c r="C285" s="88">
        <v>-78.960487000000001</v>
      </c>
      <c r="D285" s="88">
        <v>-70.894553999999999</v>
      </c>
      <c r="F285" s="6">
        <f t="shared" si="46"/>
        <v>26.643074074074001</v>
      </c>
      <c r="G285" s="6">
        <f t="shared" si="44"/>
        <v>-66.621841000000003</v>
      </c>
      <c r="J285" s="88">
        <v>16909111111.111</v>
      </c>
      <c r="K285" s="88">
        <v>-87.787780999999995</v>
      </c>
      <c r="L285" s="88">
        <v>-79.150574000000006</v>
      </c>
      <c r="N285" s="6">
        <f t="shared" si="47"/>
        <v>26.643074074074001</v>
      </c>
      <c r="O285" s="6">
        <f t="shared" si="45"/>
        <v>-70.629265000000004</v>
      </c>
    </row>
    <row r="286" spans="2:15" x14ac:dyDescent="0.25">
      <c r="B286" s="88">
        <v>17651537037.036999</v>
      </c>
      <c r="C286" s="88">
        <v>-72.954041000000004</v>
      </c>
      <c r="D286" s="88">
        <v>-64.878806999999995</v>
      </c>
      <c r="F286" s="6">
        <f t="shared" si="46"/>
        <v>27.974722222221999</v>
      </c>
      <c r="G286" s="6">
        <f t="shared" si="44"/>
        <v>-69.669173999999998</v>
      </c>
      <c r="J286" s="88">
        <v>17651537037.036999</v>
      </c>
      <c r="K286" s="88">
        <v>-84.323607999999993</v>
      </c>
      <c r="L286" s="88">
        <v>-75.566010000000006</v>
      </c>
      <c r="N286" s="6">
        <f t="shared" si="47"/>
        <v>27.974722222221999</v>
      </c>
      <c r="O286" s="6">
        <f t="shared" si="45"/>
        <v>-68.791068999999993</v>
      </c>
    </row>
    <row r="287" spans="2:15" x14ac:dyDescent="0.25">
      <c r="B287" s="88">
        <v>18393962962.963001</v>
      </c>
      <c r="C287" s="88">
        <v>-74.315994000000003</v>
      </c>
      <c r="D287" s="88">
        <v>-65.871459999999999</v>
      </c>
      <c r="F287" s="6">
        <f t="shared" si="46"/>
        <v>29.306370370370001</v>
      </c>
      <c r="G287" s="6">
        <f t="shared" si="44"/>
        <v>-63.627541000000001</v>
      </c>
      <c r="J287" s="88">
        <v>18393962962.963001</v>
      </c>
      <c r="K287" s="88">
        <v>-83.300551999999996</v>
      </c>
      <c r="L287" s="88">
        <v>-74.291961999999998</v>
      </c>
      <c r="N287" s="6">
        <f t="shared" si="47"/>
        <v>29.306370370370001</v>
      </c>
      <c r="O287" s="6">
        <f t="shared" si="45"/>
        <v>-69.282371999999995</v>
      </c>
    </row>
    <row r="288" spans="2:15" x14ac:dyDescent="0.25">
      <c r="B288" s="88">
        <v>19136388888.889</v>
      </c>
      <c r="C288" s="88">
        <v>-71.516823000000002</v>
      </c>
      <c r="D288" s="88">
        <v>-63.029117999999997</v>
      </c>
      <c r="F288" s="6">
        <f t="shared" si="46"/>
        <v>30.638018518519001</v>
      </c>
      <c r="G288" s="6">
        <f t="shared" si="44"/>
        <v>-61.689419000000001</v>
      </c>
      <c r="J288" s="88">
        <v>19136388888.889</v>
      </c>
      <c r="K288" s="88">
        <v>-85.817695999999998</v>
      </c>
      <c r="L288" s="88">
        <v>-76.731696999999997</v>
      </c>
      <c r="N288" s="6">
        <f t="shared" si="47"/>
        <v>30.638018518519001</v>
      </c>
      <c r="O288" s="6">
        <f t="shared" si="45"/>
        <v>-61.274734000000002</v>
      </c>
    </row>
    <row r="289" spans="2:16" x14ac:dyDescent="0.25">
      <c r="B289" s="88">
        <v>19878814814.814999</v>
      </c>
      <c r="C289" s="88">
        <v>-71.065665999999993</v>
      </c>
      <c r="D289" s="88">
        <v>-62.866123000000002</v>
      </c>
      <c r="F289" s="6">
        <f t="shared" si="46"/>
        <v>31.969666666666999</v>
      </c>
      <c r="G289" s="6">
        <f t="shared" si="44"/>
        <v>-62.635688999999999</v>
      </c>
      <c r="J289" s="88">
        <v>19878814814.814999</v>
      </c>
      <c r="K289" s="88">
        <v>-100.12269000000001</v>
      </c>
      <c r="L289" s="88">
        <v>-91.340096000000003</v>
      </c>
      <c r="N289" s="6">
        <f t="shared" si="47"/>
        <v>31.969666666666999</v>
      </c>
      <c r="O289" s="6">
        <f t="shared" si="45"/>
        <v>-66.551475999999994</v>
      </c>
    </row>
    <row r="290" spans="2:16" x14ac:dyDescent="0.25">
      <c r="B290" s="88">
        <v>20621240740.741001</v>
      </c>
      <c r="C290" s="88">
        <v>-93.736609999999999</v>
      </c>
      <c r="D290" s="88">
        <v>-85.637282999999996</v>
      </c>
      <c r="F290" s="6" t="s">
        <v>21</v>
      </c>
      <c r="J290" s="88">
        <v>20621240740.741001</v>
      </c>
      <c r="K290" s="88">
        <v>-84.570946000000006</v>
      </c>
      <c r="L290" s="88">
        <v>-75.889037999999999</v>
      </c>
      <c r="N290" s="6" t="s">
        <v>21</v>
      </c>
    </row>
    <row r="291" spans="2:16" x14ac:dyDescent="0.25">
      <c r="B291" s="88">
        <v>21363666666.667</v>
      </c>
      <c r="C291" s="88">
        <v>-101.10118</v>
      </c>
      <c r="D291" s="88">
        <v>-92.745461000000006</v>
      </c>
      <c r="J291" s="88">
        <v>21363666666.667</v>
      </c>
      <c r="K291" s="88">
        <v>-90.559630999999996</v>
      </c>
      <c r="L291" s="88">
        <v>-81.484359999999995</v>
      </c>
    </row>
    <row r="292" spans="2:16" x14ac:dyDescent="0.25">
      <c r="B292" s="88" t="s">
        <v>21</v>
      </c>
      <c r="J292" s="88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3Rx4L dBc Log Mag(dB)</v>
      </c>
      <c r="H294" s="35">
        <v>3</v>
      </c>
      <c r="N294" s="6" t="s">
        <v>19</v>
      </c>
      <c r="O294" s="6" t="str">
        <f t="shared" ref="O294:O313" si="49">L320</f>
        <v>3Rx4L dBc Log Mag(dB)</v>
      </c>
      <c r="P294" s="35">
        <v>3</v>
      </c>
    </row>
    <row r="295" spans="2:16" ht="15.75" x14ac:dyDescent="0.25">
      <c r="B295" s="88" t="s">
        <v>47</v>
      </c>
      <c r="F295" s="6">
        <f t="shared" ref="F295:F313" si="50">B321/1000000000</f>
        <v>10.636333333333001</v>
      </c>
      <c r="G295" s="6">
        <f t="shared" si="48"/>
        <v>-60.266753999999999</v>
      </c>
      <c r="H295" s="36">
        <f>ABS(AVERAGE(G295:G313)-(H294-1)*5)</f>
        <v>74.399161473684188</v>
      </c>
      <c r="J295" s="88" t="s">
        <v>47</v>
      </c>
      <c r="N295" s="6">
        <f t="shared" ref="N295:N313" si="51">J321/1000000000</f>
        <v>10.636333333333001</v>
      </c>
      <c r="O295" s="6">
        <f t="shared" si="49"/>
        <v>-77.878692999999998</v>
      </c>
      <c r="P295" s="36">
        <f>ABS(AVERAGE(O295:O313)-(P294-1)*5)</f>
        <v>90.596448210526319</v>
      </c>
    </row>
    <row r="296" spans="2:16" x14ac:dyDescent="0.25">
      <c r="B296" s="88" t="s">
        <v>19</v>
      </c>
      <c r="C296" s="88" t="s">
        <v>133</v>
      </c>
      <c r="D296" s="88" t="s">
        <v>48</v>
      </c>
      <c r="F296" s="6">
        <f t="shared" si="50"/>
        <v>11.823203703704001</v>
      </c>
      <c r="G296" s="6">
        <f t="shared" si="48"/>
        <v>-79.372817999999995</v>
      </c>
      <c r="J296" s="88" t="s">
        <v>19</v>
      </c>
      <c r="K296" s="88" t="s">
        <v>133</v>
      </c>
      <c r="L296" s="88" t="s">
        <v>48</v>
      </c>
      <c r="N296" s="6">
        <f t="shared" si="51"/>
        <v>11.823203703704001</v>
      </c>
      <c r="O296" s="6">
        <f t="shared" si="49"/>
        <v>-73.803246000000001</v>
      </c>
    </row>
    <row r="297" spans="2:16" x14ac:dyDescent="0.25">
      <c r="B297" s="88">
        <v>8000000000</v>
      </c>
      <c r="C297" s="88">
        <v>-51.003951999999998</v>
      </c>
      <c r="D297" s="88">
        <v>-44.142322999999998</v>
      </c>
      <c r="F297" s="6">
        <f t="shared" si="50"/>
        <v>13.010074074074</v>
      </c>
      <c r="G297" s="6">
        <f t="shared" si="48"/>
        <v>-65.289558</v>
      </c>
      <c r="J297" s="88">
        <v>8000000000</v>
      </c>
      <c r="K297" s="88">
        <v>-62.657890000000002</v>
      </c>
      <c r="L297" s="88">
        <v>-53.01276</v>
      </c>
      <c r="N297" s="6">
        <f t="shared" si="51"/>
        <v>13.010074074074</v>
      </c>
      <c r="O297" s="6">
        <f t="shared" si="49"/>
        <v>-82.400795000000002</v>
      </c>
    </row>
    <row r="298" spans="2:16" x14ac:dyDescent="0.25">
      <c r="B298" s="88">
        <v>9331648148.1480999</v>
      </c>
      <c r="C298" s="88">
        <v>-60.195511000000003</v>
      </c>
      <c r="D298" s="88">
        <v>-53.598381000000003</v>
      </c>
      <c r="F298" s="6">
        <f t="shared" si="50"/>
        <v>14.196944444444</v>
      </c>
      <c r="G298" s="6">
        <f t="shared" si="48"/>
        <v>-64.478049999999996</v>
      </c>
      <c r="J298" s="88">
        <v>9331648148.1480999</v>
      </c>
      <c r="K298" s="88">
        <v>-58.431750999999998</v>
      </c>
      <c r="L298" s="88">
        <v>-50.073779999999999</v>
      </c>
      <c r="N298" s="6">
        <f t="shared" si="51"/>
        <v>14.196944444444</v>
      </c>
      <c r="O298" s="6">
        <f t="shared" si="49"/>
        <v>-77.555549999999997</v>
      </c>
    </row>
    <row r="299" spans="2:16" x14ac:dyDescent="0.25">
      <c r="B299" s="88">
        <v>10663296296.296</v>
      </c>
      <c r="C299" s="88">
        <v>-66.892357000000004</v>
      </c>
      <c r="D299" s="88">
        <v>-60.091346999999999</v>
      </c>
      <c r="F299" s="6">
        <f t="shared" si="50"/>
        <v>15.383814814815</v>
      </c>
      <c r="G299" s="6">
        <f t="shared" si="48"/>
        <v>-63.155403</v>
      </c>
      <c r="J299" s="88">
        <v>10663296296.296</v>
      </c>
      <c r="K299" s="88">
        <v>-71.636016999999995</v>
      </c>
      <c r="L299" s="88">
        <v>-63.406277000000003</v>
      </c>
      <c r="N299" s="6">
        <f t="shared" si="51"/>
        <v>15.383814814815</v>
      </c>
      <c r="O299" s="6">
        <f t="shared" si="49"/>
        <v>-78.960723999999999</v>
      </c>
    </row>
    <row r="300" spans="2:16" x14ac:dyDescent="0.25">
      <c r="B300" s="88">
        <v>11994944444.444</v>
      </c>
      <c r="C300" s="88">
        <v>-64.579391000000001</v>
      </c>
      <c r="D300" s="88">
        <v>-57.736125999999999</v>
      </c>
      <c r="F300" s="6">
        <f t="shared" si="50"/>
        <v>16.570685185184999</v>
      </c>
      <c r="G300" s="6">
        <f t="shared" si="48"/>
        <v>-69.638710000000003</v>
      </c>
      <c r="J300" s="88">
        <v>11994944444.444</v>
      </c>
      <c r="K300" s="88">
        <v>-70.710800000000006</v>
      </c>
      <c r="L300" s="88">
        <v>-62.878078000000002</v>
      </c>
      <c r="N300" s="6">
        <f t="shared" si="51"/>
        <v>16.570685185184999</v>
      </c>
      <c r="O300" s="6">
        <f t="shared" si="49"/>
        <v>-85.267868000000007</v>
      </c>
    </row>
    <row r="301" spans="2:16" x14ac:dyDescent="0.25">
      <c r="B301" s="88">
        <v>13326592592.593</v>
      </c>
      <c r="C301" s="88">
        <v>-68.568466000000001</v>
      </c>
      <c r="D301" s="88">
        <v>-61.918320000000001</v>
      </c>
      <c r="F301" s="6">
        <f t="shared" si="50"/>
        <v>17.757555555555999</v>
      </c>
      <c r="G301" s="6">
        <f t="shared" si="48"/>
        <v>-61.432673999999999</v>
      </c>
      <c r="J301" s="88">
        <v>13326592592.593</v>
      </c>
      <c r="K301" s="88">
        <v>-65.069389000000001</v>
      </c>
      <c r="L301" s="88">
        <v>-57.555346999999998</v>
      </c>
      <c r="N301" s="6">
        <f t="shared" si="51"/>
        <v>17.757555555555999</v>
      </c>
      <c r="O301" s="6">
        <f t="shared" si="49"/>
        <v>-78.977303000000006</v>
      </c>
    </row>
    <row r="302" spans="2:16" x14ac:dyDescent="0.25">
      <c r="B302" s="88">
        <v>14658240740.740999</v>
      </c>
      <c r="C302" s="88">
        <v>-67.127182000000005</v>
      </c>
      <c r="D302" s="88">
        <v>-59.556441999999997</v>
      </c>
      <c r="F302" s="6">
        <f t="shared" si="50"/>
        <v>18.944425925925998</v>
      </c>
      <c r="G302" s="6">
        <f t="shared" si="48"/>
        <v>-61.819007999999997</v>
      </c>
      <c r="J302" s="88">
        <v>14658240740.740999</v>
      </c>
      <c r="K302" s="88">
        <v>-88.904151999999996</v>
      </c>
      <c r="L302" s="88">
        <v>-80.114693000000003</v>
      </c>
      <c r="N302" s="6">
        <f t="shared" si="51"/>
        <v>18.944425925925998</v>
      </c>
      <c r="O302" s="6">
        <f t="shared" si="49"/>
        <v>-73.900611999999995</v>
      </c>
    </row>
    <row r="303" spans="2:16" x14ac:dyDescent="0.25">
      <c r="B303" s="88">
        <v>15989888888.889</v>
      </c>
      <c r="C303" s="88">
        <v>-69.550835000000006</v>
      </c>
      <c r="D303" s="88">
        <v>-62.143475000000002</v>
      </c>
      <c r="F303" s="6">
        <f t="shared" si="50"/>
        <v>20.131296296296</v>
      </c>
      <c r="G303" s="6">
        <f t="shared" si="48"/>
        <v>-60.685471</v>
      </c>
      <c r="J303" s="88">
        <v>15989888888.889</v>
      </c>
      <c r="K303" s="88">
        <v>-77.683059999999998</v>
      </c>
      <c r="L303" s="88">
        <v>-68.336189000000005</v>
      </c>
      <c r="N303" s="6">
        <f t="shared" si="51"/>
        <v>20.131296296296</v>
      </c>
      <c r="O303" s="6">
        <f t="shared" si="49"/>
        <v>-83.402725000000004</v>
      </c>
    </row>
    <row r="304" spans="2:16" x14ac:dyDescent="0.25">
      <c r="B304" s="88">
        <v>17321537037.036999</v>
      </c>
      <c r="C304" s="88">
        <v>-63.494686000000002</v>
      </c>
      <c r="D304" s="88">
        <v>-56.160083999999998</v>
      </c>
      <c r="F304" s="6">
        <f t="shared" si="50"/>
        <v>21.318166666667</v>
      </c>
      <c r="G304" s="6">
        <f t="shared" si="48"/>
        <v>-60.684547000000002</v>
      </c>
      <c r="J304" s="88">
        <v>17321537037.036999</v>
      </c>
      <c r="K304" s="88">
        <v>-73.233742000000007</v>
      </c>
      <c r="L304" s="88">
        <v>-64.071678000000006</v>
      </c>
      <c r="N304" s="6">
        <f t="shared" si="51"/>
        <v>21.318166666667</v>
      </c>
      <c r="O304" s="6">
        <f t="shared" si="49"/>
        <v>-82.076179999999994</v>
      </c>
    </row>
    <row r="305" spans="2:16" x14ac:dyDescent="0.25">
      <c r="B305" s="88">
        <v>18653185185.185001</v>
      </c>
      <c r="C305" s="88">
        <v>-65.217467999999997</v>
      </c>
      <c r="D305" s="88">
        <v>-57.839806000000003</v>
      </c>
      <c r="F305" s="6">
        <f t="shared" si="50"/>
        <v>22.505037037036999</v>
      </c>
      <c r="G305" s="6">
        <f t="shared" si="48"/>
        <v>-64.080025000000006</v>
      </c>
      <c r="J305" s="88">
        <v>18653185185.185001</v>
      </c>
      <c r="K305" s="88">
        <v>-72.851821999999999</v>
      </c>
      <c r="L305" s="88">
        <v>-64.033669000000003</v>
      </c>
      <c r="N305" s="6">
        <f t="shared" si="51"/>
        <v>22.505037037036999</v>
      </c>
      <c r="O305" s="6">
        <f t="shared" si="49"/>
        <v>-73.099502999999999</v>
      </c>
    </row>
    <row r="306" spans="2:16" x14ac:dyDescent="0.25">
      <c r="B306" s="88">
        <v>19984833333.333</v>
      </c>
      <c r="C306" s="88">
        <v>-61.804512000000003</v>
      </c>
      <c r="D306" s="88">
        <v>-54.585506000000002</v>
      </c>
      <c r="F306" s="6">
        <f t="shared" si="50"/>
        <v>23.691907407407001</v>
      </c>
      <c r="G306" s="6">
        <f t="shared" si="48"/>
        <v>-60.052238000000003</v>
      </c>
      <c r="J306" s="88">
        <v>19984833333.333</v>
      </c>
      <c r="K306" s="88">
        <v>-71.779312000000004</v>
      </c>
      <c r="L306" s="88">
        <v>-63.439678000000001</v>
      </c>
      <c r="N306" s="6">
        <f t="shared" si="51"/>
        <v>23.691907407407001</v>
      </c>
      <c r="O306" s="6">
        <f t="shared" si="49"/>
        <v>-81.710030000000003</v>
      </c>
    </row>
    <row r="307" spans="2:16" x14ac:dyDescent="0.25">
      <c r="B307" s="88">
        <v>21316481481.480999</v>
      </c>
      <c r="C307" s="88">
        <v>-69.471999999999994</v>
      </c>
      <c r="D307" s="88">
        <v>-61.979258999999999</v>
      </c>
      <c r="F307" s="6">
        <f t="shared" si="50"/>
        <v>24.878777777778001</v>
      </c>
      <c r="G307" s="6">
        <f t="shared" si="48"/>
        <v>-62.543605999999997</v>
      </c>
      <c r="J307" s="88">
        <v>21316481481.480999</v>
      </c>
      <c r="K307" s="88">
        <v>-70.166359</v>
      </c>
      <c r="L307" s="88">
        <v>-61.886612</v>
      </c>
      <c r="N307" s="6">
        <f t="shared" si="51"/>
        <v>24.878777777778001</v>
      </c>
      <c r="O307" s="6">
        <f t="shared" si="49"/>
        <v>-79.778969000000004</v>
      </c>
    </row>
    <row r="308" spans="2:16" x14ac:dyDescent="0.25">
      <c r="B308" s="88">
        <v>22648129629.630001</v>
      </c>
      <c r="C308" s="88">
        <v>-79.673728999999994</v>
      </c>
      <c r="D308" s="88">
        <v>-71.826103000000003</v>
      </c>
      <c r="F308" s="6">
        <f t="shared" si="50"/>
        <v>26.065648148148</v>
      </c>
      <c r="G308" s="6">
        <f t="shared" si="48"/>
        <v>-61.232360999999997</v>
      </c>
      <c r="J308" s="88">
        <v>22648129629.630001</v>
      </c>
      <c r="K308" s="88">
        <v>-81.222046000000006</v>
      </c>
      <c r="L308" s="88">
        <v>-72.298012</v>
      </c>
      <c r="N308" s="6">
        <f t="shared" si="51"/>
        <v>26.065648148148</v>
      </c>
      <c r="O308" s="6">
        <f t="shared" si="49"/>
        <v>-89.242523000000006</v>
      </c>
    </row>
    <row r="309" spans="2:16" x14ac:dyDescent="0.25">
      <c r="B309" s="88">
        <v>23979777777.778</v>
      </c>
      <c r="C309" s="88">
        <v>-75.562172000000004</v>
      </c>
      <c r="D309" s="88">
        <v>-67.496239000000003</v>
      </c>
      <c r="F309" s="6">
        <f t="shared" si="50"/>
        <v>27.252518518519</v>
      </c>
      <c r="G309" s="6">
        <f t="shared" si="48"/>
        <v>-63.460461000000002</v>
      </c>
      <c r="J309" s="88">
        <v>23979777777.778</v>
      </c>
      <c r="K309" s="88">
        <v>-77.819336000000007</v>
      </c>
      <c r="L309" s="88">
        <v>-69.182129000000003</v>
      </c>
      <c r="N309" s="6">
        <f t="shared" si="51"/>
        <v>27.252518518519</v>
      </c>
      <c r="O309" s="6">
        <f t="shared" si="49"/>
        <v>-75.442627000000002</v>
      </c>
    </row>
    <row r="310" spans="2:16" x14ac:dyDescent="0.25">
      <c r="B310" s="88">
        <v>25311425925.925999</v>
      </c>
      <c r="C310" s="88">
        <v>-69.376137</v>
      </c>
      <c r="D310" s="88">
        <v>-61.300907000000002</v>
      </c>
      <c r="F310" s="6">
        <f t="shared" si="50"/>
        <v>28.439388888888999</v>
      </c>
      <c r="G310" s="6">
        <f t="shared" si="48"/>
        <v>-64.000595000000004</v>
      </c>
      <c r="J310" s="88">
        <v>25311425925.925999</v>
      </c>
      <c r="K310" s="88">
        <v>-75.193954000000005</v>
      </c>
      <c r="L310" s="88">
        <v>-66.436363</v>
      </c>
      <c r="N310" s="6">
        <f t="shared" si="51"/>
        <v>28.439388888888999</v>
      </c>
      <c r="O310" s="6">
        <f t="shared" si="49"/>
        <v>-74.188796999999994</v>
      </c>
    </row>
    <row r="311" spans="2:16" x14ac:dyDescent="0.25">
      <c r="B311" s="88">
        <v>26643074074.074001</v>
      </c>
      <c r="C311" s="88">
        <v>-75.066376000000005</v>
      </c>
      <c r="D311" s="88">
        <v>-66.621841000000003</v>
      </c>
      <c r="F311" s="6">
        <f t="shared" si="50"/>
        <v>29.626259259258998</v>
      </c>
      <c r="G311" s="6">
        <f t="shared" si="48"/>
        <v>-69.768180999999998</v>
      </c>
      <c r="J311" s="88">
        <v>26643074074.074001</v>
      </c>
      <c r="K311" s="88">
        <v>-79.637855999999999</v>
      </c>
      <c r="L311" s="88">
        <v>-70.629265000000004</v>
      </c>
      <c r="N311" s="6">
        <f t="shared" si="51"/>
        <v>29.626259259258998</v>
      </c>
      <c r="O311" s="6">
        <f t="shared" si="49"/>
        <v>-85.801224000000005</v>
      </c>
    </row>
    <row r="312" spans="2:16" x14ac:dyDescent="0.25">
      <c r="B312" s="88">
        <v>27974722222.222</v>
      </c>
      <c r="C312" s="88">
        <v>-78.156875999999997</v>
      </c>
      <c r="D312" s="88">
        <v>-69.669173999999998</v>
      </c>
      <c r="F312" s="6">
        <f t="shared" si="50"/>
        <v>30.813129629630001</v>
      </c>
      <c r="G312" s="6">
        <f t="shared" si="48"/>
        <v>-68.830025000000006</v>
      </c>
      <c r="J312" s="88">
        <v>27974722222.222</v>
      </c>
      <c r="K312" s="88">
        <v>-77.877067999999994</v>
      </c>
      <c r="L312" s="88">
        <v>-68.791068999999993</v>
      </c>
      <c r="N312" s="6">
        <f t="shared" si="51"/>
        <v>30.813129629630001</v>
      </c>
      <c r="O312" s="6">
        <f t="shared" si="49"/>
        <v>-90.631516000000005</v>
      </c>
    </row>
    <row r="313" spans="2:16" x14ac:dyDescent="0.25">
      <c r="B313" s="88">
        <v>29306370370.369999</v>
      </c>
      <c r="C313" s="88">
        <v>-71.827087000000006</v>
      </c>
      <c r="D313" s="88">
        <v>-63.627541000000001</v>
      </c>
      <c r="F313" s="6">
        <f t="shared" si="50"/>
        <v>32</v>
      </c>
      <c r="G313" s="6">
        <f t="shared" si="48"/>
        <v>-62.793582999999998</v>
      </c>
      <c r="J313" s="88">
        <v>29306370370.369999</v>
      </c>
      <c r="K313" s="88">
        <v>-78.064964000000003</v>
      </c>
      <c r="L313" s="88">
        <v>-69.282371999999995</v>
      </c>
      <c r="N313" s="6">
        <f t="shared" si="51"/>
        <v>32</v>
      </c>
      <c r="O313" s="6">
        <f t="shared" si="49"/>
        <v>-87.213631000000007</v>
      </c>
    </row>
    <row r="314" spans="2:16" x14ac:dyDescent="0.25">
      <c r="B314" s="88">
        <v>30638018518.519001</v>
      </c>
      <c r="C314" s="88">
        <v>-69.788741999999999</v>
      </c>
      <c r="D314" s="88">
        <v>-61.689419000000001</v>
      </c>
      <c r="F314" s="6" t="s">
        <v>21</v>
      </c>
      <c r="J314" s="88">
        <v>30638018518.519001</v>
      </c>
      <c r="K314" s="88">
        <v>-69.956635000000006</v>
      </c>
      <c r="L314" s="88">
        <v>-61.274734000000002</v>
      </c>
      <c r="N314" s="6" t="s">
        <v>21</v>
      </c>
    </row>
    <row r="315" spans="2:16" x14ac:dyDescent="0.25">
      <c r="B315" s="88">
        <v>31969666666.667</v>
      </c>
      <c r="C315" s="88">
        <v>-70.991409000000004</v>
      </c>
      <c r="D315" s="88">
        <v>-62.635688999999999</v>
      </c>
      <c r="J315" s="88">
        <v>31969666666.667</v>
      </c>
      <c r="K315" s="88">
        <v>-75.626739999999998</v>
      </c>
      <c r="L315" s="88">
        <v>-66.551475999999994</v>
      </c>
    </row>
    <row r="316" spans="2:16" x14ac:dyDescent="0.25">
      <c r="B316" s="88" t="s">
        <v>21</v>
      </c>
      <c r="J316" s="88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3Rx5L dBc Log Mag(dB)</v>
      </c>
      <c r="H318" s="35">
        <v>3</v>
      </c>
      <c r="N318" s="6" t="s">
        <v>19</v>
      </c>
      <c r="O318" s="6" t="str">
        <f t="shared" ref="O318:O337" si="53">L344</f>
        <v>3Rx5L dBc Log Mag(dB)</v>
      </c>
      <c r="P318" s="35">
        <v>3</v>
      </c>
    </row>
    <row r="319" spans="2:16" ht="15.75" x14ac:dyDescent="0.25">
      <c r="B319" s="88" t="s">
        <v>49</v>
      </c>
      <c r="F319" s="6">
        <f t="shared" ref="F319:F337" si="54">B345/1000000000</f>
        <v>13.303000000000001</v>
      </c>
      <c r="G319" s="6">
        <f t="shared" si="52"/>
        <v>-45.348930000000003</v>
      </c>
      <c r="H319" s="36">
        <f>ABS(AVERAGE(G319:G337)-(H318-1)*5)</f>
        <v>67.484408894736845</v>
      </c>
      <c r="J319" s="88" t="s">
        <v>49</v>
      </c>
      <c r="N319" s="6">
        <f t="shared" ref="N319:N337" si="55">J345/1000000000</f>
        <v>13.303000000000001</v>
      </c>
      <c r="O319" s="6">
        <f t="shared" si="53"/>
        <v>-51.690182</v>
      </c>
      <c r="P319" s="36">
        <f>ABS(AVERAGE(O319:O337)-(P318-1)*5)</f>
        <v>72.822021052631584</v>
      </c>
    </row>
    <row r="320" spans="2:16" x14ac:dyDescent="0.25">
      <c r="B320" s="88" t="s">
        <v>19</v>
      </c>
      <c r="C320" s="88" t="s">
        <v>134</v>
      </c>
      <c r="D320" s="88" t="s">
        <v>50</v>
      </c>
      <c r="F320" s="6">
        <f t="shared" si="54"/>
        <v>14.341722222222</v>
      </c>
      <c r="G320" s="6">
        <f t="shared" si="52"/>
        <v>-44.234791000000001</v>
      </c>
      <c r="J320" s="88" t="s">
        <v>19</v>
      </c>
      <c r="K320" s="88" t="s">
        <v>134</v>
      </c>
      <c r="L320" s="88" t="s">
        <v>50</v>
      </c>
      <c r="N320" s="6">
        <f t="shared" si="55"/>
        <v>14.341722222222</v>
      </c>
      <c r="O320" s="84">
        <f t="shared" si="53"/>
        <v>-55.697231000000002</v>
      </c>
    </row>
    <row r="321" spans="2:15" x14ac:dyDescent="0.25">
      <c r="B321" s="88">
        <v>10636333333.333</v>
      </c>
      <c r="C321" s="88">
        <v>-67.128387000000004</v>
      </c>
      <c r="D321" s="88">
        <v>-60.266753999999999</v>
      </c>
      <c r="F321" s="6">
        <f t="shared" si="54"/>
        <v>15.380444444444</v>
      </c>
      <c r="G321" s="6">
        <f t="shared" si="52"/>
        <v>-46.981257999999997</v>
      </c>
      <c r="J321" s="88">
        <v>10636333333.333</v>
      </c>
      <c r="K321" s="88">
        <v>-87.523826999999997</v>
      </c>
      <c r="L321" s="88">
        <v>-77.878692999999998</v>
      </c>
      <c r="N321" s="6">
        <f t="shared" si="55"/>
        <v>15.380444444444</v>
      </c>
      <c r="O321" s="84">
        <f t="shared" si="53"/>
        <v>-53.871578</v>
      </c>
    </row>
    <row r="322" spans="2:15" x14ac:dyDescent="0.25">
      <c r="B322" s="88">
        <v>11823203703.704</v>
      </c>
      <c r="C322" s="88">
        <v>-85.969948000000002</v>
      </c>
      <c r="D322" s="88">
        <v>-79.372817999999995</v>
      </c>
      <c r="F322" s="6">
        <f t="shared" si="54"/>
        <v>16.419166666667</v>
      </c>
      <c r="G322" s="6">
        <f t="shared" si="52"/>
        <v>-53.906920999999997</v>
      </c>
      <c r="J322" s="88">
        <v>11823203703.704</v>
      </c>
      <c r="K322" s="88">
        <v>-82.161216999999994</v>
      </c>
      <c r="L322" s="88">
        <v>-73.803246000000001</v>
      </c>
      <c r="N322" s="6">
        <f t="shared" si="55"/>
        <v>16.419166666667</v>
      </c>
      <c r="O322" s="84">
        <f t="shared" si="53"/>
        <v>-57.278247999999998</v>
      </c>
    </row>
    <row r="323" spans="2:15" x14ac:dyDescent="0.25">
      <c r="B323" s="88">
        <v>13010074074.073999</v>
      </c>
      <c r="C323" s="88">
        <v>-72.090575999999999</v>
      </c>
      <c r="D323" s="88">
        <v>-65.289558</v>
      </c>
      <c r="F323" s="6">
        <f t="shared" si="54"/>
        <v>17.457888888888998</v>
      </c>
      <c r="G323" s="6">
        <f t="shared" si="52"/>
        <v>-60.255645999999999</v>
      </c>
      <c r="J323" s="88">
        <v>13010074074.073999</v>
      </c>
      <c r="K323" s="88">
        <v>-90.630547000000007</v>
      </c>
      <c r="L323" s="88">
        <v>-82.400795000000002</v>
      </c>
      <c r="N323" s="6">
        <f t="shared" si="55"/>
        <v>17.457888888888998</v>
      </c>
      <c r="O323" s="84">
        <f t="shared" si="53"/>
        <v>-67.067458999999999</v>
      </c>
    </row>
    <row r="324" spans="2:15" x14ac:dyDescent="0.25">
      <c r="B324" s="88">
        <v>14196944444.444</v>
      </c>
      <c r="C324" s="88">
        <v>-71.321312000000006</v>
      </c>
      <c r="D324" s="88">
        <v>-64.478049999999996</v>
      </c>
      <c r="F324" s="6">
        <f t="shared" si="54"/>
        <v>18.496611111111001</v>
      </c>
      <c r="G324" s="6">
        <f t="shared" si="52"/>
        <v>-55.298381999999997</v>
      </c>
      <c r="J324" s="88">
        <v>14196944444.444</v>
      </c>
      <c r="K324" s="88">
        <v>-85.388267999999997</v>
      </c>
      <c r="L324" s="88">
        <v>-77.555549999999997</v>
      </c>
      <c r="N324" s="6">
        <f t="shared" si="55"/>
        <v>18.496611111111001</v>
      </c>
      <c r="O324" s="84">
        <f t="shared" si="53"/>
        <v>-65.837035999999998</v>
      </c>
    </row>
    <row r="325" spans="2:15" x14ac:dyDescent="0.25">
      <c r="B325" s="88">
        <v>15383814814.815001</v>
      </c>
      <c r="C325" s="88">
        <v>-69.805549999999997</v>
      </c>
      <c r="D325" s="88">
        <v>-63.155403</v>
      </c>
      <c r="F325" s="6">
        <f t="shared" si="54"/>
        <v>19.535333333333</v>
      </c>
      <c r="G325" s="6">
        <f t="shared" si="52"/>
        <v>-56.584465000000002</v>
      </c>
      <c r="J325" s="88">
        <v>15383814814.815001</v>
      </c>
      <c r="K325" s="88">
        <v>-86.474761999999998</v>
      </c>
      <c r="L325" s="88">
        <v>-78.960723999999999</v>
      </c>
      <c r="N325" s="6">
        <f t="shared" si="55"/>
        <v>19.535333333333</v>
      </c>
      <c r="O325" s="84">
        <f t="shared" si="53"/>
        <v>-61.870361000000003</v>
      </c>
    </row>
    <row r="326" spans="2:15" x14ac:dyDescent="0.25">
      <c r="B326" s="88">
        <v>16570685185.184999</v>
      </c>
      <c r="C326" s="88">
        <v>-77.209457</v>
      </c>
      <c r="D326" s="88">
        <v>-69.638710000000003</v>
      </c>
      <c r="F326" s="6">
        <f t="shared" si="54"/>
        <v>20.574055555556001</v>
      </c>
      <c r="G326" s="6">
        <f t="shared" si="52"/>
        <v>-53.740665</v>
      </c>
      <c r="J326" s="88">
        <v>16570685185.184999</v>
      </c>
      <c r="K326" s="88">
        <v>-94.057320000000004</v>
      </c>
      <c r="L326" s="88">
        <v>-85.267868000000007</v>
      </c>
      <c r="N326" s="6">
        <f t="shared" si="55"/>
        <v>20.574055555556001</v>
      </c>
      <c r="O326" s="84">
        <f t="shared" si="53"/>
        <v>-66.367576999999997</v>
      </c>
    </row>
    <row r="327" spans="2:15" x14ac:dyDescent="0.25">
      <c r="B327" s="88">
        <v>17757555555.556</v>
      </c>
      <c r="C327" s="88">
        <v>-68.840034000000003</v>
      </c>
      <c r="D327" s="88">
        <v>-61.432673999999999</v>
      </c>
      <c r="F327" s="6">
        <f t="shared" si="54"/>
        <v>21.612777777778</v>
      </c>
      <c r="G327" s="6">
        <f t="shared" si="52"/>
        <v>-53.846446999999998</v>
      </c>
      <c r="J327" s="88">
        <v>17757555555.556</v>
      </c>
      <c r="K327" s="88">
        <v>-88.324173000000002</v>
      </c>
      <c r="L327" s="88">
        <v>-78.977303000000006</v>
      </c>
      <c r="N327" s="6">
        <f t="shared" si="55"/>
        <v>21.612777777778</v>
      </c>
      <c r="O327" s="84">
        <f t="shared" si="53"/>
        <v>-62.405880000000003</v>
      </c>
    </row>
    <row r="328" spans="2:15" x14ac:dyDescent="0.25">
      <c r="B328" s="88">
        <v>18944425925.925999</v>
      </c>
      <c r="C328" s="88">
        <v>-69.15361</v>
      </c>
      <c r="D328" s="88">
        <v>-61.819007999999997</v>
      </c>
      <c r="F328" s="6">
        <f t="shared" si="54"/>
        <v>22.651499999999999</v>
      </c>
      <c r="G328" s="6">
        <f t="shared" si="52"/>
        <v>-53.46228</v>
      </c>
      <c r="J328" s="88">
        <v>18944425925.925999</v>
      </c>
      <c r="K328" s="88">
        <v>-83.062674999999999</v>
      </c>
      <c r="L328" s="88">
        <v>-73.900611999999995</v>
      </c>
      <c r="N328" s="6">
        <f t="shared" si="55"/>
        <v>22.651499999999999</v>
      </c>
      <c r="O328" s="84">
        <f t="shared" si="53"/>
        <v>-61.137756000000003</v>
      </c>
    </row>
    <row r="329" spans="2:15" x14ac:dyDescent="0.25">
      <c r="B329" s="88">
        <v>20131296296.296001</v>
      </c>
      <c r="C329" s="88">
        <v>-68.063132999999993</v>
      </c>
      <c r="D329" s="88">
        <v>-60.685471</v>
      </c>
      <c r="F329" s="6">
        <f t="shared" si="54"/>
        <v>23.690222222222001</v>
      </c>
      <c r="G329" s="6">
        <f t="shared" si="52"/>
        <v>-53.985615000000003</v>
      </c>
      <c r="J329" s="88">
        <v>20131296296.296001</v>
      </c>
      <c r="K329" s="88">
        <v>-92.220878999999996</v>
      </c>
      <c r="L329" s="88">
        <v>-83.402725000000004</v>
      </c>
      <c r="N329" s="6">
        <f t="shared" si="55"/>
        <v>23.690222222222001</v>
      </c>
      <c r="O329" s="84">
        <f t="shared" si="53"/>
        <v>-64.229004000000003</v>
      </c>
    </row>
    <row r="330" spans="2:15" x14ac:dyDescent="0.25">
      <c r="B330" s="88">
        <v>21318166666.667</v>
      </c>
      <c r="C330" s="88">
        <v>-67.903557000000006</v>
      </c>
      <c r="D330" s="88">
        <v>-60.684547000000002</v>
      </c>
      <c r="F330" s="6">
        <f t="shared" si="54"/>
        <v>24.728944444444</v>
      </c>
      <c r="G330" s="6">
        <f t="shared" si="52"/>
        <v>-56.745995000000001</v>
      </c>
      <c r="J330" s="88">
        <v>21318166666.667</v>
      </c>
      <c r="K330" s="88">
        <v>-90.415809999999993</v>
      </c>
      <c r="L330" s="88">
        <v>-82.076179999999994</v>
      </c>
      <c r="N330" s="6">
        <f t="shared" si="55"/>
        <v>24.728944444444</v>
      </c>
      <c r="O330" s="84">
        <f t="shared" si="53"/>
        <v>-62.993633000000003</v>
      </c>
    </row>
    <row r="331" spans="2:15" x14ac:dyDescent="0.25">
      <c r="B331" s="88">
        <v>22505037037.036999</v>
      </c>
      <c r="C331" s="88">
        <v>-71.572761999999997</v>
      </c>
      <c r="D331" s="88">
        <v>-64.080025000000006</v>
      </c>
      <c r="F331" s="6">
        <f t="shared" si="54"/>
        <v>25.767666666667001</v>
      </c>
      <c r="G331" s="6">
        <f t="shared" si="52"/>
        <v>-57.271908000000003</v>
      </c>
      <c r="J331" s="88">
        <v>22505037037.036999</v>
      </c>
      <c r="K331" s="88">
        <v>-81.379249999999999</v>
      </c>
      <c r="L331" s="88">
        <v>-73.099502999999999</v>
      </c>
      <c r="N331" s="6">
        <f t="shared" si="55"/>
        <v>25.767666666667001</v>
      </c>
      <c r="O331" s="84">
        <f t="shared" si="53"/>
        <v>-62.045589</v>
      </c>
    </row>
    <row r="332" spans="2:15" x14ac:dyDescent="0.25">
      <c r="B332" s="88">
        <v>23691907407.407001</v>
      </c>
      <c r="C332" s="88">
        <v>-67.899863999999994</v>
      </c>
      <c r="D332" s="88">
        <v>-60.052238000000003</v>
      </c>
      <c r="F332" s="6">
        <f t="shared" si="54"/>
        <v>26.806388888889</v>
      </c>
      <c r="G332" s="6">
        <f t="shared" si="52"/>
        <v>-61.776671999999998</v>
      </c>
      <c r="J332" s="88">
        <v>23691907407.407001</v>
      </c>
      <c r="K332" s="88">
        <v>-90.634063999999995</v>
      </c>
      <c r="L332" s="88">
        <v>-81.710030000000003</v>
      </c>
      <c r="N332" s="6">
        <f t="shared" si="55"/>
        <v>26.806388888889</v>
      </c>
      <c r="O332" s="84">
        <f t="shared" si="53"/>
        <v>-62.995457000000002</v>
      </c>
    </row>
    <row r="333" spans="2:15" x14ac:dyDescent="0.25">
      <c r="B333" s="88">
        <v>24878777777.778</v>
      </c>
      <c r="C333" s="88">
        <v>-70.609534999999994</v>
      </c>
      <c r="D333" s="88">
        <v>-62.543605999999997</v>
      </c>
      <c r="F333" s="6">
        <f t="shared" si="54"/>
        <v>27.845111111110999</v>
      </c>
      <c r="G333" s="6">
        <f t="shared" si="52"/>
        <v>-69.933814999999996</v>
      </c>
      <c r="J333" s="88">
        <v>24878777777.778</v>
      </c>
      <c r="K333" s="88">
        <v>-88.416175999999993</v>
      </c>
      <c r="L333" s="88">
        <v>-79.778969000000004</v>
      </c>
      <c r="N333" s="6">
        <f t="shared" si="55"/>
        <v>27.845111111110999</v>
      </c>
      <c r="O333" s="84">
        <f t="shared" si="53"/>
        <v>-68.349723999999995</v>
      </c>
    </row>
    <row r="334" spans="2:15" x14ac:dyDescent="0.25">
      <c r="B334" s="88">
        <v>26065648148.147999</v>
      </c>
      <c r="C334" s="88">
        <v>-69.307593999999995</v>
      </c>
      <c r="D334" s="88">
        <v>-61.232360999999997</v>
      </c>
      <c r="F334" s="6">
        <f t="shared" si="54"/>
        <v>28.883833333333001</v>
      </c>
      <c r="G334" s="6">
        <f t="shared" si="52"/>
        <v>-68.337165999999996</v>
      </c>
      <c r="J334" s="88">
        <v>26065648148.147999</v>
      </c>
      <c r="K334" s="88">
        <v>-98.000122000000005</v>
      </c>
      <c r="L334" s="88">
        <v>-89.242523000000006</v>
      </c>
      <c r="N334" s="6">
        <f t="shared" si="55"/>
        <v>28.883833333333001</v>
      </c>
      <c r="O334" s="84">
        <f t="shared" si="53"/>
        <v>-75.194999999999993</v>
      </c>
    </row>
    <row r="335" spans="2:15" x14ac:dyDescent="0.25">
      <c r="B335" s="88">
        <v>27252518518.519001</v>
      </c>
      <c r="C335" s="88">
        <v>-71.904990999999995</v>
      </c>
      <c r="D335" s="88">
        <v>-63.460461000000002</v>
      </c>
      <c r="F335" s="6">
        <f t="shared" si="54"/>
        <v>29.922555555555999</v>
      </c>
      <c r="G335" s="6">
        <f t="shared" si="52"/>
        <v>-61.207419999999999</v>
      </c>
      <c r="J335" s="88">
        <v>27252518518.519001</v>
      </c>
      <c r="K335" s="88">
        <v>-84.451217999999997</v>
      </c>
      <c r="L335" s="88">
        <v>-75.442627000000002</v>
      </c>
      <c r="N335" s="6">
        <f t="shared" si="55"/>
        <v>29.922555555555999</v>
      </c>
      <c r="O335" s="84">
        <f t="shared" si="53"/>
        <v>-62.333641</v>
      </c>
    </row>
    <row r="336" spans="2:15" x14ac:dyDescent="0.25">
      <c r="B336" s="88">
        <v>28439388888.889</v>
      </c>
      <c r="C336" s="88">
        <v>-72.488297000000003</v>
      </c>
      <c r="D336" s="88">
        <v>-64.000595000000004</v>
      </c>
      <c r="F336" s="6">
        <f t="shared" si="54"/>
        <v>30.961277777778001</v>
      </c>
      <c r="G336" s="6">
        <f t="shared" si="52"/>
        <v>-71.627251000000001</v>
      </c>
      <c r="J336" s="88">
        <v>28439388888.889</v>
      </c>
      <c r="K336" s="88">
        <v>-83.274795999999995</v>
      </c>
      <c r="L336" s="88">
        <v>-74.188796999999994</v>
      </c>
      <c r="N336" s="6">
        <f t="shared" si="55"/>
        <v>30.961277777778001</v>
      </c>
      <c r="O336" s="84">
        <f t="shared" si="53"/>
        <v>-61.636360000000003</v>
      </c>
    </row>
    <row r="337" spans="2:16" x14ac:dyDescent="0.25">
      <c r="B337" s="88">
        <v>29626259259.258999</v>
      </c>
      <c r="C337" s="88">
        <v>-77.96772</v>
      </c>
      <c r="D337" s="88">
        <v>-69.768180999999998</v>
      </c>
      <c r="F337" s="6">
        <f t="shared" si="54"/>
        <v>32</v>
      </c>
      <c r="G337" s="6">
        <f t="shared" si="52"/>
        <v>-67.658141999999998</v>
      </c>
      <c r="J337" s="88">
        <v>29626259259.258999</v>
      </c>
      <c r="K337" s="88">
        <v>-94.583816999999996</v>
      </c>
      <c r="L337" s="88">
        <v>-85.801224000000005</v>
      </c>
      <c r="N337" s="6">
        <f t="shared" si="55"/>
        <v>32</v>
      </c>
      <c r="O337" s="84">
        <f t="shared" si="53"/>
        <v>-70.616684000000006</v>
      </c>
    </row>
    <row r="338" spans="2:16" x14ac:dyDescent="0.25">
      <c r="B338" s="88">
        <v>30813129629.630001</v>
      </c>
      <c r="C338" s="88">
        <v>-76.929351999999994</v>
      </c>
      <c r="D338" s="88">
        <v>-68.830025000000006</v>
      </c>
      <c r="F338" s="6" t="s">
        <v>21</v>
      </c>
      <c r="J338" s="88">
        <v>30813129629.630001</v>
      </c>
      <c r="K338" s="88">
        <v>-99.313423</v>
      </c>
      <c r="L338" s="88">
        <v>-90.631516000000005</v>
      </c>
      <c r="N338" s="6" t="s">
        <v>21</v>
      </c>
    </row>
    <row r="339" spans="2:16" x14ac:dyDescent="0.25">
      <c r="B339" s="88">
        <v>32000000000</v>
      </c>
      <c r="C339" s="88">
        <v>-71.149299999999997</v>
      </c>
      <c r="D339" s="88">
        <v>-62.793582999999998</v>
      </c>
      <c r="J339" s="88">
        <v>32000000000</v>
      </c>
      <c r="K339" s="88">
        <v>-96.288901999999993</v>
      </c>
      <c r="L339" s="88">
        <v>-87.213631000000007</v>
      </c>
    </row>
    <row r="340" spans="2:16" x14ac:dyDescent="0.25">
      <c r="B340" s="88" t="s">
        <v>21</v>
      </c>
      <c r="J340" s="88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4Rx1L dBc Log Mag(dB)</v>
      </c>
      <c r="H342" s="35">
        <v>4</v>
      </c>
      <c r="N342" s="6" t="s">
        <v>19</v>
      </c>
      <c r="O342" s="6" t="str">
        <f t="shared" ref="O342:O361" si="57">L368</f>
        <v>4Rx1L dBc Log Mag(dB)</v>
      </c>
      <c r="P342" s="35">
        <v>4</v>
      </c>
    </row>
    <row r="343" spans="2:16" ht="15.75" x14ac:dyDescent="0.25">
      <c r="B343" s="88" t="s">
        <v>51</v>
      </c>
      <c r="F343" s="6">
        <f t="shared" ref="F343:F361" si="58">B369/1000000000</f>
        <v>8</v>
      </c>
      <c r="G343" s="6">
        <f t="shared" si="56"/>
        <v>-78.710091000000006</v>
      </c>
      <c r="H343" s="36">
        <f>ABS(AVERAGE(G343:G361)-(H342-1)*10)</f>
        <v>98.351943947368412</v>
      </c>
      <c r="J343" s="88" t="s">
        <v>51</v>
      </c>
      <c r="N343" s="6">
        <f t="shared" ref="N343:N361" si="59">J369/1000000000</f>
        <v>8</v>
      </c>
      <c r="O343" s="6">
        <f t="shared" si="57"/>
        <v>-81.685210999999995</v>
      </c>
      <c r="P343" s="36">
        <f>ABS(AVERAGE(O343:O361)-(P342-1)*10)</f>
        <v>93.757148526315802</v>
      </c>
    </row>
    <row r="344" spans="2:16" x14ac:dyDescent="0.25">
      <c r="B344" s="88" t="s">
        <v>19</v>
      </c>
      <c r="C344" s="88" t="s">
        <v>135</v>
      </c>
      <c r="D344" s="88" t="s">
        <v>52</v>
      </c>
      <c r="F344" s="6">
        <f t="shared" si="58"/>
        <v>8.1123750000000001</v>
      </c>
      <c r="G344" s="6">
        <f t="shared" si="56"/>
        <v>-78.953613000000004</v>
      </c>
      <c r="J344" s="88" t="s">
        <v>19</v>
      </c>
      <c r="K344" s="88" t="s">
        <v>135</v>
      </c>
      <c r="L344" s="88" t="s">
        <v>52</v>
      </c>
      <c r="N344" s="6">
        <f t="shared" si="59"/>
        <v>8.1123750000000001</v>
      </c>
      <c r="O344" s="6">
        <f t="shared" si="57"/>
        <v>-84.146111000000005</v>
      </c>
    </row>
    <row r="345" spans="2:16" x14ac:dyDescent="0.25">
      <c r="B345" s="88">
        <v>13303000000</v>
      </c>
      <c r="C345" s="88">
        <v>-52.210560000000001</v>
      </c>
      <c r="D345" s="88">
        <v>-45.348930000000003</v>
      </c>
      <c r="F345" s="6">
        <f t="shared" si="58"/>
        <v>8.2247500000000002</v>
      </c>
      <c r="G345" s="6">
        <f t="shared" si="56"/>
        <v>-78.941993999999994</v>
      </c>
      <c r="J345" s="88">
        <v>13303000000</v>
      </c>
      <c r="K345" s="88">
        <v>-61.335312000000002</v>
      </c>
      <c r="L345" s="88">
        <v>-51.690182</v>
      </c>
      <c r="N345" s="6">
        <f t="shared" si="59"/>
        <v>8.2247500000000002</v>
      </c>
      <c r="O345" s="6">
        <f t="shared" si="57"/>
        <v>-80.717560000000006</v>
      </c>
    </row>
    <row r="346" spans="2:16" x14ac:dyDescent="0.25">
      <c r="B346" s="88">
        <v>14341722222.222</v>
      </c>
      <c r="C346" s="88">
        <v>-50.831921000000001</v>
      </c>
      <c r="D346" s="88">
        <v>-44.234791000000001</v>
      </c>
      <c r="F346" s="6">
        <f t="shared" si="58"/>
        <v>8.3371250000000003</v>
      </c>
      <c r="G346" s="6">
        <f t="shared" si="56"/>
        <v>-74.782889999999995</v>
      </c>
      <c r="J346" s="88">
        <v>14341722222.222</v>
      </c>
      <c r="K346" s="88">
        <v>-64.055199000000002</v>
      </c>
      <c r="L346" s="88">
        <v>-55.697231000000002</v>
      </c>
      <c r="N346" s="6">
        <f t="shared" si="59"/>
        <v>8.3371250000000003</v>
      </c>
      <c r="O346" s="6">
        <f t="shared" si="57"/>
        <v>-86.202331999999998</v>
      </c>
    </row>
    <row r="347" spans="2:16" x14ac:dyDescent="0.25">
      <c r="B347" s="88">
        <v>15380444444.444</v>
      </c>
      <c r="C347" s="88">
        <v>-53.782271999999999</v>
      </c>
      <c r="D347" s="88">
        <v>-46.981257999999997</v>
      </c>
      <c r="F347" s="6">
        <f t="shared" si="58"/>
        <v>8.4495000000000005</v>
      </c>
      <c r="G347" s="6">
        <f t="shared" si="56"/>
        <v>-79.774101000000002</v>
      </c>
      <c r="J347" s="88">
        <v>15380444444.444</v>
      </c>
      <c r="K347" s="88">
        <v>-62.101322000000003</v>
      </c>
      <c r="L347" s="88">
        <v>-53.871578</v>
      </c>
      <c r="N347" s="6">
        <f t="shared" si="59"/>
        <v>8.4495000000000005</v>
      </c>
      <c r="O347" s="6">
        <f t="shared" si="57"/>
        <v>-80.064650999999998</v>
      </c>
    </row>
    <row r="348" spans="2:16" x14ac:dyDescent="0.25">
      <c r="B348" s="88">
        <v>16419166666.667</v>
      </c>
      <c r="C348" s="88">
        <v>-60.750186999999997</v>
      </c>
      <c r="D348" s="88">
        <v>-53.906920999999997</v>
      </c>
      <c r="F348" s="6">
        <f t="shared" si="58"/>
        <v>8.5618750000000006</v>
      </c>
      <c r="G348" s="6">
        <f t="shared" si="56"/>
        <v>-76.440987000000007</v>
      </c>
      <c r="J348" s="88">
        <v>16419166666.667</v>
      </c>
      <c r="K348" s="88">
        <v>-65.110969999999995</v>
      </c>
      <c r="L348" s="88">
        <v>-57.278247999999998</v>
      </c>
      <c r="N348" s="6">
        <f t="shared" si="59"/>
        <v>8.5618750000000006</v>
      </c>
      <c r="O348" s="6">
        <f t="shared" si="57"/>
        <v>-77.564102000000005</v>
      </c>
    </row>
    <row r="349" spans="2:16" x14ac:dyDescent="0.25">
      <c r="B349" s="88">
        <v>17457888888.889</v>
      </c>
      <c r="C349" s="88">
        <v>-66.905792000000005</v>
      </c>
      <c r="D349" s="88">
        <v>-60.255645999999999</v>
      </c>
      <c r="F349" s="6">
        <f t="shared" si="58"/>
        <v>8.6742500000000007</v>
      </c>
      <c r="G349" s="6">
        <f t="shared" si="56"/>
        <v>-67.827315999999996</v>
      </c>
      <c r="J349" s="88">
        <v>17457888888.889</v>
      </c>
      <c r="K349" s="88">
        <v>-74.581496999999999</v>
      </c>
      <c r="L349" s="88">
        <v>-67.067458999999999</v>
      </c>
      <c r="N349" s="6">
        <f t="shared" si="59"/>
        <v>8.6742500000000007</v>
      </c>
      <c r="O349" s="6">
        <f t="shared" si="57"/>
        <v>-73.071342000000001</v>
      </c>
    </row>
    <row r="350" spans="2:16" x14ac:dyDescent="0.25">
      <c r="B350" s="88">
        <v>18496611111.111</v>
      </c>
      <c r="C350" s="88">
        <v>-62.869121999999997</v>
      </c>
      <c r="D350" s="88">
        <v>-55.298381999999997</v>
      </c>
      <c r="F350" s="6">
        <f t="shared" si="58"/>
        <v>8.7866250000000008</v>
      </c>
      <c r="G350" s="6">
        <f t="shared" si="56"/>
        <v>-66.967940999999996</v>
      </c>
      <c r="J350" s="88">
        <v>18496611111.111</v>
      </c>
      <c r="K350" s="88">
        <v>-74.626495000000006</v>
      </c>
      <c r="L350" s="88">
        <v>-65.837035999999998</v>
      </c>
      <c r="N350" s="6">
        <f t="shared" si="59"/>
        <v>8.7866250000000008</v>
      </c>
      <c r="O350" s="6">
        <f t="shared" si="57"/>
        <v>-72.279281999999995</v>
      </c>
    </row>
    <row r="351" spans="2:16" x14ac:dyDescent="0.25">
      <c r="B351" s="88">
        <v>19535333333.333</v>
      </c>
      <c r="C351" s="88">
        <v>-63.991824999999999</v>
      </c>
      <c r="D351" s="88">
        <v>-56.584465000000002</v>
      </c>
      <c r="F351" s="6">
        <f t="shared" si="58"/>
        <v>8.8989999999999991</v>
      </c>
      <c r="G351" s="6">
        <f t="shared" si="56"/>
        <v>-72.053641999999996</v>
      </c>
      <c r="J351" s="88">
        <v>19535333333.333</v>
      </c>
      <c r="K351" s="88">
        <v>-71.217231999999996</v>
      </c>
      <c r="L351" s="88">
        <v>-61.870361000000003</v>
      </c>
      <c r="N351" s="6">
        <f t="shared" si="59"/>
        <v>8.8989999999999991</v>
      </c>
      <c r="O351" s="6">
        <f t="shared" si="57"/>
        <v>-67.835991000000007</v>
      </c>
    </row>
    <row r="352" spans="2:16" x14ac:dyDescent="0.25">
      <c r="B352" s="88">
        <v>20574055555.556</v>
      </c>
      <c r="C352" s="88">
        <v>-61.075268000000001</v>
      </c>
      <c r="D352" s="88">
        <v>-53.740665</v>
      </c>
      <c r="F352" s="6">
        <f t="shared" si="58"/>
        <v>9.0113749999999992</v>
      </c>
      <c r="G352" s="6">
        <f t="shared" si="56"/>
        <v>-70.044632000000007</v>
      </c>
      <c r="J352" s="88">
        <v>20574055555.556</v>
      </c>
      <c r="K352" s="88">
        <v>-75.529640000000001</v>
      </c>
      <c r="L352" s="88">
        <v>-66.367576999999997</v>
      </c>
      <c r="N352" s="6">
        <f t="shared" si="59"/>
        <v>9.0113749999999992</v>
      </c>
      <c r="O352" s="6">
        <f t="shared" si="57"/>
        <v>-63.018191999999999</v>
      </c>
    </row>
    <row r="353" spans="2:16" x14ac:dyDescent="0.25">
      <c r="B353" s="88">
        <v>21612777777.778</v>
      </c>
      <c r="C353" s="88">
        <v>-61.224105999999999</v>
      </c>
      <c r="D353" s="88">
        <v>-53.846446999999998</v>
      </c>
      <c r="F353" s="6">
        <f t="shared" si="58"/>
        <v>9.1237499999999994</v>
      </c>
      <c r="G353" s="6">
        <f t="shared" si="56"/>
        <v>-71.495215999999999</v>
      </c>
      <c r="J353" s="88">
        <v>21612777777.778</v>
      </c>
      <c r="K353" s="88">
        <v>-71.224029999999999</v>
      </c>
      <c r="L353" s="88">
        <v>-62.405880000000003</v>
      </c>
      <c r="N353" s="6">
        <f t="shared" si="59"/>
        <v>9.1237499999999994</v>
      </c>
      <c r="O353" s="6">
        <f t="shared" si="57"/>
        <v>-60.105815999999997</v>
      </c>
    </row>
    <row r="354" spans="2:16" x14ac:dyDescent="0.25">
      <c r="B354" s="88">
        <v>22651500000</v>
      </c>
      <c r="C354" s="88">
        <v>-60.681286</v>
      </c>
      <c r="D354" s="88">
        <v>-53.46228</v>
      </c>
      <c r="F354" s="6">
        <f t="shared" si="58"/>
        <v>9.2361249999999995</v>
      </c>
      <c r="G354" s="6">
        <f t="shared" si="56"/>
        <v>-68.095596</v>
      </c>
      <c r="J354" s="88">
        <v>22651500000</v>
      </c>
      <c r="K354" s="88">
        <v>-69.477385999999996</v>
      </c>
      <c r="L354" s="88">
        <v>-61.137756000000003</v>
      </c>
      <c r="N354" s="6">
        <f t="shared" si="59"/>
        <v>9.2361249999999995</v>
      </c>
      <c r="O354" s="6">
        <f t="shared" si="57"/>
        <v>-53.628962999999999</v>
      </c>
    </row>
    <row r="355" spans="2:16" x14ac:dyDescent="0.25">
      <c r="B355" s="88">
        <v>23690222222.222</v>
      </c>
      <c r="C355" s="88">
        <v>-61.478355000000001</v>
      </c>
      <c r="D355" s="88">
        <v>-53.985615000000003</v>
      </c>
      <c r="F355" s="6">
        <f t="shared" si="58"/>
        <v>9.3484999999999996</v>
      </c>
      <c r="G355" s="6">
        <f t="shared" si="56"/>
        <v>-66.005463000000006</v>
      </c>
      <c r="J355" s="88">
        <v>23690222222.222</v>
      </c>
      <c r="K355" s="88">
        <v>-72.508758999999998</v>
      </c>
      <c r="L355" s="88">
        <v>-64.229004000000003</v>
      </c>
      <c r="N355" s="6">
        <f t="shared" si="59"/>
        <v>9.3484999999999996</v>
      </c>
      <c r="O355" s="6">
        <f t="shared" si="57"/>
        <v>-58.972301000000002</v>
      </c>
    </row>
    <row r="356" spans="2:16" x14ac:dyDescent="0.25">
      <c r="B356" s="88">
        <v>24728944444.444</v>
      </c>
      <c r="C356" s="88">
        <v>-64.593620000000001</v>
      </c>
      <c r="D356" s="88">
        <v>-56.745995000000001</v>
      </c>
      <c r="F356" s="6">
        <f t="shared" si="58"/>
        <v>9.4608749999999997</v>
      </c>
      <c r="G356" s="6">
        <f t="shared" si="56"/>
        <v>-64.900413999999998</v>
      </c>
      <c r="J356" s="88">
        <v>24728944444.444</v>
      </c>
      <c r="K356" s="88">
        <v>-71.917664000000002</v>
      </c>
      <c r="L356" s="88">
        <v>-62.993633000000003</v>
      </c>
      <c r="N356" s="6">
        <f t="shared" si="59"/>
        <v>9.4608749999999997</v>
      </c>
      <c r="O356" s="6">
        <f t="shared" si="57"/>
        <v>-58.300713000000002</v>
      </c>
    </row>
    <row r="357" spans="2:16" x14ac:dyDescent="0.25">
      <c r="B357" s="88">
        <v>25767666666.667</v>
      </c>
      <c r="C357" s="88">
        <v>-65.337836999999993</v>
      </c>
      <c r="D357" s="88">
        <v>-57.271908000000003</v>
      </c>
      <c r="F357" s="6">
        <f t="shared" si="58"/>
        <v>9.5732499999999998</v>
      </c>
      <c r="G357" s="6">
        <f t="shared" si="56"/>
        <v>-64.263976999999997</v>
      </c>
      <c r="J357" s="88">
        <v>25767666666.667</v>
      </c>
      <c r="K357" s="88">
        <v>-70.682793000000004</v>
      </c>
      <c r="L357" s="88">
        <v>-62.045589</v>
      </c>
      <c r="N357" s="6">
        <f t="shared" si="59"/>
        <v>9.5732499999999998</v>
      </c>
      <c r="O357" s="6">
        <f t="shared" si="57"/>
        <v>-52.426628000000001</v>
      </c>
    </row>
    <row r="358" spans="2:16" x14ac:dyDescent="0.25">
      <c r="B358" s="88">
        <v>26806388888.889</v>
      </c>
      <c r="C358" s="88">
        <v>-69.851906</v>
      </c>
      <c r="D358" s="88">
        <v>-61.776671999999998</v>
      </c>
      <c r="F358" s="6">
        <f t="shared" si="58"/>
        <v>9.6856249999999999</v>
      </c>
      <c r="G358" s="6">
        <f t="shared" si="56"/>
        <v>-63.788508999999998</v>
      </c>
      <c r="J358" s="88">
        <v>26806388888.889</v>
      </c>
      <c r="K358" s="88">
        <v>-71.753051999999997</v>
      </c>
      <c r="L358" s="88">
        <v>-62.995457000000002</v>
      </c>
      <c r="N358" s="6">
        <f t="shared" si="59"/>
        <v>9.6856249999999999</v>
      </c>
      <c r="O358" s="6">
        <f t="shared" si="57"/>
        <v>-47.435122999999997</v>
      </c>
    </row>
    <row r="359" spans="2:16" x14ac:dyDescent="0.25">
      <c r="B359" s="88">
        <v>27845111111.111</v>
      </c>
      <c r="C359" s="88">
        <v>-78.378349</v>
      </c>
      <c r="D359" s="88">
        <v>-69.933814999999996</v>
      </c>
      <c r="F359" s="6">
        <f t="shared" si="58"/>
        <v>9.798</v>
      </c>
      <c r="G359" s="6">
        <f t="shared" si="56"/>
        <v>-61.455325999999999</v>
      </c>
      <c r="J359" s="88">
        <v>27845111111.111</v>
      </c>
      <c r="K359" s="88">
        <v>-77.358315000000005</v>
      </c>
      <c r="L359" s="88">
        <v>-68.349723999999995</v>
      </c>
      <c r="N359" s="6">
        <f t="shared" si="59"/>
        <v>9.798</v>
      </c>
      <c r="O359" s="6">
        <f t="shared" si="57"/>
        <v>-42.947319</v>
      </c>
    </row>
    <row r="360" spans="2:16" x14ac:dyDescent="0.25">
      <c r="B360" s="88">
        <v>28883833333.333</v>
      </c>
      <c r="C360" s="88">
        <v>-76.824866999999998</v>
      </c>
      <c r="D360" s="88">
        <v>-68.337165999999996</v>
      </c>
      <c r="F360" s="6">
        <f t="shared" si="58"/>
        <v>9.9103750000000002</v>
      </c>
      <c r="G360" s="6">
        <f t="shared" si="56"/>
        <v>-56.450721999999999</v>
      </c>
      <c r="J360" s="88">
        <v>28883833333.333</v>
      </c>
      <c r="K360" s="88">
        <v>-84.280997999999997</v>
      </c>
      <c r="L360" s="88">
        <v>-75.194999999999993</v>
      </c>
      <c r="N360" s="6">
        <f t="shared" si="59"/>
        <v>9.9103750000000002</v>
      </c>
      <c r="O360" s="6">
        <f t="shared" si="57"/>
        <v>-34.537556000000002</v>
      </c>
    </row>
    <row r="361" spans="2:16" x14ac:dyDescent="0.25">
      <c r="B361" s="88">
        <v>29922555555.556</v>
      </c>
      <c r="C361" s="88">
        <v>-69.406959999999998</v>
      </c>
      <c r="D361" s="88">
        <v>-61.207419999999999</v>
      </c>
      <c r="F361" s="6">
        <f t="shared" si="58"/>
        <v>10.02275</v>
      </c>
      <c r="G361" s="6">
        <f t="shared" si="56"/>
        <v>-37.734504999999999</v>
      </c>
      <c r="J361" s="88">
        <v>29922555555.556</v>
      </c>
      <c r="K361" s="88">
        <v>-71.116234000000006</v>
      </c>
      <c r="L361" s="88">
        <v>-62.333641</v>
      </c>
      <c r="N361" s="6">
        <f t="shared" si="59"/>
        <v>10.02275</v>
      </c>
      <c r="O361" s="6">
        <f t="shared" si="57"/>
        <v>-36.446629000000001</v>
      </c>
    </row>
    <row r="362" spans="2:16" x14ac:dyDescent="0.25">
      <c r="B362" s="88">
        <v>30961277777.778</v>
      </c>
      <c r="C362" s="88">
        <v>-79.726578000000003</v>
      </c>
      <c r="D362" s="88">
        <v>-71.627251000000001</v>
      </c>
      <c r="F362" s="6" t="s">
        <v>21</v>
      </c>
      <c r="J362" s="88">
        <v>30961277777.778</v>
      </c>
      <c r="K362" s="88">
        <v>-70.318259999999995</v>
      </c>
      <c r="L362" s="88">
        <v>-61.636360000000003</v>
      </c>
      <c r="N362" s="6" t="s">
        <v>21</v>
      </c>
    </row>
    <row r="363" spans="2:16" x14ac:dyDescent="0.25">
      <c r="B363" s="88">
        <v>32000000000</v>
      </c>
      <c r="C363" s="88">
        <v>-76.013855000000007</v>
      </c>
      <c r="D363" s="88">
        <v>-67.658141999999998</v>
      </c>
      <c r="J363" s="88">
        <v>32000000000</v>
      </c>
      <c r="K363" s="88">
        <v>-79.691956000000005</v>
      </c>
      <c r="L363" s="88">
        <v>-70.616684000000006</v>
      </c>
    </row>
    <row r="364" spans="2:16" x14ac:dyDescent="0.25">
      <c r="B364" s="88" t="s">
        <v>21</v>
      </c>
      <c r="J364" s="88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4Rx2L dBc Log Mag(dB)</v>
      </c>
      <c r="H366" s="35">
        <v>4</v>
      </c>
      <c r="N366" s="6" t="s">
        <v>19</v>
      </c>
      <c r="O366" s="6" t="str">
        <f t="shared" ref="O366:O385" si="61">L392</f>
        <v>4Rx2L dBc Log Mag(dB)</v>
      </c>
      <c r="P366" s="35">
        <v>4</v>
      </c>
    </row>
    <row r="367" spans="2:16" ht="15.75" x14ac:dyDescent="0.25">
      <c r="B367" s="88" t="s">
        <v>53</v>
      </c>
      <c r="F367" s="6">
        <f t="shared" ref="F367:F385" si="62">B393/1000000000</f>
        <v>8</v>
      </c>
      <c r="G367" s="6">
        <f t="shared" si="60"/>
        <v>-77.229973000000001</v>
      </c>
      <c r="H367" s="36">
        <f>ABS(AVERAGE(G367:G385)-(H366-1)*10)</f>
        <v>110.28456768421053</v>
      </c>
      <c r="J367" s="88" t="s">
        <v>53</v>
      </c>
      <c r="N367" s="6">
        <f t="shared" ref="N367:N385" si="63">J393/1000000000</f>
        <v>8</v>
      </c>
      <c r="O367" s="6">
        <f t="shared" si="61"/>
        <v>-92.398735000000002</v>
      </c>
      <c r="P367" s="36">
        <f>ABS(AVERAGE(O367:O385)-(P366-1)*10)</f>
        <v>111.08678115789473</v>
      </c>
    </row>
    <row r="368" spans="2:16" x14ac:dyDescent="0.25">
      <c r="B368" s="88" t="s">
        <v>19</v>
      </c>
      <c r="C368" s="88" t="s">
        <v>136</v>
      </c>
      <c r="D368" s="88" t="s">
        <v>54</v>
      </c>
      <c r="F368" s="6">
        <f t="shared" si="62"/>
        <v>8.4431805555555997</v>
      </c>
      <c r="G368" s="6">
        <f t="shared" si="60"/>
        <v>-79.560210999999995</v>
      </c>
      <c r="J368" s="88" t="s">
        <v>19</v>
      </c>
      <c r="K368" s="88" t="s">
        <v>136</v>
      </c>
      <c r="L368" s="88" t="s">
        <v>54</v>
      </c>
      <c r="N368" s="6">
        <f t="shared" si="63"/>
        <v>8.4431805555555997</v>
      </c>
      <c r="O368" s="6">
        <f t="shared" si="61"/>
        <v>-83.403030000000001</v>
      </c>
    </row>
    <row r="369" spans="2:15" x14ac:dyDescent="0.25">
      <c r="B369" s="88">
        <v>8000000000</v>
      </c>
      <c r="C369" s="88">
        <v>-85.571724000000003</v>
      </c>
      <c r="D369" s="88">
        <v>-78.710091000000006</v>
      </c>
      <c r="F369" s="6">
        <f t="shared" si="62"/>
        <v>8.8863611111110998</v>
      </c>
      <c r="G369" s="6">
        <f t="shared" si="60"/>
        <v>-72.940162999999998</v>
      </c>
      <c r="J369" s="88">
        <v>8000000000</v>
      </c>
      <c r="K369" s="88">
        <v>-91.330344999999994</v>
      </c>
      <c r="L369" s="88">
        <v>-81.685210999999995</v>
      </c>
      <c r="N369" s="6">
        <f t="shared" si="63"/>
        <v>8.8863611111110998</v>
      </c>
      <c r="O369" s="6">
        <f t="shared" si="61"/>
        <v>-83.275581000000003</v>
      </c>
    </row>
    <row r="370" spans="2:15" x14ac:dyDescent="0.25">
      <c r="B370" s="88">
        <v>8112375000</v>
      </c>
      <c r="C370" s="88">
        <v>-85.550751000000005</v>
      </c>
      <c r="D370" s="88">
        <v>-78.953613000000004</v>
      </c>
      <c r="F370" s="6">
        <f t="shared" si="62"/>
        <v>9.3295416666666995</v>
      </c>
      <c r="G370" s="6">
        <f t="shared" si="60"/>
        <v>-78.676406999999998</v>
      </c>
      <c r="J370" s="88">
        <v>8112375000</v>
      </c>
      <c r="K370" s="88">
        <v>-92.504081999999997</v>
      </c>
      <c r="L370" s="88">
        <v>-84.146111000000005</v>
      </c>
      <c r="N370" s="6">
        <f t="shared" si="63"/>
        <v>9.3295416666666995</v>
      </c>
      <c r="O370" s="6">
        <f t="shared" si="61"/>
        <v>-84.936722000000003</v>
      </c>
    </row>
    <row r="371" spans="2:15" x14ac:dyDescent="0.25">
      <c r="B371" s="88">
        <v>8224750000</v>
      </c>
      <c r="C371" s="88">
        <v>-85.743010999999996</v>
      </c>
      <c r="D371" s="88">
        <v>-78.941993999999994</v>
      </c>
      <c r="F371" s="6">
        <f t="shared" si="62"/>
        <v>9.7727222222221997</v>
      </c>
      <c r="G371" s="6">
        <f t="shared" si="60"/>
        <v>-72.312683000000007</v>
      </c>
      <c r="J371" s="88">
        <v>8224750000</v>
      </c>
      <c r="K371" s="88">
        <v>-88.947304000000003</v>
      </c>
      <c r="L371" s="88">
        <v>-80.717560000000006</v>
      </c>
      <c r="N371" s="6">
        <f t="shared" si="63"/>
        <v>9.7727222222221997</v>
      </c>
      <c r="O371" s="6">
        <f t="shared" si="61"/>
        <v>-82.769112000000007</v>
      </c>
    </row>
    <row r="372" spans="2:15" x14ac:dyDescent="0.25">
      <c r="B372" s="88">
        <v>8337125000</v>
      </c>
      <c r="C372" s="88">
        <v>-81.626152000000005</v>
      </c>
      <c r="D372" s="88">
        <v>-74.782889999999995</v>
      </c>
      <c r="F372" s="6">
        <f t="shared" si="62"/>
        <v>10.215902777778</v>
      </c>
      <c r="G372" s="6">
        <f t="shared" si="60"/>
        <v>-86.742385999999996</v>
      </c>
      <c r="J372" s="88">
        <v>8337125000</v>
      </c>
      <c r="K372" s="88">
        <v>-94.035049000000001</v>
      </c>
      <c r="L372" s="88">
        <v>-86.202331999999998</v>
      </c>
      <c r="N372" s="6">
        <f t="shared" si="63"/>
        <v>10.215902777778</v>
      </c>
      <c r="O372" s="6">
        <f t="shared" si="61"/>
        <v>-81.988074999999995</v>
      </c>
    </row>
    <row r="373" spans="2:15" x14ac:dyDescent="0.25">
      <c r="B373" s="88">
        <v>8449500000</v>
      </c>
      <c r="C373" s="88">
        <v>-86.424248000000006</v>
      </c>
      <c r="D373" s="88">
        <v>-79.774101000000002</v>
      </c>
      <c r="F373" s="6">
        <f t="shared" si="62"/>
        <v>10.659083333333001</v>
      </c>
      <c r="G373" s="6">
        <f t="shared" si="60"/>
        <v>-85.678764000000001</v>
      </c>
      <c r="J373" s="88">
        <v>8449500000</v>
      </c>
      <c r="K373" s="88">
        <v>-87.578697000000005</v>
      </c>
      <c r="L373" s="88">
        <v>-80.064650999999998</v>
      </c>
      <c r="N373" s="6">
        <f t="shared" si="63"/>
        <v>10.659083333333001</v>
      </c>
      <c r="O373" s="6">
        <f t="shared" si="61"/>
        <v>-79.913162</v>
      </c>
    </row>
    <row r="374" spans="2:15" x14ac:dyDescent="0.25">
      <c r="B374" s="88">
        <v>8561875000</v>
      </c>
      <c r="C374" s="88">
        <v>-84.011725999999996</v>
      </c>
      <c r="D374" s="88">
        <v>-76.440987000000007</v>
      </c>
      <c r="F374" s="6">
        <f t="shared" si="62"/>
        <v>11.102263888889</v>
      </c>
      <c r="G374" s="6">
        <f t="shared" si="60"/>
        <v>-87.987419000000003</v>
      </c>
      <c r="J374" s="88">
        <v>8561875000</v>
      </c>
      <c r="K374" s="88">
        <v>-86.353554000000003</v>
      </c>
      <c r="L374" s="88">
        <v>-77.564102000000005</v>
      </c>
      <c r="N374" s="6">
        <f t="shared" si="63"/>
        <v>11.102263888889</v>
      </c>
      <c r="O374" s="6">
        <f t="shared" si="61"/>
        <v>-76.329635999999994</v>
      </c>
    </row>
    <row r="375" spans="2:15" x14ac:dyDescent="0.25">
      <c r="B375" s="88">
        <v>8674250000</v>
      </c>
      <c r="C375" s="88">
        <v>-75.234679999999997</v>
      </c>
      <c r="D375" s="88">
        <v>-67.827315999999996</v>
      </c>
      <c r="F375" s="6">
        <f t="shared" si="62"/>
        <v>11.545444444444</v>
      </c>
      <c r="G375" s="6">
        <f t="shared" si="60"/>
        <v>-80.831458999999995</v>
      </c>
      <c r="J375" s="88">
        <v>8674250000</v>
      </c>
      <c r="K375" s="88">
        <v>-82.418212999999994</v>
      </c>
      <c r="L375" s="88">
        <v>-73.071342000000001</v>
      </c>
      <c r="N375" s="6">
        <f t="shared" si="63"/>
        <v>11.545444444444</v>
      </c>
      <c r="O375" s="6">
        <f t="shared" si="61"/>
        <v>-82.776436000000004</v>
      </c>
    </row>
    <row r="376" spans="2:15" x14ac:dyDescent="0.25">
      <c r="B376" s="88">
        <v>8786625000</v>
      </c>
      <c r="C376" s="88">
        <v>-74.302543999999997</v>
      </c>
      <c r="D376" s="88">
        <v>-66.967940999999996</v>
      </c>
      <c r="F376" s="6">
        <f t="shared" si="62"/>
        <v>11.988625000000001</v>
      </c>
      <c r="G376" s="6">
        <f t="shared" si="60"/>
        <v>-94.774711999999994</v>
      </c>
      <c r="J376" s="88">
        <v>8786625000</v>
      </c>
      <c r="K376" s="88">
        <v>-81.441344999999998</v>
      </c>
      <c r="L376" s="88">
        <v>-72.279281999999995</v>
      </c>
      <c r="N376" s="6">
        <f t="shared" si="63"/>
        <v>11.988625000000001</v>
      </c>
      <c r="O376" s="6">
        <f t="shared" si="61"/>
        <v>-83.243645000000001</v>
      </c>
    </row>
    <row r="377" spans="2:15" x14ac:dyDescent="0.25">
      <c r="B377" s="88">
        <v>8899000000</v>
      </c>
      <c r="C377" s="88">
        <v>-79.431304999999995</v>
      </c>
      <c r="D377" s="88">
        <v>-72.053641999999996</v>
      </c>
      <c r="F377" s="6">
        <f t="shared" si="62"/>
        <v>12.431805555556</v>
      </c>
      <c r="G377" s="6">
        <f t="shared" si="60"/>
        <v>-91.830284000000006</v>
      </c>
      <c r="J377" s="88">
        <v>8899000000</v>
      </c>
      <c r="K377" s="88">
        <v>-76.654144000000002</v>
      </c>
      <c r="L377" s="88">
        <v>-67.835991000000007</v>
      </c>
      <c r="N377" s="6">
        <f t="shared" si="63"/>
        <v>12.431805555556</v>
      </c>
      <c r="O377" s="6">
        <f t="shared" si="61"/>
        <v>-83.384247000000002</v>
      </c>
    </row>
    <row r="378" spans="2:15" x14ac:dyDescent="0.25">
      <c r="B378" s="88">
        <v>9011375000</v>
      </c>
      <c r="C378" s="88">
        <v>-77.263641000000007</v>
      </c>
      <c r="D378" s="88">
        <v>-70.044632000000007</v>
      </c>
      <c r="F378" s="6">
        <f t="shared" si="62"/>
        <v>12.874986111110999</v>
      </c>
      <c r="G378" s="6">
        <f t="shared" si="60"/>
        <v>-75.367569000000003</v>
      </c>
      <c r="J378" s="88">
        <v>9011375000</v>
      </c>
      <c r="K378" s="88">
        <v>-71.357826000000003</v>
      </c>
      <c r="L378" s="88">
        <v>-63.018191999999999</v>
      </c>
      <c r="N378" s="6">
        <f t="shared" si="63"/>
        <v>12.874986111110999</v>
      </c>
      <c r="O378" s="6">
        <f t="shared" si="61"/>
        <v>-82.578789</v>
      </c>
    </row>
    <row r="379" spans="2:15" x14ac:dyDescent="0.25">
      <c r="B379" s="88">
        <v>9123750000</v>
      </c>
      <c r="C379" s="88">
        <v>-78.987960999999999</v>
      </c>
      <c r="D379" s="88">
        <v>-71.495215999999999</v>
      </c>
      <c r="F379" s="6">
        <f t="shared" si="62"/>
        <v>13.318166666667</v>
      </c>
      <c r="G379" s="6">
        <f t="shared" si="60"/>
        <v>-75.928162</v>
      </c>
      <c r="J379" s="88">
        <v>9123750000</v>
      </c>
      <c r="K379" s="88">
        <v>-68.385566999999995</v>
      </c>
      <c r="L379" s="88">
        <v>-60.105815999999997</v>
      </c>
      <c r="N379" s="6">
        <f t="shared" si="63"/>
        <v>13.318166666667</v>
      </c>
      <c r="O379" s="6">
        <f t="shared" si="61"/>
        <v>-77.915085000000005</v>
      </c>
    </row>
    <row r="380" spans="2:15" x14ac:dyDescent="0.25">
      <c r="B380" s="88">
        <v>9236125000</v>
      </c>
      <c r="C380" s="88">
        <v>-75.943222000000006</v>
      </c>
      <c r="D380" s="88">
        <v>-68.095596</v>
      </c>
      <c r="F380" s="6">
        <f t="shared" si="62"/>
        <v>13.761347222222</v>
      </c>
      <c r="G380" s="6">
        <f t="shared" si="60"/>
        <v>-78.574714999999998</v>
      </c>
      <c r="J380" s="88">
        <v>9236125000</v>
      </c>
      <c r="K380" s="88">
        <v>-62.552998000000002</v>
      </c>
      <c r="L380" s="88">
        <v>-53.628962999999999</v>
      </c>
      <c r="N380" s="6">
        <f t="shared" si="63"/>
        <v>13.761347222222</v>
      </c>
      <c r="O380" s="6">
        <f t="shared" si="61"/>
        <v>-74.348083000000003</v>
      </c>
    </row>
    <row r="381" spans="2:15" x14ac:dyDescent="0.25">
      <c r="B381" s="88">
        <v>9348500000</v>
      </c>
      <c r="C381" s="88">
        <v>-74.071395999999993</v>
      </c>
      <c r="D381" s="88">
        <v>-66.005463000000006</v>
      </c>
      <c r="F381" s="6">
        <f t="shared" si="62"/>
        <v>14.204527777777999</v>
      </c>
      <c r="G381" s="6">
        <f t="shared" si="60"/>
        <v>-73.548973000000004</v>
      </c>
      <c r="J381" s="88">
        <v>9348500000</v>
      </c>
      <c r="K381" s="88">
        <v>-67.609504999999999</v>
      </c>
      <c r="L381" s="88">
        <v>-58.972301000000002</v>
      </c>
      <c r="N381" s="6">
        <f t="shared" si="63"/>
        <v>14.204527777777999</v>
      </c>
      <c r="O381" s="6">
        <f t="shared" si="61"/>
        <v>-72.060524000000001</v>
      </c>
    </row>
    <row r="382" spans="2:15" x14ac:dyDescent="0.25">
      <c r="B382" s="88">
        <v>9460875000</v>
      </c>
      <c r="C382" s="88">
        <v>-72.975646999999995</v>
      </c>
      <c r="D382" s="88">
        <v>-64.900413999999998</v>
      </c>
      <c r="F382" s="6">
        <f t="shared" si="62"/>
        <v>14.647708333333</v>
      </c>
      <c r="G382" s="6">
        <f t="shared" si="60"/>
        <v>-71.984711000000004</v>
      </c>
      <c r="J382" s="88">
        <v>9460875000</v>
      </c>
      <c r="K382" s="88">
        <v>-67.058304000000007</v>
      </c>
      <c r="L382" s="88">
        <v>-58.300713000000002</v>
      </c>
      <c r="N382" s="6">
        <f t="shared" si="63"/>
        <v>14.647708333333</v>
      </c>
      <c r="O382" s="6">
        <f t="shared" si="61"/>
        <v>-75.338333000000006</v>
      </c>
    </row>
    <row r="383" spans="2:15" x14ac:dyDescent="0.25">
      <c r="B383" s="88">
        <v>9573250000</v>
      </c>
      <c r="C383" s="88">
        <v>-72.708504000000005</v>
      </c>
      <c r="D383" s="88">
        <v>-64.263976999999997</v>
      </c>
      <c r="F383" s="6">
        <f t="shared" si="62"/>
        <v>15.090888888888999</v>
      </c>
      <c r="G383" s="6">
        <f t="shared" si="60"/>
        <v>-79.929955000000007</v>
      </c>
      <c r="J383" s="88">
        <v>9573250000</v>
      </c>
      <c r="K383" s="88">
        <v>-61.435218999999996</v>
      </c>
      <c r="L383" s="88">
        <v>-52.426628000000001</v>
      </c>
      <c r="N383" s="6">
        <f t="shared" si="63"/>
        <v>15.090888888888999</v>
      </c>
      <c r="O383" s="6">
        <f t="shared" si="61"/>
        <v>-80.288086000000007</v>
      </c>
    </row>
    <row r="384" spans="2:15" x14ac:dyDescent="0.25">
      <c r="B384" s="88">
        <v>9685625000</v>
      </c>
      <c r="C384" s="88">
        <v>-72.276214999999993</v>
      </c>
      <c r="D384" s="88">
        <v>-63.788508999999998</v>
      </c>
      <c r="F384" s="6">
        <f t="shared" si="62"/>
        <v>15.534069444444</v>
      </c>
      <c r="G384" s="6">
        <f t="shared" si="60"/>
        <v>-81.388863000000001</v>
      </c>
      <c r="J384" s="88">
        <v>9685625000</v>
      </c>
      <c r="K384" s="88">
        <v>-56.521126000000002</v>
      </c>
      <c r="L384" s="88">
        <v>-47.435122999999997</v>
      </c>
      <c r="N384" s="6">
        <f t="shared" si="63"/>
        <v>15.534069444444</v>
      </c>
      <c r="O384" s="6">
        <f t="shared" si="61"/>
        <v>-85.883514000000005</v>
      </c>
    </row>
    <row r="385" spans="2:16" x14ac:dyDescent="0.25">
      <c r="B385" s="88">
        <v>9798000000</v>
      </c>
      <c r="C385" s="88">
        <v>-69.654869000000005</v>
      </c>
      <c r="D385" s="88">
        <v>-61.455325999999999</v>
      </c>
      <c r="F385" s="6">
        <f t="shared" si="62"/>
        <v>15.97725</v>
      </c>
      <c r="G385" s="6">
        <f t="shared" si="60"/>
        <v>-80.119377</v>
      </c>
      <c r="J385" s="88">
        <v>9798000000</v>
      </c>
      <c r="K385" s="88">
        <v>-51.729916000000003</v>
      </c>
      <c r="L385" s="88">
        <v>-42.947319</v>
      </c>
      <c r="N385" s="6">
        <f t="shared" si="63"/>
        <v>15.97725</v>
      </c>
      <c r="O385" s="6">
        <f t="shared" si="61"/>
        <v>-77.818047000000007</v>
      </c>
    </row>
    <row r="386" spans="2:16" x14ac:dyDescent="0.25">
      <c r="B386" s="88">
        <v>9910375000</v>
      </c>
      <c r="C386" s="88">
        <v>-64.550049000000001</v>
      </c>
      <c r="D386" s="88">
        <v>-56.450721999999999</v>
      </c>
      <c r="F386" s="6" t="s">
        <v>21</v>
      </c>
      <c r="J386" s="88">
        <v>9910375000</v>
      </c>
      <c r="K386" s="88">
        <v>-43.219459999999998</v>
      </c>
      <c r="L386" s="88">
        <v>-34.537556000000002</v>
      </c>
      <c r="N386" s="6" t="s">
        <v>21</v>
      </c>
    </row>
    <row r="387" spans="2:16" x14ac:dyDescent="0.25">
      <c r="B387" s="88">
        <v>10022750000</v>
      </c>
      <c r="C387" s="88">
        <v>-46.090221</v>
      </c>
      <c r="D387" s="88">
        <v>-37.734504999999999</v>
      </c>
      <c r="J387" s="88">
        <v>10022750000</v>
      </c>
      <c r="K387" s="88">
        <v>-45.521895999999998</v>
      </c>
      <c r="L387" s="88">
        <v>-36.446629000000001</v>
      </c>
    </row>
    <row r="388" spans="2:16" x14ac:dyDescent="0.25">
      <c r="B388" s="88" t="s">
        <v>21</v>
      </c>
      <c r="J388" s="88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4Rx3L dBc Log Mag(dB)</v>
      </c>
      <c r="H390" s="35">
        <v>4</v>
      </c>
      <c r="N390" s="6" t="s">
        <v>19</v>
      </c>
      <c r="O390" s="6" t="str">
        <f t="shared" ref="O390:O409" si="65">L416</f>
        <v>4Rx3L dBc Log Mag(dB)</v>
      </c>
      <c r="P390" s="35">
        <v>4</v>
      </c>
    </row>
    <row r="391" spans="2:16" ht="15.75" x14ac:dyDescent="0.25">
      <c r="B391" s="88" t="s">
        <v>55</v>
      </c>
      <c r="F391" s="6">
        <f t="shared" ref="F391:F409" si="66">B417/1000000000</f>
        <v>8</v>
      </c>
      <c r="G391" s="6">
        <f t="shared" si="64"/>
        <v>-62.121943999999999</v>
      </c>
      <c r="H391" s="36">
        <f>ABS(AVERAGE(G391:G409)-(H390-1)*10)</f>
        <v>109.06050621052633</v>
      </c>
      <c r="J391" s="88" t="s">
        <v>55</v>
      </c>
      <c r="N391" s="6">
        <f t="shared" ref="N391:N409" si="67">J417/1000000000</f>
        <v>8</v>
      </c>
      <c r="O391" s="6">
        <f t="shared" si="65"/>
        <v>-81.610839999999996</v>
      </c>
      <c r="P391" s="36">
        <f>ABS(AVERAGE(O391:O409)-(P390-1)*10)</f>
        <v>103.67966994736841</v>
      </c>
    </row>
    <row r="392" spans="2:16" x14ac:dyDescent="0.25">
      <c r="B392" s="88" t="s">
        <v>19</v>
      </c>
      <c r="C392" s="88" t="s">
        <v>137</v>
      </c>
      <c r="D392" s="88" t="s">
        <v>56</v>
      </c>
      <c r="F392" s="6">
        <f t="shared" si="66"/>
        <v>8.8876249999999999</v>
      </c>
      <c r="G392" s="6">
        <f t="shared" si="64"/>
        <v>-64.073768999999999</v>
      </c>
      <c r="J392" s="88" t="s">
        <v>19</v>
      </c>
      <c r="K392" s="88" t="s">
        <v>137</v>
      </c>
      <c r="L392" s="88" t="s">
        <v>56</v>
      </c>
      <c r="N392" s="6">
        <f t="shared" si="67"/>
        <v>8.8876249999999999</v>
      </c>
      <c r="O392" s="6">
        <f t="shared" si="65"/>
        <v>-80.607651000000004</v>
      </c>
    </row>
    <row r="393" spans="2:16" x14ac:dyDescent="0.25">
      <c r="B393" s="88">
        <v>8000000000</v>
      </c>
      <c r="C393" s="88">
        <v>-84.091605999999999</v>
      </c>
      <c r="D393" s="88">
        <v>-77.229973000000001</v>
      </c>
      <c r="F393" s="6">
        <f t="shared" si="66"/>
        <v>9.7752499999999998</v>
      </c>
      <c r="G393" s="6">
        <f t="shared" si="64"/>
        <v>-76.043426999999994</v>
      </c>
      <c r="J393" s="88">
        <v>8000000000</v>
      </c>
      <c r="K393" s="88">
        <v>-102.04387</v>
      </c>
      <c r="L393" s="88">
        <v>-92.398735000000002</v>
      </c>
      <c r="N393" s="6">
        <f t="shared" si="67"/>
        <v>9.7752499999999998</v>
      </c>
      <c r="O393" s="6">
        <f t="shared" si="65"/>
        <v>-77.137176999999994</v>
      </c>
    </row>
    <row r="394" spans="2:16" x14ac:dyDescent="0.25">
      <c r="B394" s="88">
        <v>8443180555.5556002</v>
      </c>
      <c r="C394" s="88">
        <v>-86.157341000000002</v>
      </c>
      <c r="D394" s="88">
        <v>-79.560210999999995</v>
      </c>
      <c r="F394" s="6">
        <f t="shared" si="66"/>
        <v>10.662875</v>
      </c>
      <c r="G394" s="6">
        <f t="shared" si="64"/>
        <v>-78.934501999999995</v>
      </c>
      <c r="J394" s="88">
        <v>8443180555.5556002</v>
      </c>
      <c r="K394" s="88">
        <v>-91.761002000000005</v>
      </c>
      <c r="L394" s="88">
        <v>-83.403030000000001</v>
      </c>
      <c r="N394" s="6">
        <f t="shared" si="67"/>
        <v>10.662875</v>
      </c>
      <c r="O394" s="6">
        <f t="shared" si="65"/>
        <v>-76.070678999999998</v>
      </c>
    </row>
    <row r="395" spans="2:16" x14ac:dyDescent="0.25">
      <c r="B395" s="88">
        <v>8886361111.1110992</v>
      </c>
      <c r="C395" s="88">
        <v>-79.741173000000003</v>
      </c>
      <c r="D395" s="88">
        <v>-72.940162999999998</v>
      </c>
      <c r="F395" s="6">
        <f t="shared" si="66"/>
        <v>11.5505</v>
      </c>
      <c r="G395" s="6">
        <f t="shared" si="64"/>
        <v>-82.997780000000006</v>
      </c>
      <c r="J395" s="88">
        <v>8886361111.1110992</v>
      </c>
      <c r="K395" s="88">
        <v>-91.505324999999999</v>
      </c>
      <c r="L395" s="88">
        <v>-83.275581000000003</v>
      </c>
      <c r="N395" s="6">
        <f t="shared" si="67"/>
        <v>11.5505</v>
      </c>
      <c r="O395" s="6">
        <f t="shared" si="65"/>
        <v>-66.025741999999994</v>
      </c>
    </row>
    <row r="396" spans="2:16" x14ac:dyDescent="0.25">
      <c r="B396" s="88">
        <v>9329541666.6667004</v>
      </c>
      <c r="C396" s="88">
        <v>-85.519668999999993</v>
      </c>
      <c r="D396" s="88">
        <v>-78.676406999999998</v>
      </c>
      <c r="F396" s="6">
        <f t="shared" si="66"/>
        <v>12.438124999999999</v>
      </c>
      <c r="G396" s="6">
        <f t="shared" si="64"/>
        <v>-73.151718000000002</v>
      </c>
      <c r="J396" s="88">
        <v>9329541666.6667004</v>
      </c>
      <c r="K396" s="88">
        <v>-92.769440000000003</v>
      </c>
      <c r="L396" s="88">
        <v>-84.936722000000003</v>
      </c>
      <c r="N396" s="6">
        <f t="shared" si="67"/>
        <v>12.438124999999999</v>
      </c>
      <c r="O396" s="6">
        <f t="shared" si="65"/>
        <v>-66.370163000000005</v>
      </c>
    </row>
    <row r="397" spans="2:16" x14ac:dyDescent="0.25">
      <c r="B397" s="88">
        <v>9772722222.2222004</v>
      </c>
      <c r="C397" s="88">
        <v>-78.962829999999997</v>
      </c>
      <c r="D397" s="88">
        <v>-72.312683000000007</v>
      </c>
      <c r="F397" s="6">
        <f t="shared" si="66"/>
        <v>13.325749999999999</v>
      </c>
      <c r="G397" s="6">
        <f t="shared" si="64"/>
        <v>-88.906090000000006</v>
      </c>
      <c r="J397" s="88">
        <v>9772722222.2222004</v>
      </c>
      <c r="K397" s="88">
        <v>-90.283150000000006</v>
      </c>
      <c r="L397" s="88">
        <v>-82.769112000000007</v>
      </c>
      <c r="N397" s="6">
        <f t="shared" si="67"/>
        <v>13.325749999999999</v>
      </c>
      <c r="O397" s="6">
        <f t="shared" si="65"/>
        <v>-64.109818000000004</v>
      </c>
    </row>
    <row r="398" spans="2:16" x14ac:dyDescent="0.25">
      <c r="B398" s="88">
        <v>10215902777.778</v>
      </c>
      <c r="C398" s="88">
        <v>-94.313125999999997</v>
      </c>
      <c r="D398" s="88">
        <v>-86.742385999999996</v>
      </c>
      <c r="F398" s="6">
        <f t="shared" si="66"/>
        <v>14.213374999999999</v>
      </c>
      <c r="G398" s="6">
        <f t="shared" si="64"/>
        <v>-86.049460999999994</v>
      </c>
      <c r="J398" s="88">
        <v>10215902777.778</v>
      </c>
      <c r="K398" s="88">
        <v>-90.777527000000006</v>
      </c>
      <c r="L398" s="88">
        <v>-81.988074999999995</v>
      </c>
      <c r="N398" s="6">
        <f t="shared" si="67"/>
        <v>14.213374999999999</v>
      </c>
      <c r="O398" s="6">
        <f t="shared" si="65"/>
        <v>-65.643990000000002</v>
      </c>
    </row>
    <row r="399" spans="2:16" x14ac:dyDescent="0.25">
      <c r="B399" s="88">
        <v>10659083333.333</v>
      </c>
      <c r="C399" s="88">
        <v>-93.086128000000002</v>
      </c>
      <c r="D399" s="88">
        <v>-85.678764000000001</v>
      </c>
      <c r="F399" s="6">
        <f t="shared" si="66"/>
        <v>15.101000000000001</v>
      </c>
      <c r="G399" s="6">
        <f t="shared" si="64"/>
        <v>-71.177993999999998</v>
      </c>
      <c r="J399" s="88">
        <v>10659083333.333</v>
      </c>
      <c r="K399" s="88">
        <v>-89.260033000000007</v>
      </c>
      <c r="L399" s="88">
        <v>-79.913162</v>
      </c>
      <c r="N399" s="6">
        <f t="shared" si="67"/>
        <v>15.101000000000001</v>
      </c>
      <c r="O399" s="6">
        <f t="shared" si="65"/>
        <v>-67.473236</v>
      </c>
    </row>
    <row r="400" spans="2:16" x14ac:dyDescent="0.25">
      <c r="B400" s="88">
        <v>11102263888.889</v>
      </c>
      <c r="C400" s="88">
        <v>-95.322021000000007</v>
      </c>
      <c r="D400" s="88">
        <v>-87.987419000000003</v>
      </c>
      <c r="F400" s="6">
        <f t="shared" si="66"/>
        <v>15.988625000000001</v>
      </c>
      <c r="G400" s="6">
        <f t="shared" si="64"/>
        <v>-78.082290999999998</v>
      </c>
      <c r="J400" s="88">
        <v>11102263888.889</v>
      </c>
      <c r="K400" s="88">
        <v>-85.491698999999997</v>
      </c>
      <c r="L400" s="88">
        <v>-76.329635999999994</v>
      </c>
      <c r="N400" s="6">
        <f t="shared" si="67"/>
        <v>15.988625000000001</v>
      </c>
      <c r="O400" s="6">
        <f t="shared" si="65"/>
        <v>-66.596419999999995</v>
      </c>
    </row>
    <row r="401" spans="2:16" x14ac:dyDescent="0.25">
      <c r="B401" s="88">
        <v>11545444444.444</v>
      </c>
      <c r="C401" s="88">
        <v>-88.209114</v>
      </c>
      <c r="D401" s="88">
        <v>-80.831458999999995</v>
      </c>
      <c r="F401" s="6">
        <f t="shared" si="66"/>
        <v>16.876249999999999</v>
      </c>
      <c r="G401" s="6">
        <f t="shared" si="64"/>
        <v>-76.680533999999994</v>
      </c>
      <c r="J401" s="88">
        <v>11545444444.444</v>
      </c>
      <c r="K401" s="88">
        <v>-91.594588999999999</v>
      </c>
      <c r="L401" s="88">
        <v>-82.776436000000004</v>
      </c>
      <c r="N401" s="6">
        <f t="shared" si="67"/>
        <v>16.876249999999999</v>
      </c>
      <c r="O401" s="6">
        <f t="shared" si="65"/>
        <v>-79.902564999999996</v>
      </c>
    </row>
    <row r="402" spans="2:16" x14ac:dyDescent="0.25">
      <c r="B402" s="88">
        <v>11988625000</v>
      </c>
      <c r="C402" s="88">
        <v>-101.99372</v>
      </c>
      <c r="D402" s="88">
        <v>-94.774711999999994</v>
      </c>
      <c r="F402" s="6">
        <f t="shared" si="66"/>
        <v>17.763874999999999</v>
      </c>
      <c r="G402" s="6">
        <f t="shared" si="64"/>
        <v>-85.894249000000002</v>
      </c>
      <c r="J402" s="88">
        <v>11988625000</v>
      </c>
      <c r="K402" s="88">
        <v>-91.583275</v>
      </c>
      <c r="L402" s="88">
        <v>-83.243645000000001</v>
      </c>
      <c r="N402" s="6">
        <f t="shared" si="67"/>
        <v>17.763874999999999</v>
      </c>
      <c r="O402" s="6">
        <f t="shared" si="65"/>
        <v>-71.784683000000001</v>
      </c>
    </row>
    <row r="403" spans="2:16" x14ac:dyDescent="0.25">
      <c r="B403" s="88">
        <v>12431805555.556</v>
      </c>
      <c r="C403" s="88">
        <v>-99.323029000000005</v>
      </c>
      <c r="D403" s="88">
        <v>-91.830284000000006</v>
      </c>
      <c r="F403" s="6">
        <f t="shared" si="66"/>
        <v>18.651499999999999</v>
      </c>
      <c r="G403" s="6">
        <f t="shared" si="64"/>
        <v>-70.528296999999995</v>
      </c>
      <c r="J403" s="88">
        <v>12431805555.556</v>
      </c>
      <c r="K403" s="88">
        <v>-91.663994000000002</v>
      </c>
      <c r="L403" s="88">
        <v>-83.384247000000002</v>
      </c>
      <c r="N403" s="6">
        <f t="shared" si="67"/>
        <v>18.651499999999999</v>
      </c>
      <c r="O403" s="6">
        <f t="shared" si="65"/>
        <v>-75.535651999999999</v>
      </c>
    </row>
    <row r="404" spans="2:16" x14ac:dyDescent="0.25">
      <c r="B404" s="88">
        <v>12874986111.111</v>
      </c>
      <c r="C404" s="88">
        <v>-83.215194999999994</v>
      </c>
      <c r="D404" s="88">
        <v>-75.367569000000003</v>
      </c>
      <c r="F404" s="6">
        <f t="shared" si="66"/>
        <v>19.539124999999999</v>
      </c>
      <c r="G404" s="6">
        <f t="shared" si="64"/>
        <v>-73.540008999999998</v>
      </c>
      <c r="J404" s="88">
        <v>12874986111.111</v>
      </c>
      <c r="K404" s="88">
        <v>-91.502823000000006</v>
      </c>
      <c r="L404" s="88">
        <v>-82.578789</v>
      </c>
      <c r="N404" s="6">
        <f t="shared" si="67"/>
        <v>19.539124999999999</v>
      </c>
      <c r="O404" s="6">
        <f t="shared" si="65"/>
        <v>-74.370468000000002</v>
      </c>
    </row>
    <row r="405" spans="2:16" x14ac:dyDescent="0.25">
      <c r="B405" s="88">
        <v>13318166666.667</v>
      </c>
      <c r="C405" s="88">
        <v>-83.994095000000002</v>
      </c>
      <c r="D405" s="88">
        <v>-75.928162</v>
      </c>
      <c r="F405" s="6">
        <f t="shared" si="66"/>
        <v>20.426749999999998</v>
      </c>
      <c r="G405" s="6">
        <f t="shared" si="64"/>
        <v>-93.675353999999999</v>
      </c>
      <c r="J405" s="88">
        <v>13318166666.667</v>
      </c>
      <c r="K405" s="88">
        <v>-86.552291999999994</v>
      </c>
      <c r="L405" s="88">
        <v>-77.915085000000005</v>
      </c>
      <c r="N405" s="6">
        <f t="shared" si="67"/>
        <v>20.426749999999998</v>
      </c>
      <c r="O405" s="6">
        <f t="shared" si="65"/>
        <v>-69.912375999999995</v>
      </c>
    </row>
    <row r="406" spans="2:16" x14ac:dyDescent="0.25">
      <c r="B406" s="88">
        <v>13761347222.222</v>
      </c>
      <c r="C406" s="88">
        <v>-86.649947999999995</v>
      </c>
      <c r="D406" s="88">
        <v>-78.574714999999998</v>
      </c>
      <c r="F406" s="6">
        <f t="shared" si="66"/>
        <v>21.314374999999998</v>
      </c>
      <c r="G406" s="6">
        <f t="shared" si="64"/>
        <v>-91.230239999999995</v>
      </c>
      <c r="J406" s="88">
        <v>13761347222.222</v>
      </c>
      <c r="K406" s="88">
        <v>-83.105675000000005</v>
      </c>
      <c r="L406" s="88">
        <v>-74.348083000000003</v>
      </c>
      <c r="N406" s="6">
        <f t="shared" si="67"/>
        <v>21.314374999999998</v>
      </c>
      <c r="O406" s="6">
        <f t="shared" si="65"/>
        <v>-70.78125</v>
      </c>
    </row>
    <row r="407" spans="2:16" x14ac:dyDescent="0.25">
      <c r="B407" s="88">
        <v>14204527777.778</v>
      </c>
      <c r="C407" s="88">
        <v>-81.993506999999994</v>
      </c>
      <c r="D407" s="88">
        <v>-73.548973000000004</v>
      </c>
      <c r="F407" s="6">
        <f t="shared" si="66"/>
        <v>22.202000000000002</v>
      </c>
      <c r="G407" s="6">
        <f t="shared" si="64"/>
        <v>-82.769005000000007</v>
      </c>
      <c r="J407" s="88">
        <v>14204527777.778</v>
      </c>
      <c r="K407" s="88">
        <v>-81.069114999999996</v>
      </c>
      <c r="L407" s="88">
        <v>-72.060524000000001</v>
      </c>
      <c r="N407" s="6">
        <f t="shared" si="67"/>
        <v>22.202000000000002</v>
      </c>
      <c r="O407" s="6">
        <f t="shared" si="65"/>
        <v>-83.041038999999998</v>
      </c>
    </row>
    <row r="408" spans="2:16" x14ac:dyDescent="0.25">
      <c r="B408" s="88">
        <v>14647708333.333</v>
      </c>
      <c r="C408" s="88">
        <v>-80.472412000000006</v>
      </c>
      <c r="D408" s="88">
        <v>-71.984711000000004</v>
      </c>
      <c r="F408" s="6">
        <f t="shared" si="66"/>
        <v>23.089625000000002</v>
      </c>
      <c r="G408" s="6">
        <f t="shared" si="64"/>
        <v>-88.859543000000002</v>
      </c>
      <c r="J408" s="88">
        <v>14647708333.333</v>
      </c>
      <c r="K408" s="88">
        <v>-84.424332000000007</v>
      </c>
      <c r="L408" s="88">
        <v>-75.338333000000006</v>
      </c>
      <c r="N408" s="6">
        <f t="shared" si="67"/>
        <v>23.089625000000002</v>
      </c>
      <c r="O408" s="6">
        <f t="shared" si="65"/>
        <v>-81.873031999999995</v>
      </c>
    </row>
    <row r="409" spans="2:16" x14ac:dyDescent="0.25">
      <c r="B409" s="88">
        <v>15090888888.889</v>
      </c>
      <c r="C409" s="88">
        <v>-88.129493999999994</v>
      </c>
      <c r="D409" s="88">
        <v>-79.929955000000007</v>
      </c>
      <c r="F409" s="6">
        <f t="shared" si="66"/>
        <v>23.977250000000002</v>
      </c>
      <c r="G409" s="6">
        <f t="shared" si="64"/>
        <v>-77.433411000000007</v>
      </c>
      <c r="J409" s="88">
        <v>15090888888.889</v>
      </c>
      <c r="K409" s="88">
        <v>-89.070678999999998</v>
      </c>
      <c r="L409" s="88">
        <v>-80.288086000000007</v>
      </c>
      <c r="N409" s="6">
        <f t="shared" si="67"/>
        <v>23.977250000000002</v>
      </c>
      <c r="O409" s="6">
        <f t="shared" si="65"/>
        <v>-81.066947999999996</v>
      </c>
    </row>
    <row r="410" spans="2:16" x14ac:dyDescent="0.25">
      <c r="B410" s="88">
        <v>15534069444.444</v>
      </c>
      <c r="C410" s="88">
        <v>-89.488181999999995</v>
      </c>
      <c r="D410" s="88">
        <v>-81.388863000000001</v>
      </c>
      <c r="F410" s="6" t="s">
        <v>21</v>
      </c>
      <c r="J410" s="88">
        <v>15534069444.444</v>
      </c>
      <c r="K410" s="88">
        <v>-94.565421999999998</v>
      </c>
      <c r="L410" s="88">
        <v>-85.883514000000005</v>
      </c>
      <c r="N410" s="6" t="s">
        <v>21</v>
      </c>
    </row>
    <row r="411" spans="2:16" x14ac:dyDescent="0.25">
      <c r="B411" s="88">
        <v>15977250000</v>
      </c>
      <c r="C411" s="88">
        <v>-88.475098000000003</v>
      </c>
      <c r="D411" s="88">
        <v>-80.119377</v>
      </c>
      <c r="J411" s="88">
        <v>15977250000</v>
      </c>
      <c r="K411" s="88">
        <v>-86.893317999999994</v>
      </c>
      <c r="L411" s="88">
        <v>-77.818047000000007</v>
      </c>
    </row>
    <row r="412" spans="2:16" x14ac:dyDescent="0.25">
      <c r="B412" s="88" t="s">
        <v>21</v>
      </c>
      <c r="J412" s="88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4Rx4L dBc Log Mag(dB)</v>
      </c>
      <c r="H414" s="35">
        <v>4</v>
      </c>
      <c r="N414" s="6" t="s">
        <v>19</v>
      </c>
      <c r="O414" s="6" t="str">
        <f t="shared" ref="O414:O433" si="69">L440</f>
        <v>4Rx4L dBc Log Mag(dB)</v>
      </c>
      <c r="P414" s="35">
        <v>4</v>
      </c>
    </row>
    <row r="415" spans="2:16" ht="15.75" x14ac:dyDescent="0.25">
      <c r="B415" s="88" t="s">
        <v>57</v>
      </c>
      <c r="F415" s="6">
        <f t="shared" ref="F415:F433" si="70">B441/1000000000</f>
        <v>8</v>
      </c>
      <c r="G415" s="6">
        <f t="shared" si="68"/>
        <v>-65.425597999999994</v>
      </c>
      <c r="H415" s="36">
        <f>ABS(AVERAGE(G415:G433)-(H414-1)*10)</f>
        <v>108.42803868421052</v>
      </c>
      <c r="J415" s="88" t="s">
        <v>57</v>
      </c>
      <c r="N415" s="6">
        <f t="shared" ref="N415:N433" si="71">J441/1000000000</f>
        <v>8</v>
      </c>
      <c r="O415" s="6">
        <f t="shared" si="69"/>
        <v>-70.249534999999995</v>
      </c>
      <c r="P415" s="36">
        <f>ABS(AVERAGE(O415:O433)-(P414-1)*10)</f>
        <v>113.05910689473684</v>
      </c>
    </row>
    <row r="416" spans="2:16" x14ac:dyDescent="0.25">
      <c r="B416" s="88" t="s">
        <v>19</v>
      </c>
      <c r="C416" s="88" t="s">
        <v>138</v>
      </c>
      <c r="D416" s="88" t="s">
        <v>58</v>
      </c>
      <c r="F416" s="6">
        <f t="shared" si="70"/>
        <v>9.3320694444444001</v>
      </c>
      <c r="G416" s="6">
        <f t="shared" si="68"/>
        <v>-70.603424000000004</v>
      </c>
      <c r="J416" s="88" t="s">
        <v>19</v>
      </c>
      <c r="K416" s="88" t="s">
        <v>138</v>
      </c>
      <c r="L416" s="88" t="s">
        <v>58</v>
      </c>
      <c r="N416" s="6">
        <f t="shared" si="71"/>
        <v>9.3320694444444001</v>
      </c>
      <c r="O416" s="6">
        <f t="shared" si="69"/>
        <v>-83.498527999999993</v>
      </c>
    </row>
    <row r="417" spans="2:15" x14ac:dyDescent="0.25">
      <c r="B417" s="88">
        <v>8000000000</v>
      </c>
      <c r="C417" s="88">
        <v>-68.983574000000004</v>
      </c>
      <c r="D417" s="88">
        <v>-62.121943999999999</v>
      </c>
      <c r="F417" s="6">
        <f t="shared" si="70"/>
        <v>10.664138888888999</v>
      </c>
      <c r="G417" s="6">
        <f t="shared" si="68"/>
        <v>-76.721785999999994</v>
      </c>
      <c r="J417" s="88">
        <v>8000000000</v>
      </c>
      <c r="K417" s="88">
        <v>-91.255966000000001</v>
      </c>
      <c r="L417" s="88">
        <v>-81.610839999999996</v>
      </c>
      <c r="N417" s="6">
        <f t="shared" si="71"/>
        <v>10.664138888888999</v>
      </c>
      <c r="O417" s="6">
        <f t="shared" si="69"/>
        <v>-80.999747999999997</v>
      </c>
    </row>
    <row r="418" spans="2:15" x14ac:dyDescent="0.25">
      <c r="B418" s="88">
        <v>8887625000</v>
      </c>
      <c r="C418" s="88">
        <v>-70.670897999999994</v>
      </c>
      <c r="D418" s="88">
        <v>-64.073768999999999</v>
      </c>
      <c r="F418" s="6">
        <f t="shared" si="70"/>
        <v>11.996208333333</v>
      </c>
      <c r="G418" s="6">
        <f t="shared" si="68"/>
        <v>-74.502724000000001</v>
      </c>
      <c r="J418" s="88">
        <v>8887625000</v>
      </c>
      <c r="K418" s="88">
        <v>-88.965621999999996</v>
      </c>
      <c r="L418" s="88">
        <v>-80.607651000000004</v>
      </c>
      <c r="N418" s="6">
        <f t="shared" si="71"/>
        <v>11.996208333333</v>
      </c>
      <c r="O418" s="6">
        <f t="shared" si="69"/>
        <v>-80.745407</v>
      </c>
    </row>
    <row r="419" spans="2:15" x14ac:dyDescent="0.25">
      <c r="B419" s="88">
        <v>9775250000</v>
      </c>
      <c r="C419" s="88">
        <v>-82.844443999999996</v>
      </c>
      <c r="D419" s="88">
        <v>-76.043426999999994</v>
      </c>
      <c r="F419" s="6">
        <f t="shared" si="70"/>
        <v>13.328277777778</v>
      </c>
      <c r="G419" s="6">
        <f t="shared" si="68"/>
        <v>-77.120590000000007</v>
      </c>
      <c r="J419" s="88">
        <v>9775250000</v>
      </c>
      <c r="K419" s="88">
        <v>-85.366919999999993</v>
      </c>
      <c r="L419" s="88">
        <v>-77.137176999999994</v>
      </c>
      <c r="N419" s="6">
        <f t="shared" si="71"/>
        <v>13.328277777778</v>
      </c>
      <c r="O419" s="6">
        <f t="shared" si="69"/>
        <v>-88.310623000000007</v>
      </c>
    </row>
    <row r="420" spans="2:15" x14ac:dyDescent="0.25">
      <c r="B420" s="88">
        <v>10662875000</v>
      </c>
      <c r="C420" s="88">
        <v>-85.777771000000001</v>
      </c>
      <c r="D420" s="88">
        <v>-78.934501999999995</v>
      </c>
      <c r="F420" s="6">
        <f t="shared" si="70"/>
        <v>14.660347222222001</v>
      </c>
      <c r="G420" s="6">
        <f t="shared" si="68"/>
        <v>-79.215973000000005</v>
      </c>
      <c r="J420" s="88">
        <v>10662875000</v>
      </c>
      <c r="K420" s="88">
        <v>-83.903396999999998</v>
      </c>
      <c r="L420" s="88">
        <v>-76.070678999999998</v>
      </c>
      <c r="N420" s="6">
        <f t="shared" si="71"/>
        <v>14.660347222222001</v>
      </c>
      <c r="O420" s="6">
        <f t="shared" si="69"/>
        <v>-82.465323999999995</v>
      </c>
    </row>
    <row r="421" spans="2:15" x14ac:dyDescent="0.25">
      <c r="B421" s="88">
        <v>11550500000</v>
      </c>
      <c r="C421" s="88">
        <v>-89.647934000000006</v>
      </c>
      <c r="D421" s="88">
        <v>-82.997780000000006</v>
      </c>
      <c r="F421" s="6">
        <f t="shared" si="70"/>
        <v>15.992416666666999</v>
      </c>
      <c r="G421" s="6">
        <f t="shared" si="68"/>
        <v>-80.771102999999997</v>
      </c>
      <c r="J421" s="88">
        <v>11550500000</v>
      </c>
      <c r="K421" s="88">
        <v>-73.539779999999993</v>
      </c>
      <c r="L421" s="88">
        <v>-66.025741999999994</v>
      </c>
      <c r="N421" s="6">
        <f t="shared" si="71"/>
        <v>15.992416666666999</v>
      </c>
      <c r="O421" s="6">
        <f t="shared" si="69"/>
        <v>-92.177345000000003</v>
      </c>
    </row>
    <row r="422" spans="2:15" x14ac:dyDescent="0.25">
      <c r="B422" s="88">
        <v>12438125000</v>
      </c>
      <c r="C422" s="88">
        <v>-80.722458000000003</v>
      </c>
      <c r="D422" s="88">
        <v>-73.151718000000002</v>
      </c>
      <c r="F422" s="6">
        <f t="shared" si="70"/>
        <v>17.324486111111</v>
      </c>
      <c r="G422" s="6">
        <f t="shared" si="68"/>
        <v>-83.886948000000004</v>
      </c>
      <c r="J422" s="88">
        <v>12438125000</v>
      </c>
      <c r="K422" s="88">
        <v>-75.159615000000002</v>
      </c>
      <c r="L422" s="88">
        <v>-66.370163000000005</v>
      </c>
      <c r="N422" s="6">
        <f t="shared" si="71"/>
        <v>17.324486111111</v>
      </c>
      <c r="O422" s="6">
        <f t="shared" si="69"/>
        <v>-85.009224000000003</v>
      </c>
    </row>
    <row r="423" spans="2:15" x14ac:dyDescent="0.25">
      <c r="B423" s="88">
        <v>13325750000</v>
      </c>
      <c r="C423" s="88">
        <v>-96.313453999999993</v>
      </c>
      <c r="D423" s="88">
        <v>-88.906090000000006</v>
      </c>
      <c r="F423" s="6">
        <f t="shared" si="70"/>
        <v>18.656555555556</v>
      </c>
      <c r="G423" s="6">
        <f t="shared" si="68"/>
        <v>-83.343895000000003</v>
      </c>
      <c r="J423" s="88">
        <v>13325750000</v>
      </c>
      <c r="K423" s="88">
        <v>-73.456688</v>
      </c>
      <c r="L423" s="88">
        <v>-64.109818000000004</v>
      </c>
      <c r="N423" s="6">
        <f t="shared" si="71"/>
        <v>18.656555555556</v>
      </c>
      <c r="O423" s="6">
        <f t="shared" si="69"/>
        <v>-80.414260999999996</v>
      </c>
    </row>
    <row r="424" spans="2:15" x14ac:dyDescent="0.25">
      <c r="B424" s="88">
        <v>14213375000</v>
      </c>
      <c r="C424" s="88">
        <v>-93.384063999999995</v>
      </c>
      <c r="D424" s="88">
        <v>-86.049460999999994</v>
      </c>
      <c r="F424" s="6">
        <f t="shared" si="70"/>
        <v>19.988624999999999</v>
      </c>
      <c r="G424" s="6">
        <f t="shared" si="68"/>
        <v>-76.702811999999994</v>
      </c>
      <c r="J424" s="88">
        <v>14213375000</v>
      </c>
      <c r="K424" s="88">
        <v>-74.806061</v>
      </c>
      <c r="L424" s="88">
        <v>-65.643990000000002</v>
      </c>
      <c r="N424" s="6">
        <f t="shared" si="71"/>
        <v>19.988624999999999</v>
      </c>
      <c r="O424" s="6">
        <f t="shared" si="69"/>
        <v>-82.217262000000005</v>
      </c>
    </row>
    <row r="425" spans="2:15" x14ac:dyDescent="0.25">
      <c r="B425" s="88">
        <v>15101000000</v>
      </c>
      <c r="C425" s="88">
        <v>-78.555649000000003</v>
      </c>
      <c r="D425" s="88">
        <v>-71.177993999999998</v>
      </c>
      <c r="F425" s="6">
        <f t="shared" si="70"/>
        <v>21.320694444444001</v>
      </c>
      <c r="G425" s="6">
        <f t="shared" si="68"/>
        <v>-85.837531999999996</v>
      </c>
      <c r="J425" s="88">
        <v>15101000000</v>
      </c>
      <c r="K425" s="88">
        <v>-76.291381999999999</v>
      </c>
      <c r="L425" s="88">
        <v>-67.473236</v>
      </c>
      <c r="N425" s="6">
        <f t="shared" si="71"/>
        <v>21.320694444444001</v>
      </c>
      <c r="O425" s="6">
        <f t="shared" si="69"/>
        <v>-80.860602999999998</v>
      </c>
    </row>
    <row r="426" spans="2:15" x14ac:dyDescent="0.25">
      <c r="B426" s="88">
        <v>15988625000</v>
      </c>
      <c r="C426" s="88">
        <v>-85.301299999999998</v>
      </c>
      <c r="D426" s="88">
        <v>-78.082290999999998</v>
      </c>
      <c r="F426" s="6">
        <f t="shared" si="70"/>
        <v>22.652763888888998</v>
      </c>
      <c r="G426" s="6">
        <f t="shared" si="68"/>
        <v>-83.720314000000002</v>
      </c>
      <c r="J426" s="88">
        <v>15988625000</v>
      </c>
      <c r="K426" s="88">
        <v>-74.936049999999994</v>
      </c>
      <c r="L426" s="88">
        <v>-66.596419999999995</v>
      </c>
      <c r="N426" s="6">
        <f t="shared" si="71"/>
        <v>22.652763888888998</v>
      </c>
      <c r="O426" s="6">
        <f t="shared" si="69"/>
        <v>-80.092483999999999</v>
      </c>
    </row>
    <row r="427" spans="2:15" x14ac:dyDescent="0.25">
      <c r="B427" s="88">
        <v>16876250000</v>
      </c>
      <c r="C427" s="88">
        <v>-84.173278999999994</v>
      </c>
      <c r="D427" s="88">
        <v>-76.680533999999994</v>
      </c>
      <c r="F427" s="6">
        <f t="shared" si="70"/>
        <v>23.984833333333</v>
      </c>
      <c r="G427" s="6">
        <f t="shared" si="68"/>
        <v>-85.278435000000002</v>
      </c>
      <c r="J427" s="88">
        <v>16876250000</v>
      </c>
      <c r="K427" s="88">
        <v>-88.182320000000004</v>
      </c>
      <c r="L427" s="88">
        <v>-79.902564999999996</v>
      </c>
      <c r="N427" s="6">
        <f t="shared" si="71"/>
        <v>23.984833333333</v>
      </c>
      <c r="O427" s="6">
        <f t="shared" si="69"/>
        <v>-82.118942000000004</v>
      </c>
    </row>
    <row r="428" spans="2:15" x14ac:dyDescent="0.25">
      <c r="B428" s="88">
        <v>17763875000</v>
      </c>
      <c r="C428" s="88">
        <v>-93.741874999999993</v>
      </c>
      <c r="D428" s="88">
        <v>-85.894249000000002</v>
      </c>
      <c r="F428" s="6">
        <f t="shared" si="70"/>
        <v>25.316902777778001</v>
      </c>
      <c r="G428" s="6">
        <f t="shared" si="68"/>
        <v>-82.789276000000001</v>
      </c>
      <c r="J428" s="88">
        <v>17763875000</v>
      </c>
      <c r="K428" s="88">
        <v>-80.708716999999993</v>
      </c>
      <c r="L428" s="88">
        <v>-71.784683000000001</v>
      </c>
      <c r="N428" s="6">
        <f t="shared" si="71"/>
        <v>25.316902777778001</v>
      </c>
      <c r="O428" s="6">
        <f t="shared" si="69"/>
        <v>-84.338913000000005</v>
      </c>
    </row>
    <row r="429" spans="2:15" x14ac:dyDescent="0.25">
      <c r="B429" s="88">
        <v>18651500000</v>
      </c>
      <c r="C429" s="88">
        <v>-78.594230999999994</v>
      </c>
      <c r="D429" s="88">
        <v>-70.528296999999995</v>
      </c>
      <c r="F429" s="6">
        <f t="shared" si="70"/>
        <v>26.648972222222</v>
      </c>
      <c r="G429" s="6">
        <f t="shared" si="68"/>
        <v>-80.297591999999995</v>
      </c>
      <c r="J429" s="88">
        <v>18651500000</v>
      </c>
      <c r="K429" s="88">
        <v>-84.172859000000003</v>
      </c>
      <c r="L429" s="88">
        <v>-75.535651999999999</v>
      </c>
      <c r="N429" s="6">
        <f t="shared" si="71"/>
        <v>26.648972222222</v>
      </c>
      <c r="O429" s="6">
        <f t="shared" si="69"/>
        <v>-80.715530000000001</v>
      </c>
    </row>
    <row r="430" spans="2:15" x14ac:dyDescent="0.25">
      <c r="B430" s="88">
        <v>19539125000</v>
      </c>
      <c r="C430" s="88">
        <v>-81.615241999999995</v>
      </c>
      <c r="D430" s="88">
        <v>-73.540008999999998</v>
      </c>
      <c r="F430" s="6">
        <f t="shared" si="70"/>
        <v>27.981041666667</v>
      </c>
      <c r="G430" s="6">
        <f t="shared" si="68"/>
        <v>-73.451537999999999</v>
      </c>
      <c r="J430" s="88">
        <v>19539125000</v>
      </c>
      <c r="K430" s="88">
        <v>-83.128058999999993</v>
      </c>
      <c r="L430" s="88">
        <v>-74.370468000000002</v>
      </c>
      <c r="N430" s="6">
        <f t="shared" si="71"/>
        <v>27.981041666667</v>
      </c>
      <c r="O430" s="6">
        <f t="shared" si="69"/>
        <v>-86.067963000000006</v>
      </c>
    </row>
    <row r="431" spans="2:15" x14ac:dyDescent="0.25">
      <c r="B431" s="88">
        <v>20426750000</v>
      </c>
      <c r="C431" s="88">
        <v>-102.11989</v>
      </c>
      <c r="D431" s="88">
        <v>-93.675353999999999</v>
      </c>
      <c r="F431" s="6">
        <f t="shared" si="70"/>
        <v>29.313111111110999</v>
      </c>
      <c r="G431" s="6">
        <f t="shared" si="68"/>
        <v>-71.688438000000005</v>
      </c>
      <c r="J431" s="88">
        <v>20426750000</v>
      </c>
      <c r="K431" s="88">
        <v>-78.920967000000005</v>
      </c>
      <c r="L431" s="88">
        <v>-69.912375999999995</v>
      </c>
      <c r="N431" s="6">
        <f t="shared" si="71"/>
        <v>29.313111111110999</v>
      </c>
      <c r="O431" s="6">
        <f t="shared" si="69"/>
        <v>-82.730827000000005</v>
      </c>
    </row>
    <row r="432" spans="2:15" x14ac:dyDescent="0.25">
      <c r="B432" s="88">
        <v>21314375000</v>
      </c>
      <c r="C432" s="88">
        <v>-99.717940999999996</v>
      </c>
      <c r="D432" s="88">
        <v>-91.230239999999995</v>
      </c>
      <c r="F432" s="6">
        <f t="shared" si="70"/>
        <v>30.645180555555999</v>
      </c>
      <c r="G432" s="6">
        <f t="shared" si="68"/>
        <v>-76.437056999999996</v>
      </c>
      <c r="J432" s="88">
        <v>21314375000</v>
      </c>
      <c r="K432" s="88">
        <v>-79.867255999999998</v>
      </c>
      <c r="L432" s="88">
        <v>-70.78125</v>
      </c>
      <c r="N432" s="6">
        <f t="shared" si="71"/>
        <v>30.645180555555999</v>
      </c>
      <c r="O432" s="6">
        <f t="shared" si="69"/>
        <v>-85.607224000000002</v>
      </c>
    </row>
    <row r="433" spans="2:16" x14ac:dyDescent="0.25">
      <c r="B433" s="88">
        <v>22202000000</v>
      </c>
      <c r="C433" s="88">
        <v>-90.968552000000003</v>
      </c>
      <c r="D433" s="88">
        <v>-82.769005000000007</v>
      </c>
      <c r="F433" s="6">
        <f t="shared" si="70"/>
        <v>31.977250000000002</v>
      </c>
      <c r="G433" s="6">
        <f t="shared" si="68"/>
        <v>-82.337699999999998</v>
      </c>
      <c r="J433" s="88">
        <v>22202000000</v>
      </c>
      <c r="K433" s="88">
        <v>-91.823631000000006</v>
      </c>
      <c r="L433" s="88">
        <v>-83.041038999999998</v>
      </c>
      <c r="N433" s="6">
        <f t="shared" si="71"/>
        <v>31.977250000000002</v>
      </c>
      <c r="O433" s="6">
        <f t="shared" si="69"/>
        <v>-89.503287999999998</v>
      </c>
    </row>
    <row r="434" spans="2:16" x14ac:dyDescent="0.25">
      <c r="B434" s="88">
        <v>23089625000</v>
      </c>
      <c r="C434" s="88">
        <v>-96.958861999999996</v>
      </c>
      <c r="D434" s="88">
        <v>-88.859543000000002</v>
      </c>
      <c r="F434" s="6" t="s">
        <v>21</v>
      </c>
      <c r="J434" s="88">
        <v>23089625000</v>
      </c>
      <c r="K434" s="88">
        <v>-90.554939000000005</v>
      </c>
      <c r="L434" s="88">
        <v>-81.873031999999995</v>
      </c>
      <c r="N434" s="6" t="s">
        <v>21</v>
      </c>
    </row>
    <row r="435" spans="2:16" x14ac:dyDescent="0.25">
      <c r="B435" s="88">
        <v>23977250000</v>
      </c>
      <c r="C435" s="88">
        <v>-85.789124000000001</v>
      </c>
      <c r="D435" s="88">
        <v>-77.433411000000007</v>
      </c>
      <c r="J435" s="88">
        <v>23977250000</v>
      </c>
      <c r="K435" s="88">
        <v>-90.142219999999995</v>
      </c>
      <c r="L435" s="88">
        <v>-81.066947999999996</v>
      </c>
    </row>
    <row r="436" spans="2:16" x14ac:dyDescent="0.25">
      <c r="B436" s="88" t="s">
        <v>21</v>
      </c>
      <c r="J436" s="88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4Rx5L dBc Log Mag(dB)</v>
      </c>
      <c r="H438" s="35">
        <v>4</v>
      </c>
      <c r="N438" s="6" t="s">
        <v>19</v>
      </c>
      <c r="O438" s="6" t="str">
        <f t="shared" ref="O438:O457" si="73">L464</f>
        <v>4Rx5L dBc Log Mag(dB)</v>
      </c>
      <c r="P438" s="35">
        <v>4</v>
      </c>
    </row>
    <row r="439" spans="2:16" ht="15.75" x14ac:dyDescent="0.25">
      <c r="B439" s="88" t="s">
        <v>59</v>
      </c>
      <c r="F439" s="6">
        <f t="shared" ref="F439:F457" si="74">B465/1000000000</f>
        <v>9.9772499999999997</v>
      </c>
      <c r="G439" s="6">
        <f t="shared" si="72"/>
        <v>-56.624752000000001</v>
      </c>
      <c r="H439" s="36">
        <f>ABS(AVERAGE(G439:G457)-(H438-1)*10)</f>
        <v>107.62564747368421</v>
      </c>
      <c r="J439" s="88" t="s">
        <v>59</v>
      </c>
      <c r="N439" s="6">
        <f t="shared" ref="N439:N457" si="75">J465/1000000000</f>
        <v>9.9772499999999997</v>
      </c>
      <c r="O439" s="6">
        <f t="shared" si="73"/>
        <v>-61.289577000000001</v>
      </c>
      <c r="P439" s="36">
        <f>ABS(AVERAGE(O439:O457)-(P438-1)*10)</f>
        <v>102.06414736842106</v>
      </c>
    </row>
    <row r="440" spans="2:16" x14ac:dyDescent="0.25">
      <c r="B440" s="88" t="s">
        <v>19</v>
      </c>
      <c r="C440" s="88" t="s">
        <v>139</v>
      </c>
      <c r="D440" s="88" t="s">
        <v>60</v>
      </c>
      <c r="F440" s="6">
        <f t="shared" si="74"/>
        <v>11.200736111111</v>
      </c>
      <c r="G440" s="6">
        <f t="shared" si="72"/>
        <v>-70.607697000000002</v>
      </c>
      <c r="J440" s="88" t="s">
        <v>19</v>
      </c>
      <c r="K440" s="88" t="s">
        <v>139</v>
      </c>
      <c r="L440" s="88" t="s">
        <v>60</v>
      </c>
      <c r="N440" s="6">
        <f t="shared" si="75"/>
        <v>11.200736111111</v>
      </c>
      <c r="O440" s="6">
        <f t="shared" si="73"/>
        <v>-70.774223000000006</v>
      </c>
    </row>
    <row r="441" spans="2:16" x14ac:dyDescent="0.25">
      <c r="B441" s="88">
        <v>8000000000</v>
      </c>
      <c r="C441" s="88">
        <v>-72.287231000000006</v>
      </c>
      <c r="D441" s="88">
        <v>-65.425597999999994</v>
      </c>
      <c r="F441" s="6">
        <f t="shared" si="74"/>
        <v>12.424222222221999</v>
      </c>
      <c r="G441" s="6">
        <f t="shared" si="72"/>
        <v>-70.705048000000005</v>
      </c>
      <c r="J441" s="88">
        <v>8000000000</v>
      </c>
      <c r="K441" s="88">
        <v>-79.894668999999993</v>
      </c>
      <c r="L441" s="88">
        <v>-70.249534999999995</v>
      </c>
      <c r="N441" s="6">
        <f t="shared" si="75"/>
        <v>12.424222222221999</v>
      </c>
      <c r="O441" s="6">
        <f t="shared" si="73"/>
        <v>-70.207085000000006</v>
      </c>
    </row>
    <row r="442" spans="2:16" x14ac:dyDescent="0.25">
      <c r="B442" s="88">
        <v>9332069444.4444008</v>
      </c>
      <c r="C442" s="88">
        <v>-77.200553999999997</v>
      </c>
      <c r="D442" s="88">
        <v>-70.603424000000004</v>
      </c>
      <c r="F442" s="6">
        <f t="shared" si="74"/>
        <v>13.647708333333</v>
      </c>
      <c r="G442" s="6">
        <f t="shared" si="72"/>
        <v>-62.287880000000001</v>
      </c>
      <c r="J442" s="88">
        <v>9332069444.4444008</v>
      </c>
      <c r="K442" s="88">
        <v>-91.856498999999999</v>
      </c>
      <c r="L442" s="88">
        <v>-83.498527999999993</v>
      </c>
      <c r="N442" s="6">
        <f t="shared" si="75"/>
        <v>13.647708333333</v>
      </c>
      <c r="O442" s="6">
        <f t="shared" si="73"/>
        <v>-70.487999000000002</v>
      </c>
    </row>
    <row r="443" spans="2:16" x14ac:dyDescent="0.25">
      <c r="B443" s="88">
        <v>10664138888.889</v>
      </c>
      <c r="C443" s="88">
        <v>-83.522803999999994</v>
      </c>
      <c r="D443" s="88">
        <v>-76.721785999999994</v>
      </c>
      <c r="F443" s="6">
        <f t="shared" si="74"/>
        <v>14.871194444444001</v>
      </c>
      <c r="G443" s="6">
        <f t="shared" si="72"/>
        <v>-68.973701000000005</v>
      </c>
      <c r="J443" s="88">
        <v>10664138888.889</v>
      </c>
      <c r="K443" s="88">
        <v>-89.229491999999993</v>
      </c>
      <c r="L443" s="88">
        <v>-80.999747999999997</v>
      </c>
      <c r="N443" s="6">
        <f t="shared" si="75"/>
        <v>14.871194444444001</v>
      </c>
      <c r="O443" s="6">
        <f t="shared" si="73"/>
        <v>-73.892593000000005</v>
      </c>
    </row>
    <row r="444" spans="2:16" x14ac:dyDescent="0.25">
      <c r="B444" s="88">
        <v>11996208333.333</v>
      </c>
      <c r="C444" s="88">
        <v>-81.345984999999999</v>
      </c>
      <c r="D444" s="88">
        <v>-74.502724000000001</v>
      </c>
      <c r="F444" s="6">
        <f t="shared" si="74"/>
        <v>16.094680555556</v>
      </c>
      <c r="G444" s="6">
        <f t="shared" si="72"/>
        <v>-72.795188999999993</v>
      </c>
      <c r="J444" s="88">
        <v>11996208333.333</v>
      </c>
      <c r="K444" s="88">
        <v>-88.578132999999994</v>
      </c>
      <c r="L444" s="88">
        <v>-80.745407</v>
      </c>
      <c r="N444" s="6">
        <f t="shared" si="75"/>
        <v>16.094680555556</v>
      </c>
      <c r="O444" s="6">
        <f t="shared" si="73"/>
        <v>-83.158385999999993</v>
      </c>
    </row>
    <row r="445" spans="2:16" x14ac:dyDescent="0.25">
      <c r="B445" s="88">
        <v>13328277777.778</v>
      </c>
      <c r="C445" s="88">
        <v>-83.770736999999997</v>
      </c>
      <c r="D445" s="88">
        <v>-77.120590000000007</v>
      </c>
      <c r="F445" s="6">
        <f t="shared" si="74"/>
        <v>17.318166666667</v>
      </c>
      <c r="G445" s="6">
        <f t="shared" si="72"/>
        <v>-77.711631999999994</v>
      </c>
      <c r="J445" s="88">
        <v>13328277777.778</v>
      </c>
      <c r="K445" s="88">
        <v>-95.824661000000006</v>
      </c>
      <c r="L445" s="88">
        <v>-88.310623000000007</v>
      </c>
      <c r="N445" s="6">
        <f t="shared" si="75"/>
        <v>17.318166666667</v>
      </c>
      <c r="O445" s="6">
        <f t="shared" si="73"/>
        <v>-72.919822999999994</v>
      </c>
    </row>
    <row r="446" spans="2:16" x14ac:dyDescent="0.25">
      <c r="B446" s="88">
        <v>14660347222.222</v>
      </c>
      <c r="C446" s="88">
        <v>-86.786713000000006</v>
      </c>
      <c r="D446" s="88">
        <v>-79.215973000000005</v>
      </c>
      <c r="F446" s="6">
        <f t="shared" si="74"/>
        <v>18.541652777778001</v>
      </c>
      <c r="G446" s="6">
        <f t="shared" si="72"/>
        <v>-82.566727</v>
      </c>
      <c r="J446" s="88">
        <v>14660347222.222</v>
      </c>
      <c r="K446" s="88">
        <v>-91.254784000000001</v>
      </c>
      <c r="L446" s="88">
        <v>-82.465323999999995</v>
      </c>
      <c r="N446" s="6">
        <f t="shared" si="75"/>
        <v>18.541652777778001</v>
      </c>
      <c r="O446" s="6">
        <f t="shared" si="73"/>
        <v>-62.162757999999997</v>
      </c>
    </row>
    <row r="447" spans="2:16" x14ac:dyDescent="0.25">
      <c r="B447" s="88">
        <v>15992416666.667</v>
      </c>
      <c r="C447" s="88">
        <v>-88.178466999999998</v>
      </c>
      <c r="D447" s="88">
        <v>-80.771102999999997</v>
      </c>
      <c r="F447" s="6">
        <f t="shared" si="74"/>
        <v>19.765138888888998</v>
      </c>
      <c r="G447" s="6">
        <f t="shared" si="72"/>
        <v>-85.384010000000004</v>
      </c>
      <c r="J447" s="88">
        <v>15992416666.667</v>
      </c>
      <c r="K447" s="88">
        <v>-101.52422</v>
      </c>
      <c r="L447" s="88">
        <v>-92.177345000000003</v>
      </c>
      <c r="N447" s="6">
        <f t="shared" si="75"/>
        <v>19.765138888888998</v>
      </c>
      <c r="O447" s="6">
        <f t="shared" si="73"/>
        <v>-69.743270999999993</v>
      </c>
    </row>
    <row r="448" spans="2:16" x14ac:dyDescent="0.25">
      <c r="B448" s="88">
        <v>17324486111.111</v>
      </c>
      <c r="C448" s="88">
        <v>-91.221549999999993</v>
      </c>
      <c r="D448" s="88">
        <v>-83.886948000000004</v>
      </c>
      <c r="F448" s="6">
        <f t="shared" si="74"/>
        <v>20.988624999999999</v>
      </c>
      <c r="G448" s="6">
        <f t="shared" si="72"/>
        <v>-83.191535999999999</v>
      </c>
      <c r="J448" s="88">
        <v>17324486111.111</v>
      </c>
      <c r="K448" s="88">
        <v>-94.171288000000004</v>
      </c>
      <c r="L448" s="88">
        <v>-85.009224000000003</v>
      </c>
      <c r="N448" s="6">
        <f t="shared" si="75"/>
        <v>20.988624999999999</v>
      </c>
      <c r="O448" s="6">
        <f t="shared" si="73"/>
        <v>-66.653542000000002</v>
      </c>
    </row>
    <row r="449" spans="2:16" x14ac:dyDescent="0.25">
      <c r="B449" s="88">
        <v>18656555555.556</v>
      </c>
      <c r="C449" s="88">
        <v>-90.721549999999993</v>
      </c>
      <c r="D449" s="88">
        <v>-83.343895000000003</v>
      </c>
      <c r="F449" s="6">
        <f t="shared" si="74"/>
        <v>22.212111111111</v>
      </c>
      <c r="G449" s="6">
        <f t="shared" si="72"/>
        <v>-84.413428999999994</v>
      </c>
      <c r="J449" s="88">
        <v>18656555555.556</v>
      </c>
      <c r="K449" s="88">
        <v>-89.232414000000006</v>
      </c>
      <c r="L449" s="88">
        <v>-80.414260999999996</v>
      </c>
      <c r="N449" s="6">
        <f t="shared" si="75"/>
        <v>22.212111111111</v>
      </c>
      <c r="O449" s="6">
        <f t="shared" si="73"/>
        <v>-76.519135000000006</v>
      </c>
    </row>
    <row r="450" spans="2:16" x14ac:dyDescent="0.25">
      <c r="B450" s="88">
        <v>19988625000</v>
      </c>
      <c r="C450" s="88">
        <v>-83.921822000000006</v>
      </c>
      <c r="D450" s="88">
        <v>-76.702811999999994</v>
      </c>
      <c r="F450" s="6">
        <f t="shared" si="74"/>
        <v>23.435597222222</v>
      </c>
      <c r="G450" s="6">
        <f t="shared" si="72"/>
        <v>-76.619620999999995</v>
      </c>
      <c r="J450" s="88">
        <v>19988625000</v>
      </c>
      <c r="K450" s="88">
        <v>-90.556892000000005</v>
      </c>
      <c r="L450" s="88">
        <v>-82.217262000000005</v>
      </c>
      <c r="N450" s="6">
        <f t="shared" si="75"/>
        <v>23.435597222222</v>
      </c>
      <c r="O450" s="6">
        <f t="shared" si="73"/>
        <v>-69.912154999999998</v>
      </c>
    </row>
    <row r="451" spans="2:16" x14ac:dyDescent="0.25">
      <c r="B451" s="88">
        <v>21320694444.444</v>
      </c>
      <c r="C451" s="88">
        <v>-93.330269000000001</v>
      </c>
      <c r="D451" s="88">
        <v>-85.837531999999996</v>
      </c>
      <c r="F451" s="6">
        <f t="shared" si="74"/>
        <v>24.659083333333001</v>
      </c>
      <c r="G451" s="6">
        <f t="shared" si="72"/>
        <v>-75.552031999999997</v>
      </c>
      <c r="J451" s="88">
        <v>21320694444.444</v>
      </c>
      <c r="K451" s="88">
        <v>-89.140358000000006</v>
      </c>
      <c r="L451" s="88">
        <v>-80.860602999999998</v>
      </c>
      <c r="N451" s="6">
        <f t="shared" si="75"/>
        <v>24.659083333333001</v>
      </c>
      <c r="O451" s="6">
        <f t="shared" si="73"/>
        <v>-70.271682999999996</v>
      </c>
    </row>
    <row r="452" spans="2:16" x14ac:dyDescent="0.25">
      <c r="B452" s="88">
        <v>22652763888.889</v>
      </c>
      <c r="C452" s="88">
        <v>-91.567939999999993</v>
      </c>
      <c r="D452" s="88">
        <v>-83.720314000000002</v>
      </c>
      <c r="F452" s="6">
        <f t="shared" si="74"/>
        <v>25.882569444444002</v>
      </c>
      <c r="G452" s="6">
        <f t="shared" si="72"/>
        <v>-80.808471999999995</v>
      </c>
      <c r="J452" s="88">
        <v>22652763888.889</v>
      </c>
      <c r="K452" s="88">
        <v>-89.016518000000005</v>
      </c>
      <c r="L452" s="88">
        <v>-80.092483999999999</v>
      </c>
      <c r="N452" s="6">
        <f t="shared" si="75"/>
        <v>25.882569444444002</v>
      </c>
      <c r="O452" s="6">
        <f t="shared" si="73"/>
        <v>-78.771797000000007</v>
      </c>
    </row>
    <row r="453" spans="2:16" x14ac:dyDescent="0.25">
      <c r="B453" s="88">
        <v>23984833333.333</v>
      </c>
      <c r="C453" s="88">
        <v>-93.344359999999995</v>
      </c>
      <c r="D453" s="88">
        <v>-85.278435000000002</v>
      </c>
      <c r="F453" s="6">
        <f t="shared" si="74"/>
        <v>27.106055555556001</v>
      </c>
      <c r="G453" s="6">
        <f t="shared" si="72"/>
        <v>-79.304267999999993</v>
      </c>
      <c r="J453" s="88">
        <v>23984833333.333</v>
      </c>
      <c r="K453" s="88">
        <v>-90.756148999999994</v>
      </c>
      <c r="L453" s="88">
        <v>-82.118942000000004</v>
      </c>
      <c r="N453" s="6">
        <f t="shared" si="75"/>
        <v>27.106055555556001</v>
      </c>
      <c r="O453" s="6">
        <f t="shared" si="73"/>
        <v>-76.527587999999994</v>
      </c>
    </row>
    <row r="454" spans="2:16" x14ac:dyDescent="0.25">
      <c r="B454" s="88">
        <v>25316902777.778</v>
      </c>
      <c r="C454" s="88">
        <v>-90.864509999999996</v>
      </c>
      <c r="D454" s="88">
        <v>-82.789276000000001</v>
      </c>
      <c r="F454" s="6">
        <f t="shared" si="74"/>
        <v>28.329541666667001</v>
      </c>
      <c r="G454" s="6">
        <f t="shared" si="72"/>
        <v>-94.822433000000004</v>
      </c>
      <c r="J454" s="88">
        <v>25316902777.778</v>
      </c>
      <c r="K454" s="88">
        <v>-93.096503999999996</v>
      </c>
      <c r="L454" s="88">
        <v>-84.338913000000005</v>
      </c>
      <c r="N454" s="6">
        <f t="shared" si="75"/>
        <v>28.329541666667001</v>
      </c>
      <c r="O454" s="6">
        <f t="shared" si="73"/>
        <v>-70.664299</v>
      </c>
    </row>
    <row r="455" spans="2:16" x14ac:dyDescent="0.25">
      <c r="B455" s="88">
        <v>26648972222.222</v>
      </c>
      <c r="C455" s="88">
        <v>-88.742125999999999</v>
      </c>
      <c r="D455" s="88">
        <v>-80.297591999999995</v>
      </c>
      <c r="F455" s="6">
        <f t="shared" si="74"/>
        <v>29.553027777777999</v>
      </c>
      <c r="G455" s="6">
        <f t="shared" si="72"/>
        <v>-85.622017</v>
      </c>
      <c r="J455" s="88">
        <v>26648972222.222</v>
      </c>
      <c r="K455" s="88">
        <v>-89.724120999999997</v>
      </c>
      <c r="L455" s="88">
        <v>-80.715530000000001</v>
      </c>
      <c r="N455" s="6">
        <f t="shared" si="75"/>
        <v>29.553027777777999</v>
      </c>
      <c r="O455" s="6">
        <f t="shared" si="73"/>
        <v>-80.865050999999994</v>
      </c>
    </row>
    <row r="456" spans="2:16" x14ac:dyDescent="0.25">
      <c r="B456" s="88">
        <v>27981041666.667</v>
      </c>
      <c r="C456" s="88">
        <v>-81.939239999999998</v>
      </c>
      <c r="D456" s="88">
        <v>-73.451537999999999</v>
      </c>
      <c r="F456" s="6">
        <f t="shared" si="74"/>
        <v>30.776513888888999</v>
      </c>
      <c r="G456" s="6">
        <f t="shared" si="72"/>
        <v>-81.469397999999998</v>
      </c>
      <c r="J456" s="88">
        <v>27981041666.667</v>
      </c>
      <c r="K456" s="88">
        <v>-95.153960999999995</v>
      </c>
      <c r="L456" s="88">
        <v>-86.067963000000006</v>
      </c>
      <c r="N456" s="6">
        <f t="shared" si="75"/>
        <v>30.776513888888999</v>
      </c>
      <c r="O456" s="6">
        <f t="shared" si="73"/>
        <v>-69.554755999999998</v>
      </c>
    </row>
    <row r="457" spans="2:16" x14ac:dyDescent="0.25">
      <c r="B457" s="88">
        <v>29313111111.111</v>
      </c>
      <c r="C457" s="88">
        <v>-79.887985</v>
      </c>
      <c r="D457" s="88">
        <v>-71.688438000000005</v>
      </c>
      <c r="F457" s="6">
        <f t="shared" si="74"/>
        <v>32</v>
      </c>
      <c r="G457" s="6">
        <f t="shared" si="72"/>
        <v>-85.427459999999996</v>
      </c>
      <c r="J457" s="88">
        <v>29313111111.111</v>
      </c>
      <c r="K457" s="88">
        <v>-91.513428000000005</v>
      </c>
      <c r="L457" s="88">
        <v>-82.730827000000005</v>
      </c>
      <c r="N457" s="6">
        <f t="shared" si="75"/>
        <v>32</v>
      </c>
      <c r="O457" s="6">
        <f t="shared" si="73"/>
        <v>-74.843079000000003</v>
      </c>
    </row>
    <row r="458" spans="2:16" x14ac:dyDescent="0.25">
      <c r="B458" s="88">
        <v>30645180555.556</v>
      </c>
      <c r="C458" s="88">
        <v>-84.536384999999996</v>
      </c>
      <c r="D458" s="88">
        <v>-76.437056999999996</v>
      </c>
      <c r="F458" s="6" t="s">
        <v>21</v>
      </c>
      <c r="J458" s="88">
        <v>30645180555.556</v>
      </c>
      <c r="K458" s="88">
        <v>-94.289130999999998</v>
      </c>
      <c r="L458" s="88">
        <v>-85.607224000000002</v>
      </c>
      <c r="N458" s="6" t="s">
        <v>21</v>
      </c>
    </row>
    <row r="459" spans="2:16" x14ac:dyDescent="0.25">
      <c r="B459" s="88">
        <v>31977250000</v>
      </c>
      <c r="C459" s="88">
        <v>-90.693420000000003</v>
      </c>
      <c r="D459" s="88">
        <v>-82.337699999999998</v>
      </c>
      <c r="J459" s="88">
        <v>31977250000</v>
      </c>
      <c r="K459" s="88">
        <v>-98.578559999999996</v>
      </c>
      <c r="L459" s="88">
        <v>-89.503287999999998</v>
      </c>
    </row>
    <row r="460" spans="2:16" x14ac:dyDescent="0.25">
      <c r="B460" s="88" t="s">
        <v>21</v>
      </c>
      <c r="J460" s="88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N/A 5Rx1L dBc Log Mag(dB)</v>
      </c>
      <c r="H462" s="35">
        <v>5</v>
      </c>
      <c r="N462" s="6" t="s">
        <v>19</v>
      </c>
      <c r="O462" s="6" t="str">
        <f t="shared" ref="O462:O481" si="77">L488</f>
        <v>N/A 5Rx1L dBc Log Mag(dB)</v>
      </c>
      <c r="P462" s="35">
        <v>5</v>
      </c>
    </row>
    <row r="463" spans="2:16" ht="15.75" x14ac:dyDescent="0.25">
      <c r="B463" s="88" t="s">
        <v>61</v>
      </c>
      <c r="F463" s="6">
        <f t="shared" ref="F463:F481" si="78">B489/1000000000</f>
        <v>8</v>
      </c>
      <c r="G463" s="6">
        <f t="shared" si="76"/>
        <v>-100.99808</v>
      </c>
      <c r="H463" s="36">
        <f>ABS(AVERAGE(G463:G481)-(H462-1)*10)</f>
        <v>115.33570378947367</v>
      </c>
      <c r="J463" s="88" t="s">
        <v>61</v>
      </c>
      <c r="N463" s="6">
        <f t="shared" ref="N463:N481" si="79">J489/1000000000</f>
        <v>8</v>
      </c>
      <c r="O463" s="6">
        <f t="shared" si="77"/>
        <v>-90.343841999999995</v>
      </c>
      <c r="P463" s="36">
        <f>ABS(AVERAGE(O463:O481)-(P462-1)*10)</f>
        <v>107.6292030526316</v>
      </c>
    </row>
    <row r="464" spans="2:16" x14ac:dyDescent="0.25">
      <c r="B464" s="88" t="s">
        <v>19</v>
      </c>
      <c r="C464" s="88" t="s">
        <v>140</v>
      </c>
      <c r="D464" s="88" t="s">
        <v>62</v>
      </c>
      <c r="F464" s="6">
        <f t="shared" si="78"/>
        <v>8.0455666666666996</v>
      </c>
      <c r="G464" s="6">
        <f t="shared" si="76"/>
        <v>-82.840751999999995</v>
      </c>
      <c r="J464" s="88" t="s">
        <v>19</v>
      </c>
      <c r="K464" s="88" t="s">
        <v>140</v>
      </c>
      <c r="L464" s="88" t="s">
        <v>62</v>
      </c>
      <c r="N464" s="6">
        <f t="shared" si="79"/>
        <v>8.0455666666666996</v>
      </c>
      <c r="O464" s="6">
        <f t="shared" si="77"/>
        <v>-82.902748000000003</v>
      </c>
    </row>
    <row r="465" spans="2:15" x14ac:dyDescent="0.25">
      <c r="B465" s="88">
        <v>9977250000</v>
      </c>
      <c r="C465" s="88">
        <v>-63.486384999999999</v>
      </c>
      <c r="D465" s="88">
        <v>-56.624752000000001</v>
      </c>
      <c r="F465" s="6">
        <f t="shared" si="78"/>
        <v>8.0911333333332998</v>
      </c>
      <c r="G465" s="6">
        <f t="shared" si="76"/>
        <v>-84.262444000000002</v>
      </c>
      <c r="J465" s="88">
        <v>9977250000</v>
      </c>
      <c r="K465" s="88">
        <v>-70.934708000000001</v>
      </c>
      <c r="L465" s="88">
        <v>-61.289577000000001</v>
      </c>
      <c r="N465" s="6">
        <f t="shared" si="79"/>
        <v>8.0911333333332998</v>
      </c>
      <c r="O465" s="6">
        <f t="shared" si="77"/>
        <v>-81.002105999999998</v>
      </c>
    </row>
    <row r="466" spans="2:15" x14ac:dyDescent="0.25">
      <c r="B466" s="88">
        <v>11200736111.111</v>
      </c>
      <c r="C466" s="88">
        <v>-77.204825999999997</v>
      </c>
      <c r="D466" s="88">
        <v>-70.607697000000002</v>
      </c>
      <c r="F466" s="6">
        <f t="shared" si="78"/>
        <v>8.1366999999999994</v>
      </c>
      <c r="G466" s="6">
        <f t="shared" si="76"/>
        <v>-93.130623</v>
      </c>
      <c r="J466" s="88">
        <v>11200736111.111</v>
      </c>
      <c r="K466" s="88">
        <v>-79.132194999999996</v>
      </c>
      <c r="L466" s="88">
        <v>-70.774223000000006</v>
      </c>
      <c r="N466" s="6">
        <f t="shared" si="79"/>
        <v>8.1366999999999994</v>
      </c>
      <c r="O466" s="6">
        <f t="shared" si="77"/>
        <v>-79.302970999999999</v>
      </c>
    </row>
    <row r="467" spans="2:15" x14ac:dyDescent="0.25">
      <c r="B467" s="88">
        <v>12424222222.222</v>
      </c>
      <c r="C467" s="88">
        <v>-77.506057999999996</v>
      </c>
      <c r="D467" s="88">
        <v>-70.705048000000005</v>
      </c>
      <c r="F467" s="6">
        <f t="shared" si="78"/>
        <v>8.1822666666667008</v>
      </c>
      <c r="G467" s="6">
        <f t="shared" si="76"/>
        <v>-96.341567999999995</v>
      </c>
      <c r="J467" s="88">
        <v>12424222222.222</v>
      </c>
      <c r="K467" s="88">
        <v>-78.436829000000003</v>
      </c>
      <c r="L467" s="88">
        <v>-70.207085000000006</v>
      </c>
      <c r="N467" s="6">
        <f t="shared" si="79"/>
        <v>8.1822666666667008</v>
      </c>
      <c r="O467" s="6">
        <f t="shared" si="77"/>
        <v>-70.402762999999993</v>
      </c>
    </row>
    <row r="468" spans="2:15" x14ac:dyDescent="0.25">
      <c r="B468" s="88">
        <v>13647708333.333</v>
      </c>
      <c r="C468" s="88">
        <v>-69.131141999999997</v>
      </c>
      <c r="D468" s="88">
        <v>-62.287880000000001</v>
      </c>
      <c r="F468" s="6">
        <f t="shared" si="78"/>
        <v>8.2278333333332991</v>
      </c>
      <c r="G468" s="6">
        <f t="shared" si="76"/>
        <v>-82.011543000000003</v>
      </c>
      <c r="J468" s="88">
        <v>13647708333.333</v>
      </c>
      <c r="K468" s="88">
        <v>-78.320717000000002</v>
      </c>
      <c r="L468" s="88">
        <v>-70.487999000000002</v>
      </c>
      <c r="N468" s="6">
        <f t="shared" si="79"/>
        <v>8.2278333333332991</v>
      </c>
      <c r="O468" s="6">
        <f t="shared" si="77"/>
        <v>-69.907593000000006</v>
      </c>
    </row>
    <row r="469" spans="2:15" x14ac:dyDescent="0.25">
      <c r="B469" s="88">
        <v>14871194444.444</v>
      </c>
      <c r="C469" s="88">
        <v>-75.623847999999995</v>
      </c>
      <c r="D469" s="88">
        <v>-68.973701000000005</v>
      </c>
      <c r="F469" s="6">
        <f t="shared" si="78"/>
        <v>8.2734000000000005</v>
      </c>
      <c r="G469" s="6">
        <f t="shared" si="76"/>
        <v>-85.897377000000006</v>
      </c>
      <c r="J469" s="88">
        <v>14871194444.444</v>
      </c>
      <c r="K469" s="88">
        <v>-81.406638999999998</v>
      </c>
      <c r="L469" s="88">
        <v>-73.892593000000005</v>
      </c>
      <c r="N469" s="6">
        <f t="shared" si="79"/>
        <v>8.2734000000000005</v>
      </c>
      <c r="O469" s="6">
        <f t="shared" si="77"/>
        <v>-61.663379999999997</v>
      </c>
    </row>
    <row r="470" spans="2:15" x14ac:dyDescent="0.25">
      <c r="B470" s="88">
        <v>16094680555.556</v>
      </c>
      <c r="C470" s="88">
        <v>-80.365936000000005</v>
      </c>
      <c r="D470" s="88">
        <v>-72.795188999999993</v>
      </c>
      <c r="F470" s="6">
        <f t="shared" si="78"/>
        <v>8.3189666666667001</v>
      </c>
      <c r="G470" s="6">
        <f t="shared" si="76"/>
        <v>-89.348845999999995</v>
      </c>
      <c r="J470" s="88">
        <v>16094680555.556</v>
      </c>
      <c r="K470" s="88">
        <v>-91.947845000000001</v>
      </c>
      <c r="L470" s="88">
        <v>-83.158385999999993</v>
      </c>
      <c r="N470" s="6">
        <f t="shared" si="79"/>
        <v>8.3189666666667001</v>
      </c>
      <c r="O470" s="6">
        <f t="shared" si="77"/>
        <v>-64.746780000000001</v>
      </c>
    </row>
    <row r="471" spans="2:15" x14ac:dyDescent="0.25">
      <c r="B471" s="88">
        <v>17318166666.667</v>
      </c>
      <c r="C471" s="88">
        <v>-85.118988000000002</v>
      </c>
      <c r="D471" s="88">
        <v>-77.711631999999994</v>
      </c>
      <c r="F471" s="6">
        <f t="shared" si="78"/>
        <v>8.3645333333333003</v>
      </c>
      <c r="G471" s="6">
        <f t="shared" si="76"/>
        <v>-79.024887000000007</v>
      </c>
      <c r="J471" s="88">
        <v>17318166666.667</v>
      </c>
      <c r="K471" s="88">
        <v>-82.266693000000004</v>
      </c>
      <c r="L471" s="88">
        <v>-72.919822999999994</v>
      </c>
      <c r="N471" s="6">
        <f t="shared" si="79"/>
        <v>8.3645333333333003</v>
      </c>
      <c r="O471" s="6">
        <f t="shared" si="77"/>
        <v>-62.889598999999997</v>
      </c>
    </row>
    <row r="472" spans="2:15" x14ac:dyDescent="0.25">
      <c r="B472" s="88">
        <v>18541652777.778</v>
      </c>
      <c r="C472" s="88">
        <v>-89.901329000000004</v>
      </c>
      <c r="D472" s="88">
        <v>-82.566727</v>
      </c>
      <c r="F472" s="6">
        <f t="shared" si="78"/>
        <v>8.4100999999999999</v>
      </c>
      <c r="G472" s="6">
        <f t="shared" si="76"/>
        <v>-77.590744000000001</v>
      </c>
      <c r="J472" s="88">
        <v>18541652777.778</v>
      </c>
      <c r="K472" s="88">
        <v>-71.324821</v>
      </c>
      <c r="L472" s="88">
        <v>-62.162757999999997</v>
      </c>
      <c r="N472" s="6">
        <f t="shared" si="79"/>
        <v>8.4100999999999999</v>
      </c>
      <c r="O472" s="6">
        <f t="shared" si="77"/>
        <v>-65.425910999999999</v>
      </c>
    </row>
    <row r="473" spans="2:15" x14ac:dyDescent="0.25">
      <c r="B473" s="88">
        <v>19765138888.889</v>
      </c>
      <c r="C473" s="88">
        <v>-92.761664999999994</v>
      </c>
      <c r="D473" s="88">
        <v>-85.384010000000004</v>
      </c>
      <c r="F473" s="6">
        <f t="shared" si="78"/>
        <v>8.4556666666666995</v>
      </c>
      <c r="G473" s="6">
        <f t="shared" si="76"/>
        <v>-75.494491999999994</v>
      </c>
      <c r="J473" s="88">
        <v>19765138888.889</v>
      </c>
      <c r="K473" s="88">
        <v>-78.561424000000002</v>
      </c>
      <c r="L473" s="88">
        <v>-69.743270999999993</v>
      </c>
      <c r="N473" s="6">
        <f t="shared" si="79"/>
        <v>8.4556666666666995</v>
      </c>
      <c r="O473" s="6">
        <f t="shared" si="77"/>
        <v>-64.713463000000004</v>
      </c>
    </row>
    <row r="474" spans="2:15" x14ac:dyDescent="0.25">
      <c r="B474" s="88">
        <v>20988625000</v>
      </c>
      <c r="C474" s="88">
        <v>-90.410544999999999</v>
      </c>
      <c r="D474" s="88">
        <v>-83.191535999999999</v>
      </c>
      <c r="F474" s="6">
        <f t="shared" si="78"/>
        <v>8.5012333333332997</v>
      </c>
      <c r="G474" s="6">
        <f t="shared" si="76"/>
        <v>-73.132728999999998</v>
      </c>
      <c r="J474" s="88">
        <v>20988625000</v>
      </c>
      <c r="K474" s="88">
        <v>-74.993172000000001</v>
      </c>
      <c r="L474" s="88">
        <v>-66.653542000000002</v>
      </c>
      <c r="N474" s="6">
        <f t="shared" si="79"/>
        <v>8.5012333333332997</v>
      </c>
      <c r="O474" s="6">
        <f t="shared" si="77"/>
        <v>-68.667465000000007</v>
      </c>
    </row>
    <row r="475" spans="2:15" x14ac:dyDescent="0.25">
      <c r="B475" s="88">
        <v>22212111111.111</v>
      </c>
      <c r="C475" s="88">
        <v>-91.906173999999993</v>
      </c>
      <c r="D475" s="88">
        <v>-84.413428999999994</v>
      </c>
      <c r="F475" s="6">
        <f t="shared" si="78"/>
        <v>8.5467999999999993</v>
      </c>
      <c r="G475" s="6">
        <f t="shared" si="76"/>
        <v>-71.102233999999996</v>
      </c>
      <c r="J475" s="88">
        <v>22212111111.111</v>
      </c>
      <c r="K475" s="88">
        <v>-84.798889000000003</v>
      </c>
      <c r="L475" s="88">
        <v>-76.519135000000006</v>
      </c>
      <c r="N475" s="6">
        <f t="shared" si="79"/>
        <v>8.5467999999999993</v>
      </c>
      <c r="O475" s="6">
        <f t="shared" si="77"/>
        <v>-85.263503999999998</v>
      </c>
    </row>
    <row r="476" spans="2:15" x14ac:dyDescent="0.25">
      <c r="B476" s="88">
        <v>23435597222.222</v>
      </c>
      <c r="C476" s="88">
        <v>-84.467247</v>
      </c>
      <c r="D476" s="88">
        <v>-76.619620999999995</v>
      </c>
      <c r="F476" s="6">
        <f t="shared" si="78"/>
        <v>8.5923666666667007</v>
      </c>
      <c r="G476" s="6">
        <f t="shared" si="76"/>
        <v>-68.132698000000005</v>
      </c>
      <c r="J476" s="88">
        <v>23435597222.222</v>
      </c>
      <c r="K476" s="88">
        <v>-78.836189000000005</v>
      </c>
      <c r="L476" s="88">
        <v>-69.912154999999998</v>
      </c>
      <c r="N476" s="6">
        <f t="shared" si="79"/>
        <v>8.5923666666667007</v>
      </c>
      <c r="O476" s="6">
        <f t="shared" si="77"/>
        <v>-71.925185999999997</v>
      </c>
    </row>
    <row r="477" spans="2:15" x14ac:dyDescent="0.25">
      <c r="B477" s="88">
        <v>24659083333.333</v>
      </c>
      <c r="C477" s="88">
        <v>-83.617965999999996</v>
      </c>
      <c r="D477" s="88">
        <v>-75.552031999999997</v>
      </c>
      <c r="F477" s="6">
        <f t="shared" si="78"/>
        <v>8.637933333333299</v>
      </c>
      <c r="G477" s="6">
        <f t="shared" si="76"/>
        <v>-64.751930000000002</v>
      </c>
      <c r="J477" s="88">
        <v>24659083333.333</v>
      </c>
      <c r="K477" s="88">
        <v>-78.90889</v>
      </c>
      <c r="L477" s="88">
        <v>-70.271682999999996</v>
      </c>
      <c r="N477" s="6">
        <f t="shared" si="79"/>
        <v>8.637933333333299</v>
      </c>
      <c r="O477" s="6">
        <f t="shared" si="77"/>
        <v>-65.372901999999996</v>
      </c>
    </row>
    <row r="478" spans="2:15" x14ac:dyDescent="0.25">
      <c r="B478" s="88">
        <v>25882569444.444</v>
      </c>
      <c r="C478" s="88">
        <v>-88.883705000000006</v>
      </c>
      <c r="D478" s="88">
        <v>-80.808471999999995</v>
      </c>
      <c r="F478" s="6">
        <f t="shared" si="78"/>
        <v>8.6835000000000004</v>
      </c>
      <c r="G478" s="6">
        <f t="shared" si="76"/>
        <v>-60.108677</v>
      </c>
      <c r="J478" s="88">
        <v>25882569444.444</v>
      </c>
      <c r="K478" s="88">
        <v>-87.529396000000006</v>
      </c>
      <c r="L478" s="88">
        <v>-78.771797000000007</v>
      </c>
      <c r="N478" s="6">
        <f t="shared" si="79"/>
        <v>8.6835000000000004</v>
      </c>
      <c r="O478" s="6">
        <f t="shared" si="77"/>
        <v>-57.062283000000001</v>
      </c>
    </row>
    <row r="479" spans="2:15" x14ac:dyDescent="0.25">
      <c r="B479" s="88">
        <v>27106055555.556</v>
      </c>
      <c r="C479" s="88">
        <v>-87.748801999999998</v>
      </c>
      <c r="D479" s="88">
        <v>-79.304267999999993</v>
      </c>
      <c r="F479" s="6">
        <f t="shared" si="78"/>
        <v>8.7290666666667001</v>
      </c>
      <c r="G479" s="6">
        <f t="shared" si="76"/>
        <v>-55.785107000000004</v>
      </c>
      <c r="J479" s="88">
        <v>27106055555.556</v>
      </c>
      <c r="K479" s="88">
        <v>-85.536170999999996</v>
      </c>
      <c r="L479" s="88">
        <v>-76.527587999999994</v>
      </c>
      <c r="N479" s="6">
        <f t="shared" si="79"/>
        <v>8.7290666666667001</v>
      </c>
      <c r="O479" s="6">
        <f t="shared" si="77"/>
        <v>-52.014102999999999</v>
      </c>
    </row>
    <row r="480" spans="2:15" x14ac:dyDescent="0.25">
      <c r="B480" s="88">
        <v>28329541666.667</v>
      </c>
      <c r="C480" s="88">
        <v>-103.31013</v>
      </c>
      <c r="D480" s="88">
        <v>-94.822433000000004</v>
      </c>
      <c r="F480" s="6">
        <f t="shared" si="78"/>
        <v>8.7746333333333002</v>
      </c>
      <c r="G480" s="6">
        <f t="shared" si="76"/>
        <v>-48.709408000000003</v>
      </c>
      <c r="J480" s="88">
        <v>28329541666.667</v>
      </c>
      <c r="K480" s="88">
        <v>-79.750298000000001</v>
      </c>
      <c r="L480" s="88">
        <v>-70.664299</v>
      </c>
      <c r="N480" s="6">
        <f t="shared" si="79"/>
        <v>8.7746333333333002</v>
      </c>
      <c r="O480" s="6">
        <f t="shared" si="77"/>
        <v>-49.126682000000002</v>
      </c>
    </row>
    <row r="481" spans="2:16" x14ac:dyDescent="0.25">
      <c r="B481" s="88">
        <v>29553027777.778</v>
      </c>
      <c r="C481" s="88">
        <v>-93.821556000000001</v>
      </c>
      <c r="D481" s="88">
        <v>-85.622017</v>
      </c>
      <c r="F481" s="6">
        <f t="shared" si="78"/>
        <v>8.8201999999999998</v>
      </c>
      <c r="G481" s="6">
        <f t="shared" si="76"/>
        <v>-42.714233</v>
      </c>
      <c r="J481" s="88">
        <v>29553027777.778</v>
      </c>
      <c r="K481" s="88">
        <v>-89.647644</v>
      </c>
      <c r="L481" s="88">
        <v>-80.865050999999994</v>
      </c>
      <c r="N481" s="6">
        <f t="shared" si="79"/>
        <v>8.8201999999999998</v>
      </c>
      <c r="O481" s="6">
        <f t="shared" si="77"/>
        <v>-42.221577000000003</v>
      </c>
    </row>
    <row r="482" spans="2:16" x14ac:dyDescent="0.25">
      <c r="B482" s="88">
        <v>30776513888.889</v>
      </c>
      <c r="C482" s="88">
        <v>-89.568718000000004</v>
      </c>
      <c r="D482" s="88">
        <v>-81.469397999999998</v>
      </c>
      <c r="F482" s="6" t="s">
        <v>21</v>
      </c>
      <c r="J482" s="88">
        <v>30776513888.889</v>
      </c>
      <c r="K482" s="88">
        <v>-78.236664000000005</v>
      </c>
      <c r="L482" s="88">
        <v>-69.554755999999998</v>
      </c>
      <c r="N482" s="6" t="s">
        <v>21</v>
      </c>
    </row>
    <row r="483" spans="2:16" x14ac:dyDescent="0.25">
      <c r="B483" s="88">
        <v>32000000000</v>
      </c>
      <c r="C483" s="88">
        <v>-93.783180000000002</v>
      </c>
      <c r="D483" s="88">
        <v>-85.427459999999996</v>
      </c>
      <c r="J483" s="88">
        <v>32000000000</v>
      </c>
      <c r="K483" s="88">
        <v>-83.918350000000004</v>
      </c>
      <c r="L483" s="88">
        <v>-74.843079000000003</v>
      </c>
    </row>
    <row r="484" spans="2:16" x14ac:dyDescent="0.25">
      <c r="B484" s="88" t="s">
        <v>21</v>
      </c>
      <c r="J484" s="88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5Rx2L dBc Log Mag(dB)</v>
      </c>
      <c r="H486" s="35">
        <v>5</v>
      </c>
      <c r="N486" s="6" t="s">
        <v>19</v>
      </c>
      <c r="O486" s="6" t="str">
        <f t="shared" ref="O486:O505" si="81">L512</f>
        <v>5Rx2L dBc Log Mag(dB)</v>
      </c>
      <c r="P486" s="35">
        <v>5</v>
      </c>
    </row>
    <row r="487" spans="2:16" ht="15.75" x14ac:dyDescent="0.25">
      <c r="B487" s="88" t="s">
        <v>63</v>
      </c>
      <c r="F487" s="6">
        <f t="shared" ref="F487:F505" si="82">B513/1000000000</f>
        <v>8</v>
      </c>
      <c r="G487" s="6">
        <f t="shared" si="80"/>
        <v>-76.247330000000005</v>
      </c>
      <c r="H487" s="36">
        <f>ABS(AVERAGE(G487:G505)-(H486-1)*10)</f>
        <v>114.54132763157897</v>
      </c>
      <c r="J487" s="88" t="s">
        <v>63</v>
      </c>
      <c r="N487" s="6">
        <f t="shared" ref="N487:N505" si="83">J513/1000000000</f>
        <v>8</v>
      </c>
      <c r="O487" s="6">
        <f t="shared" si="81"/>
        <v>-79.865798999999996</v>
      </c>
      <c r="P487" s="36">
        <f>ABS(AVERAGE(O487:O505)-(P486-1)*10)</f>
        <v>122.84121868421053</v>
      </c>
    </row>
    <row r="488" spans="2:16" x14ac:dyDescent="0.25">
      <c r="B488" s="88" t="s">
        <v>19</v>
      </c>
      <c r="C488" s="88" t="s">
        <v>141</v>
      </c>
      <c r="D488" s="88" t="s">
        <v>277</v>
      </c>
      <c r="F488" s="6">
        <f t="shared" si="82"/>
        <v>8.2676777777778003</v>
      </c>
      <c r="G488" s="6">
        <f t="shared" si="80"/>
        <v>-84.931685999999999</v>
      </c>
      <c r="J488" s="88" t="s">
        <v>19</v>
      </c>
      <c r="K488" s="88" t="s">
        <v>141</v>
      </c>
      <c r="L488" s="88" t="s">
        <v>277</v>
      </c>
      <c r="N488" s="6">
        <f t="shared" si="83"/>
        <v>8.2676777777778003</v>
      </c>
      <c r="O488" s="6">
        <f t="shared" si="81"/>
        <v>-103.25161</v>
      </c>
    </row>
    <row r="489" spans="2:16" x14ac:dyDescent="0.25">
      <c r="B489" s="88">
        <v>8000000000</v>
      </c>
      <c r="C489" s="88">
        <v>-107.8597</v>
      </c>
      <c r="D489" s="88">
        <v>-100.99808</v>
      </c>
      <c r="F489" s="6">
        <f t="shared" si="82"/>
        <v>8.5353555555556007</v>
      </c>
      <c r="G489" s="6">
        <f t="shared" si="80"/>
        <v>-89.165633999999997</v>
      </c>
      <c r="J489" s="88">
        <v>8000000000</v>
      </c>
      <c r="K489" s="88">
        <v>-99.988975999999994</v>
      </c>
      <c r="L489" s="88">
        <v>-90.343841999999995</v>
      </c>
      <c r="N489" s="6">
        <f t="shared" si="83"/>
        <v>8.5353555555556007</v>
      </c>
      <c r="O489" s="6">
        <f t="shared" si="81"/>
        <v>-93.585442</v>
      </c>
    </row>
    <row r="490" spans="2:16" x14ac:dyDescent="0.25">
      <c r="B490" s="88">
        <v>8045566666.6667004</v>
      </c>
      <c r="C490" s="88">
        <v>-89.437881000000004</v>
      </c>
      <c r="D490" s="88">
        <v>-82.840751999999995</v>
      </c>
      <c r="F490" s="6">
        <f t="shared" si="82"/>
        <v>8.8030333333332997</v>
      </c>
      <c r="G490" s="6">
        <f t="shared" si="80"/>
        <v>-85.365798999999996</v>
      </c>
      <c r="J490" s="88">
        <v>8045566666.6667004</v>
      </c>
      <c r="K490" s="88">
        <v>-91.260718999999995</v>
      </c>
      <c r="L490" s="88">
        <v>-82.902748000000003</v>
      </c>
      <c r="N490" s="6">
        <f t="shared" si="83"/>
        <v>8.8030333333332997</v>
      </c>
      <c r="O490" s="6">
        <f t="shared" si="81"/>
        <v>-85.838920999999999</v>
      </c>
    </row>
    <row r="491" spans="2:16" x14ac:dyDescent="0.25">
      <c r="B491" s="88">
        <v>8091133333.3332996</v>
      </c>
      <c r="C491" s="88">
        <v>-91.063461000000004</v>
      </c>
      <c r="D491" s="88">
        <v>-84.262444000000002</v>
      </c>
      <c r="F491" s="6">
        <f t="shared" si="82"/>
        <v>9.0707111111111001</v>
      </c>
      <c r="G491" s="6">
        <f t="shared" si="80"/>
        <v>-70.97757</v>
      </c>
      <c r="J491" s="88">
        <v>8091133333.3332996</v>
      </c>
      <c r="K491" s="88">
        <v>-89.231849999999994</v>
      </c>
      <c r="L491" s="88">
        <v>-81.002105999999998</v>
      </c>
      <c r="N491" s="6">
        <f t="shared" si="83"/>
        <v>9.0707111111111001</v>
      </c>
      <c r="O491" s="6">
        <f t="shared" si="81"/>
        <v>-81.599411000000003</v>
      </c>
    </row>
    <row r="492" spans="2:16" x14ac:dyDescent="0.25">
      <c r="B492" s="88">
        <v>8136700000</v>
      </c>
      <c r="C492" s="88">
        <v>-99.973884999999996</v>
      </c>
      <c r="D492" s="88">
        <v>-93.130623</v>
      </c>
      <c r="F492" s="6">
        <f t="shared" si="82"/>
        <v>9.3383888888889004</v>
      </c>
      <c r="G492" s="6">
        <f t="shared" si="80"/>
        <v>-66.674149</v>
      </c>
      <c r="J492" s="88">
        <v>8136700000</v>
      </c>
      <c r="K492" s="88">
        <v>-87.135688999999999</v>
      </c>
      <c r="L492" s="88">
        <v>-79.302970999999999</v>
      </c>
      <c r="N492" s="6">
        <f t="shared" si="83"/>
        <v>9.3383888888889004</v>
      </c>
      <c r="O492" s="6">
        <f t="shared" si="81"/>
        <v>-86.286415000000005</v>
      </c>
    </row>
    <row r="493" spans="2:16" x14ac:dyDescent="0.25">
      <c r="B493" s="88">
        <v>8182266666.6667004</v>
      </c>
      <c r="C493" s="88">
        <v>-102.99171</v>
      </c>
      <c r="D493" s="88">
        <v>-96.341567999999995</v>
      </c>
      <c r="F493" s="6">
        <f t="shared" si="82"/>
        <v>9.6060666666667007</v>
      </c>
      <c r="G493" s="6">
        <f t="shared" si="80"/>
        <v>-66.104209999999995</v>
      </c>
      <c r="J493" s="88">
        <v>8182266666.6667004</v>
      </c>
      <c r="K493" s="88">
        <v>-77.916801000000007</v>
      </c>
      <c r="L493" s="88">
        <v>-70.402762999999993</v>
      </c>
      <c r="N493" s="6">
        <f t="shared" si="83"/>
        <v>9.6060666666667007</v>
      </c>
      <c r="O493" s="6">
        <f t="shared" si="81"/>
        <v>-88.195503000000002</v>
      </c>
    </row>
    <row r="494" spans="2:16" x14ac:dyDescent="0.25">
      <c r="B494" s="88">
        <v>8227833333.3332996</v>
      </c>
      <c r="C494" s="88">
        <v>-89.582283000000004</v>
      </c>
      <c r="D494" s="88">
        <v>-82.011543000000003</v>
      </c>
      <c r="F494" s="6">
        <f t="shared" si="82"/>
        <v>9.8737444444444016</v>
      </c>
      <c r="G494" s="6">
        <f t="shared" si="80"/>
        <v>-63.428801999999997</v>
      </c>
      <c r="J494" s="88">
        <v>8227833333.3332996</v>
      </c>
      <c r="K494" s="88">
        <v>-78.697044000000005</v>
      </c>
      <c r="L494" s="88">
        <v>-69.907593000000006</v>
      </c>
      <c r="N494" s="6">
        <f t="shared" si="83"/>
        <v>9.8737444444444016</v>
      </c>
      <c r="O494" s="6">
        <f t="shared" si="81"/>
        <v>-79.05162</v>
      </c>
    </row>
    <row r="495" spans="2:16" x14ac:dyDescent="0.25">
      <c r="B495" s="88">
        <v>8273400000</v>
      </c>
      <c r="C495" s="88">
        <v>-93.304741000000007</v>
      </c>
      <c r="D495" s="88">
        <v>-85.897377000000006</v>
      </c>
      <c r="F495" s="6">
        <f t="shared" si="82"/>
        <v>10.141422222221999</v>
      </c>
      <c r="G495" s="6">
        <f t="shared" si="80"/>
        <v>-71.978767000000005</v>
      </c>
      <c r="J495" s="88">
        <v>8273400000</v>
      </c>
      <c r="K495" s="88">
        <v>-71.010254000000003</v>
      </c>
      <c r="L495" s="88">
        <v>-61.663379999999997</v>
      </c>
      <c r="N495" s="6">
        <f t="shared" si="83"/>
        <v>10.141422222221999</v>
      </c>
      <c r="O495" s="6">
        <f t="shared" si="81"/>
        <v>-80.852829</v>
      </c>
    </row>
    <row r="496" spans="2:16" x14ac:dyDescent="0.25">
      <c r="B496" s="88">
        <v>8318966666.6667004</v>
      </c>
      <c r="C496" s="88">
        <v>-96.683448999999996</v>
      </c>
      <c r="D496" s="88">
        <v>-89.348845999999995</v>
      </c>
      <c r="F496" s="6">
        <f t="shared" si="82"/>
        <v>10.4091</v>
      </c>
      <c r="G496" s="6">
        <f t="shared" si="80"/>
        <v>-75.024437000000006</v>
      </c>
      <c r="J496" s="88">
        <v>8318966666.6667004</v>
      </c>
      <c r="K496" s="88">
        <v>-73.908844000000002</v>
      </c>
      <c r="L496" s="88">
        <v>-64.746780000000001</v>
      </c>
      <c r="N496" s="6">
        <f t="shared" si="83"/>
        <v>10.4091</v>
      </c>
      <c r="O496" s="6">
        <f t="shared" si="81"/>
        <v>-92.275718999999995</v>
      </c>
    </row>
    <row r="497" spans="2:16" x14ac:dyDescent="0.25">
      <c r="B497" s="88">
        <v>8364533333.3332996</v>
      </c>
      <c r="C497" s="88">
        <v>-86.402550000000005</v>
      </c>
      <c r="D497" s="88">
        <v>-79.024887000000007</v>
      </c>
      <c r="F497" s="6">
        <f t="shared" si="82"/>
        <v>10.676777777778</v>
      </c>
      <c r="G497" s="6">
        <f t="shared" si="80"/>
        <v>-67.971847999999994</v>
      </c>
      <c r="J497" s="88">
        <v>8364533333.3332996</v>
      </c>
      <c r="K497" s="88">
        <v>-71.707747999999995</v>
      </c>
      <c r="L497" s="88">
        <v>-62.889598999999997</v>
      </c>
      <c r="N497" s="6">
        <f t="shared" si="83"/>
        <v>10.676777777778</v>
      </c>
      <c r="O497" s="6">
        <f t="shared" si="81"/>
        <v>-75.335296999999997</v>
      </c>
    </row>
    <row r="498" spans="2:16" x14ac:dyDescent="0.25">
      <c r="B498" s="88">
        <v>8410100000</v>
      </c>
      <c r="C498" s="88">
        <v>-84.809753000000001</v>
      </c>
      <c r="D498" s="88">
        <v>-77.590744000000001</v>
      </c>
      <c r="F498" s="6">
        <f t="shared" si="82"/>
        <v>10.944455555555999</v>
      </c>
      <c r="G498" s="6">
        <f t="shared" si="80"/>
        <v>-68.886107999999993</v>
      </c>
      <c r="J498" s="88">
        <v>8410100000</v>
      </c>
      <c r="K498" s="88">
        <v>-73.765540999999999</v>
      </c>
      <c r="L498" s="88">
        <v>-65.425910999999999</v>
      </c>
      <c r="N498" s="6">
        <f t="shared" si="83"/>
        <v>10.944455555555999</v>
      </c>
      <c r="O498" s="6">
        <f t="shared" si="81"/>
        <v>-81.668007000000003</v>
      </c>
    </row>
    <row r="499" spans="2:16" x14ac:dyDescent="0.25">
      <c r="B499" s="88">
        <v>8455666666.6667004</v>
      </c>
      <c r="C499" s="88">
        <v>-82.987228000000002</v>
      </c>
      <c r="D499" s="88">
        <v>-75.494491999999994</v>
      </c>
      <c r="F499" s="6">
        <f t="shared" si="82"/>
        <v>11.212133333333</v>
      </c>
      <c r="G499" s="6">
        <f t="shared" si="80"/>
        <v>-66.342170999999993</v>
      </c>
      <c r="J499" s="88">
        <v>8455666666.6667004</v>
      </c>
      <c r="K499" s="88">
        <v>-72.993210000000005</v>
      </c>
      <c r="L499" s="88">
        <v>-64.713463000000004</v>
      </c>
      <c r="N499" s="6">
        <f t="shared" si="83"/>
        <v>11.212133333333</v>
      </c>
      <c r="O499" s="6">
        <f t="shared" si="81"/>
        <v>-75.449921000000003</v>
      </c>
    </row>
    <row r="500" spans="2:16" x14ac:dyDescent="0.25">
      <c r="B500" s="88">
        <v>8501233333.3332996</v>
      </c>
      <c r="C500" s="88">
        <v>-80.980346999999995</v>
      </c>
      <c r="D500" s="88">
        <v>-73.132728999999998</v>
      </c>
      <c r="F500" s="6">
        <f t="shared" si="82"/>
        <v>11.479811111110999</v>
      </c>
      <c r="G500" s="6">
        <f t="shared" si="80"/>
        <v>-73.073684999999998</v>
      </c>
      <c r="J500" s="88">
        <v>8501233333.3332996</v>
      </c>
      <c r="K500" s="88">
        <v>-77.591498999999999</v>
      </c>
      <c r="L500" s="88">
        <v>-68.667465000000007</v>
      </c>
      <c r="N500" s="6">
        <f t="shared" si="83"/>
        <v>11.479811111110999</v>
      </c>
      <c r="O500" s="6">
        <f t="shared" si="81"/>
        <v>-71.86824</v>
      </c>
    </row>
    <row r="501" spans="2:16" x14ac:dyDescent="0.25">
      <c r="B501" s="88">
        <v>8546800000</v>
      </c>
      <c r="C501" s="88">
        <v>-79.168166999999997</v>
      </c>
      <c r="D501" s="88">
        <v>-71.102233999999996</v>
      </c>
      <c r="F501" s="6">
        <f t="shared" si="82"/>
        <v>11.747488888889</v>
      </c>
      <c r="G501" s="6">
        <f t="shared" si="80"/>
        <v>-73.232376000000002</v>
      </c>
      <c r="J501" s="88">
        <v>8546800000</v>
      </c>
      <c r="K501" s="88">
        <v>-93.900711000000001</v>
      </c>
      <c r="L501" s="88">
        <v>-85.263503999999998</v>
      </c>
      <c r="N501" s="6">
        <f t="shared" si="83"/>
        <v>11.747488888889</v>
      </c>
      <c r="O501" s="6">
        <f t="shared" si="81"/>
        <v>-78.205421000000001</v>
      </c>
    </row>
    <row r="502" spans="2:16" x14ac:dyDescent="0.25">
      <c r="B502" s="88">
        <v>8592366666.6667004</v>
      </c>
      <c r="C502" s="88">
        <v>-76.207932</v>
      </c>
      <c r="D502" s="88">
        <v>-68.132698000000005</v>
      </c>
      <c r="F502" s="6">
        <f t="shared" si="82"/>
        <v>12.015166666667</v>
      </c>
      <c r="G502" s="6">
        <f t="shared" si="80"/>
        <v>-77.711478999999997</v>
      </c>
      <c r="J502" s="88">
        <v>8592366666.6667004</v>
      </c>
      <c r="K502" s="88">
        <v>-80.682777000000002</v>
      </c>
      <c r="L502" s="88">
        <v>-71.925185999999997</v>
      </c>
      <c r="N502" s="6">
        <f t="shared" si="83"/>
        <v>12.015166666667</v>
      </c>
      <c r="O502" s="6">
        <f t="shared" si="81"/>
        <v>-75.159058000000002</v>
      </c>
    </row>
    <row r="503" spans="2:16" x14ac:dyDescent="0.25">
      <c r="B503" s="88">
        <v>8637933333.3332996</v>
      </c>
      <c r="C503" s="88">
        <v>-73.196465000000003</v>
      </c>
      <c r="D503" s="88">
        <v>-64.751930000000002</v>
      </c>
      <c r="F503" s="6">
        <f t="shared" si="82"/>
        <v>12.282844444444001</v>
      </c>
      <c r="G503" s="6">
        <f t="shared" si="80"/>
        <v>-73.679573000000005</v>
      </c>
      <c r="J503" s="88">
        <v>8637933333.3332996</v>
      </c>
      <c r="K503" s="88">
        <v>-74.381493000000006</v>
      </c>
      <c r="L503" s="88">
        <v>-65.372901999999996</v>
      </c>
      <c r="N503" s="6">
        <f t="shared" si="83"/>
        <v>12.282844444444001</v>
      </c>
      <c r="O503" s="6">
        <f t="shared" si="81"/>
        <v>-84.041443000000001</v>
      </c>
    </row>
    <row r="504" spans="2:16" x14ac:dyDescent="0.25">
      <c r="B504" s="88">
        <v>8683500000</v>
      </c>
      <c r="C504" s="88">
        <v>-68.596374999999995</v>
      </c>
      <c r="D504" s="88">
        <v>-60.108677</v>
      </c>
      <c r="F504" s="6">
        <f t="shared" si="82"/>
        <v>12.550522222222</v>
      </c>
      <c r="G504" s="6">
        <f t="shared" si="80"/>
        <v>-86.575096000000002</v>
      </c>
      <c r="J504" s="88">
        <v>8683500000</v>
      </c>
      <c r="K504" s="88">
        <v>-66.148285000000001</v>
      </c>
      <c r="L504" s="88">
        <v>-57.062283000000001</v>
      </c>
      <c r="N504" s="6">
        <f t="shared" si="83"/>
        <v>12.550522222222</v>
      </c>
      <c r="O504" s="6">
        <f t="shared" si="81"/>
        <v>-78.747482000000005</v>
      </c>
    </row>
    <row r="505" spans="2:16" x14ac:dyDescent="0.25">
      <c r="B505" s="88">
        <v>8729066666.6667004</v>
      </c>
      <c r="C505" s="88">
        <v>-63.984645999999998</v>
      </c>
      <c r="D505" s="88">
        <v>-55.785107000000004</v>
      </c>
      <c r="F505" s="6">
        <f t="shared" si="82"/>
        <v>12.818199999999999</v>
      </c>
      <c r="G505" s="6">
        <f t="shared" si="80"/>
        <v>-78.914505000000005</v>
      </c>
      <c r="J505" s="88">
        <v>8729066666.6667004</v>
      </c>
      <c r="K505" s="88">
        <v>-60.796700000000001</v>
      </c>
      <c r="L505" s="88">
        <v>-52.014102999999999</v>
      </c>
      <c r="N505" s="6">
        <f t="shared" si="83"/>
        <v>12.818199999999999</v>
      </c>
      <c r="O505" s="6">
        <f t="shared" si="81"/>
        <v>-82.705016999999998</v>
      </c>
    </row>
    <row r="506" spans="2:16" x14ac:dyDescent="0.25">
      <c r="B506" s="88">
        <v>8774633333.3332996</v>
      </c>
      <c r="C506" s="88">
        <v>-56.808731000000002</v>
      </c>
      <c r="D506" s="88">
        <v>-48.709408000000003</v>
      </c>
      <c r="F506" s="6" t="s">
        <v>21</v>
      </c>
      <c r="J506" s="88">
        <v>8774633333.3332996</v>
      </c>
      <c r="K506" s="88">
        <v>-57.808585999999998</v>
      </c>
      <c r="L506" s="88">
        <v>-49.126682000000002</v>
      </c>
      <c r="N506" s="6" t="s">
        <v>21</v>
      </c>
    </row>
    <row r="507" spans="2:16" x14ac:dyDescent="0.25">
      <c r="B507" s="88">
        <v>8820200000</v>
      </c>
      <c r="C507" s="88">
        <v>-51.069949999999999</v>
      </c>
      <c r="D507" s="88">
        <v>-42.714233</v>
      </c>
      <c r="J507" s="88">
        <v>8820200000</v>
      </c>
      <c r="K507" s="88">
        <v>-51.296844</v>
      </c>
      <c r="L507" s="88">
        <v>-42.221577000000003</v>
      </c>
    </row>
    <row r="508" spans="2:16" x14ac:dyDescent="0.25">
      <c r="B508" s="88" t="s">
        <v>21</v>
      </c>
      <c r="J508" s="88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5Rx3L dBc Log Mag(dB)</v>
      </c>
      <c r="H510" s="35">
        <v>5</v>
      </c>
      <c r="N510" s="6" t="s">
        <v>19</v>
      </c>
      <c r="O510" s="6" t="str">
        <f t="shared" ref="O510:O529" si="85">L536</f>
        <v>5Rx3L dBc Log Mag(dB)</v>
      </c>
      <c r="P510" s="35">
        <v>5</v>
      </c>
    </row>
    <row r="511" spans="2:16" ht="15.75" x14ac:dyDescent="0.25">
      <c r="B511" s="88" t="s">
        <v>64</v>
      </c>
      <c r="F511" s="6">
        <f t="shared" ref="F511:F529" si="86">B537/1000000000</f>
        <v>8</v>
      </c>
      <c r="G511" s="6">
        <f t="shared" si="84"/>
        <v>-72.836281</v>
      </c>
      <c r="H511" s="36">
        <f>ABS(AVERAGE(G511:G529)-(H510-1)*10)</f>
        <v>118.98531026315788</v>
      </c>
      <c r="J511" s="88" t="s">
        <v>64</v>
      </c>
      <c r="N511" s="6">
        <f t="shared" ref="N511:N529" si="87">J537/1000000000</f>
        <v>8</v>
      </c>
      <c r="O511" s="6">
        <f t="shared" si="85"/>
        <v>-81.046310000000005</v>
      </c>
      <c r="P511" s="36">
        <f>ABS(AVERAGE(O511:O529)-(P510-1)*10)</f>
        <v>125.57940794736842</v>
      </c>
    </row>
    <row r="512" spans="2:16" x14ac:dyDescent="0.25">
      <c r="B512" s="88" t="s">
        <v>19</v>
      </c>
      <c r="C512" s="88" t="s">
        <v>142</v>
      </c>
      <c r="D512" s="88" t="s">
        <v>65</v>
      </c>
      <c r="F512" s="6">
        <f t="shared" si="86"/>
        <v>8.6232333333332996</v>
      </c>
      <c r="G512" s="6">
        <f t="shared" si="84"/>
        <v>-76.214264</v>
      </c>
      <c r="J512" s="88" t="s">
        <v>19</v>
      </c>
      <c r="K512" s="88" t="s">
        <v>142</v>
      </c>
      <c r="L512" s="88" t="s">
        <v>65</v>
      </c>
      <c r="N512" s="6">
        <f t="shared" si="87"/>
        <v>8.6232333333332996</v>
      </c>
      <c r="O512" s="6">
        <f t="shared" si="85"/>
        <v>-77.481223999999997</v>
      </c>
    </row>
    <row r="513" spans="2:15" x14ac:dyDescent="0.25">
      <c r="B513" s="88">
        <v>8000000000</v>
      </c>
      <c r="C513" s="88">
        <v>-83.108963000000003</v>
      </c>
      <c r="D513" s="88">
        <v>-76.247330000000005</v>
      </c>
      <c r="F513" s="6">
        <f t="shared" si="86"/>
        <v>9.2464666666667004</v>
      </c>
      <c r="G513" s="6">
        <f t="shared" si="84"/>
        <v>-70.338172999999998</v>
      </c>
      <c r="J513" s="88">
        <v>8000000000</v>
      </c>
      <c r="K513" s="88">
        <v>-89.510932999999994</v>
      </c>
      <c r="L513" s="88">
        <v>-79.865798999999996</v>
      </c>
      <c r="N513" s="6">
        <f t="shared" si="87"/>
        <v>9.2464666666667004</v>
      </c>
      <c r="O513" s="6">
        <f t="shared" si="85"/>
        <v>-77.966651999999996</v>
      </c>
    </row>
    <row r="514" spans="2:15" x14ac:dyDescent="0.25">
      <c r="B514" s="88">
        <v>8267677777.7777996</v>
      </c>
      <c r="C514" s="88">
        <v>-91.528816000000006</v>
      </c>
      <c r="D514" s="88">
        <v>-84.931685999999999</v>
      </c>
      <c r="F514" s="6">
        <f t="shared" si="86"/>
        <v>9.8696999999999999</v>
      </c>
      <c r="G514" s="6">
        <f t="shared" si="84"/>
        <v>-71.473724000000004</v>
      </c>
      <c r="J514" s="88">
        <v>8267677777.7777996</v>
      </c>
      <c r="K514" s="88">
        <v>-111.60957999999999</v>
      </c>
      <c r="L514" s="88">
        <v>-103.25161</v>
      </c>
      <c r="N514" s="6">
        <f t="shared" si="87"/>
        <v>9.8696999999999999</v>
      </c>
      <c r="O514" s="6">
        <f t="shared" si="85"/>
        <v>-77.638938999999993</v>
      </c>
    </row>
    <row r="515" spans="2:15" x14ac:dyDescent="0.25">
      <c r="B515" s="88">
        <v>8535355555.5556002</v>
      </c>
      <c r="C515" s="88">
        <v>-95.966644000000002</v>
      </c>
      <c r="D515" s="88">
        <v>-89.165633999999997</v>
      </c>
      <c r="F515" s="6">
        <f t="shared" si="86"/>
        <v>10.492933333333001</v>
      </c>
      <c r="G515" s="6">
        <f t="shared" si="84"/>
        <v>-72.303443999999999</v>
      </c>
      <c r="J515" s="88">
        <v>8535355555.5556002</v>
      </c>
      <c r="K515" s="88">
        <v>-101.81519</v>
      </c>
      <c r="L515" s="88">
        <v>-93.585442</v>
      </c>
      <c r="N515" s="6">
        <f t="shared" si="87"/>
        <v>10.492933333333001</v>
      </c>
      <c r="O515" s="6">
        <f t="shared" si="85"/>
        <v>-85.024529000000001</v>
      </c>
    </row>
    <row r="516" spans="2:15" x14ac:dyDescent="0.25">
      <c r="B516" s="88">
        <v>8803033333.3332996</v>
      </c>
      <c r="C516" s="88">
        <v>-92.209068000000002</v>
      </c>
      <c r="D516" s="88">
        <v>-85.365798999999996</v>
      </c>
      <c r="F516" s="6">
        <f t="shared" si="86"/>
        <v>11.116166666667</v>
      </c>
      <c r="G516" s="6">
        <f t="shared" si="84"/>
        <v>-73.739982999999995</v>
      </c>
      <c r="J516" s="88">
        <v>8803033333.3332996</v>
      </c>
      <c r="K516" s="88">
        <v>-93.671638000000002</v>
      </c>
      <c r="L516" s="88">
        <v>-85.838920999999999</v>
      </c>
      <c r="N516" s="6">
        <f t="shared" si="87"/>
        <v>11.116166666667</v>
      </c>
      <c r="O516" s="6">
        <f t="shared" si="85"/>
        <v>-79.243423000000007</v>
      </c>
    </row>
    <row r="517" spans="2:15" x14ac:dyDescent="0.25">
      <c r="B517" s="88">
        <v>9070711111.1110992</v>
      </c>
      <c r="C517" s="88">
        <v>-77.627716000000007</v>
      </c>
      <c r="D517" s="88">
        <v>-70.97757</v>
      </c>
      <c r="F517" s="6">
        <f t="shared" si="86"/>
        <v>11.7394</v>
      </c>
      <c r="G517" s="6">
        <f t="shared" si="84"/>
        <v>-73.023940999999994</v>
      </c>
      <c r="J517" s="88">
        <v>9070711111.1110992</v>
      </c>
      <c r="K517" s="88">
        <v>-89.113456999999997</v>
      </c>
      <c r="L517" s="88">
        <v>-81.599411000000003</v>
      </c>
      <c r="N517" s="6">
        <f t="shared" si="87"/>
        <v>11.7394</v>
      </c>
      <c r="O517" s="6">
        <f t="shared" si="85"/>
        <v>-87.385918000000004</v>
      </c>
    </row>
    <row r="518" spans="2:15" x14ac:dyDescent="0.25">
      <c r="B518" s="88">
        <v>9338388888.8889008</v>
      </c>
      <c r="C518" s="88">
        <v>-74.244888000000003</v>
      </c>
      <c r="D518" s="88">
        <v>-66.674149</v>
      </c>
      <c r="F518" s="6">
        <f t="shared" si="86"/>
        <v>12.362633333333001</v>
      </c>
      <c r="G518" s="6">
        <f t="shared" si="84"/>
        <v>-78.904633000000004</v>
      </c>
      <c r="J518" s="88">
        <v>9338388888.8889008</v>
      </c>
      <c r="K518" s="88">
        <v>-95.075867000000002</v>
      </c>
      <c r="L518" s="88">
        <v>-86.286415000000005</v>
      </c>
      <c r="N518" s="6">
        <f t="shared" si="87"/>
        <v>12.362633333333001</v>
      </c>
      <c r="O518" s="6">
        <f t="shared" si="85"/>
        <v>-95.889961</v>
      </c>
    </row>
    <row r="519" spans="2:15" x14ac:dyDescent="0.25">
      <c r="B519" s="88">
        <v>9606066666.6667004</v>
      </c>
      <c r="C519" s="88">
        <v>-73.511573999999996</v>
      </c>
      <c r="D519" s="88">
        <v>-66.104209999999995</v>
      </c>
      <c r="F519" s="6">
        <f t="shared" si="86"/>
        <v>12.985866666667</v>
      </c>
      <c r="G519" s="6">
        <f t="shared" si="84"/>
        <v>-79.113608999999997</v>
      </c>
      <c r="J519" s="88">
        <v>9606066666.6667004</v>
      </c>
      <c r="K519" s="88">
        <v>-97.542373999999995</v>
      </c>
      <c r="L519" s="88">
        <v>-88.195503000000002</v>
      </c>
      <c r="N519" s="6">
        <f t="shared" si="87"/>
        <v>12.985866666667</v>
      </c>
      <c r="O519" s="6">
        <f t="shared" si="85"/>
        <v>-85.955237999999994</v>
      </c>
    </row>
    <row r="520" spans="2:15" x14ac:dyDescent="0.25">
      <c r="B520" s="88">
        <v>9873744444.4444008</v>
      </c>
      <c r="C520" s="88">
        <v>-70.763405000000006</v>
      </c>
      <c r="D520" s="88">
        <v>-63.428801999999997</v>
      </c>
      <c r="F520" s="6">
        <f t="shared" si="86"/>
        <v>13.6091</v>
      </c>
      <c r="G520" s="6">
        <f t="shared" si="84"/>
        <v>-75.482810999999998</v>
      </c>
      <c r="J520" s="88">
        <v>9873744444.4444008</v>
      </c>
      <c r="K520" s="88">
        <v>-88.213691999999995</v>
      </c>
      <c r="L520" s="88">
        <v>-79.05162</v>
      </c>
      <c r="N520" s="6">
        <f t="shared" si="87"/>
        <v>13.6091</v>
      </c>
      <c r="O520" s="6">
        <f t="shared" si="85"/>
        <v>-95.436096000000006</v>
      </c>
    </row>
    <row r="521" spans="2:15" x14ac:dyDescent="0.25">
      <c r="B521" s="88">
        <v>10141422222.222</v>
      </c>
      <c r="C521" s="88">
        <v>-79.356430000000003</v>
      </c>
      <c r="D521" s="88">
        <v>-71.978767000000005</v>
      </c>
      <c r="F521" s="6">
        <f t="shared" si="86"/>
        <v>14.232333333333001</v>
      </c>
      <c r="G521" s="6">
        <f t="shared" si="84"/>
        <v>-84.096633999999995</v>
      </c>
      <c r="J521" s="88">
        <v>10141422222.222</v>
      </c>
      <c r="K521" s="88">
        <v>-89.670981999999995</v>
      </c>
      <c r="L521" s="88">
        <v>-80.852829</v>
      </c>
      <c r="N521" s="6">
        <f t="shared" si="87"/>
        <v>14.232333333333001</v>
      </c>
      <c r="O521" s="6">
        <f t="shared" si="85"/>
        <v>-91.319632999999996</v>
      </c>
    </row>
    <row r="522" spans="2:15" x14ac:dyDescent="0.25">
      <c r="B522" s="88">
        <v>10409100000</v>
      </c>
      <c r="C522" s="88">
        <v>-82.243438999999995</v>
      </c>
      <c r="D522" s="88">
        <v>-75.024437000000006</v>
      </c>
      <c r="F522" s="6">
        <f t="shared" si="86"/>
        <v>14.855566666667</v>
      </c>
      <c r="G522" s="6">
        <f t="shared" si="84"/>
        <v>-77.180747999999994</v>
      </c>
      <c r="J522" s="88">
        <v>10409100000</v>
      </c>
      <c r="K522" s="88">
        <v>-100.61535000000001</v>
      </c>
      <c r="L522" s="88">
        <v>-92.275718999999995</v>
      </c>
      <c r="N522" s="6">
        <f t="shared" si="87"/>
        <v>14.855566666667</v>
      </c>
      <c r="O522" s="6">
        <f t="shared" si="85"/>
        <v>-96.591408000000001</v>
      </c>
    </row>
    <row r="523" spans="2:15" x14ac:dyDescent="0.25">
      <c r="B523" s="88">
        <v>10676777777.778</v>
      </c>
      <c r="C523" s="88">
        <v>-75.464591999999996</v>
      </c>
      <c r="D523" s="88">
        <v>-67.971847999999994</v>
      </c>
      <c r="F523" s="6">
        <f t="shared" si="86"/>
        <v>15.4788</v>
      </c>
      <c r="G523" s="6">
        <f t="shared" si="84"/>
        <v>-78.333122000000003</v>
      </c>
      <c r="J523" s="88">
        <v>10676777777.778</v>
      </c>
      <c r="K523" s="88">
        <v>-83.615050999999994</v>
      </c>
      <c r="L523" s="88">
        <v>-75.335296999999997</v>
      </c>
      <c r="N523" s="6">
        <f t="shared" si="87"/>
        <v>15.4788</v>
      </c>
      <c r="O523" s="6">
        <f t="shared" si="85"/>
        <v>-79.170531999999994</v>
      </c>
    </row>
    <row r="524" spans="2:15" x14ac:dyDescent="0.25">
      <c r="B524" s="88">
        <v>10944455555.556</v>
      </c>
      <c r="C524" s="88">
        <v>-76.733733999999998</v>
      </c>
      <c r="D524" s="88">
        <v>-68.886107999999993</v>
      </c>
      <c r="F524" s="6">
        <f t="shared" si="86"/>
        <v>16.102033333333001</v>
      </c>
      <c r="G524" s="6">
        <f t="shared" si="84"/>
        <v>-76.493622000000002</v>
      </c>
      <c r="J524" s="88">
        <v>10944455555.556</v>
      </c>
      <c r="K524" s="88">
        <v>-90.592033000000001</v>
      </c>
      <c r="L524" s="88">
        <v>-81.668007000000003</v>
      </c>
      <c r="N524" s="6">
        <f t="shared" si="87"/>
        <v>16.102033333333001</v>
      </c>
      <c r="O524" s="6">
        <f t="shared" si="85"/>
        <v>-97.373154</v>
      </c>
    </row>
    <row r="525" spans="2:15" x14ac:dyDescent="0.25">
      <c r="B525" s="88">
        <v>11212133333.333</v>
      </c>
      <c r="C525" s="88">
        <v>-74.408096</v>
      </c>
      <c r="D525" s="88">
        <v>-66.342170999999993</v>
      </c>
      <c r="F525" s="6">
        <f t="shared" si="86"/>
        <v>16.725266666667</v>
      </c>
      <c r="G525" s="6">
        <f t="shared" si="84"/>
        <v>-93.361794000000003</v>
      </c>
      <c r="J525" s="88">
        <v>11212133333.333</v>
      </c>
      <c r="K525" s="88">
        <v>-84.087119999999999</v>
      </c>
      <c r="L525" s="88">
        <v>-75.449921000000003</v>
      </c>
      <c r="N525" s="6">
        <f t="shared" si="87"/>
        <v>16.725266666667</v>
      </c>
      <c r="O525" s="6">
        <f t="shared" si="85"/>
        <v>-80.371871999999996</v>
      </c>
    </row>
    <row r="526" spans="2:15" x14ac:dyDescent="0.25">
      <c r="B526" s="88">
        <v>11479811111.111</v>
      </c>
      <c r="C526" s="88">
        <v>-81.148917999999995</v>
      </c>
      <c r="D526" s="88">
        <v>-73.073684999999998</v>
      </c>
      <c r="F526" s="6">
        <f t="shared" si="86"/>
        <v>17.348500000000001</v>
      </c>
      <c r="G526" s="6">
        <f t="shared" si="84"/>
        <v>-88.383681999999993</v>
      </c>
      <c r="J526" s="88">
        <v>11479811111.111</v>
      </c>
      <c r="K526" s="88">
        <v>-80.625832000000003</v>
      </c>
      <c r="L526" s="88">
        <v>-71.86824</v>
      </c>
      <c r="N526" s="6">
        <f t="shared" si="87"/>
        <v>17.348500000000001</v>
      </c>
      <c r="O526" s="6">
        <f t="shared" si="85"/>
        <v>-84.241692</v>
      </c>
    </row>
    <row r="527" spans="2:15" x14ac:dyDescent="0.25">
      <c r="B527" s="88">
        <v>11747488888.889</v>
      </c>
      <c r="C527" s="88">
        <v>-81.676910000000007</v>
      </c>
      <c r="D527" s="88">
        <v>-73.232376000000002</v>
      </c>
      <c r="F527" s="6">
        <f t="shared" si="86"/>
        <v>17.971733333332999</v>
      </c>
      <c r="G527" s="6">
        <f t="shared" si="84"/>
        <v>-79.089966000000004</v>
      </c>
      <c r="J527" s="88">
        <v>11747488888.889</v>
      </c>
      <c r="K527" s="88">
        <v>-87.214011999999997</v>
      </c>
      <c r="L527" s="88">
        <v>-78.205421000000001</v>
      </c>
      <c r="N527" s="6">
        <f t="shared" si="87"/>
        <v>17.971733333332999</v>
      </c>
      <c r="O527" s="6">
        <f t="shared" si="85"/>
        <v>-86.549706</v>
      </c>
    </row>
    <row r="528" spans="2:15" x14ac:dyDescent="0.25">
      <c r="B528" s="88">
        <v>12015166666.667</v>
      </c>
      <c r="C528" s="88">
        <v>-86.199173000000002</v>
      </c>
      <c r="D528" s="88">
        <v>-77.711478999999997</v>
      </c>
      <c r="F528" s="6">
        <f t="shared" si="86"/>
        <v>18.594966666666998</v>
      </c>
      <c r="G528" s="6">
        <f t="shared" si="84"/>
        <v>-85.178298999999996</v>
      </c>
      <c r="J528" s="88">
        <v>12015166666.667</v>
      </c>
      <c r="K528" s="88">
        <v>-84.245056000000005</v>
      </c>
      <c r="L528" s="88">
        <v>-75.159058000000002</v>
      </c>
      <c r="N528" s="6">
        <f t="shared" si="87"/>
        <v>18.594966666666998</v>
      </c>
      <c r="O528" s="6">
        <f t="shared" si="85"/>
        <v>-87.142403000000002</v>
      </c>
    </row>
    <row r="529" spans="2:16" x14ac:dyDescent="0.25">
      <c r="B529" s="88">
        <v>12282844444.444</v>
      </c>
      <c r="C529" s="88">
        <v>-81.879112000000006</v>
      </c>
      <c r="D529" s="88">
        <v>-73.679573000000005</v>
      </c>
      <c r="F529" s="6">
        <f t="shared" si="86"/>
        <v>19.2182</v>
      </c>
      <c r="G529" s="6">
        <f t="shared" si="84"/>
        <v>-95.172165000000007</v>
      </c>
      <c r="J529" s="88">
        <v>12282844444.444</v>
      </c>
      <c r="K529" s="88">
        <v>-92.824043000000003</v>
      </c>
      <c r="L529" s="88">
        <v>-84.041443000000001</v>
      </c>
      <c r="N529" s="6">
        <f t="shared" si="87"/>
        <v>19.2182</v>
      </c>
      <c r="O529" s="6">
        <f t="shared" si="85"/>
        <v>-80.180060999999995</v>
      </c>
    </row>
    <row r="530" spans="2:16" x14ac:dyDescent="0.25">
      <c r="B530" s="88">
        <v>12550522222.222</v>
      </c>
      <c r="C530" s="88">
        <v>-94.674423000000004</v>
      </c>
      <c r="D530" s="88">
        <v>-86.575096000000002</v>
      </c>
      <c r="F530" s="6" t="s">
        <v>21</v>
      </c>
      <c r="J530" s="88">
        <v>12550522222.222</v>
      </c>
      <c r="K530" s="88">
        <v>-87.429389999999998</v>
      </c>
      <c r="L530" s="88">
        <v>-78.747482000000005</v>
      </c>
      <c r="N530" s="6" t="s">
        <v>21</v>
      </c>
    </row>
    <row r="531" spans="2:16" x14ac:dyDescent="0.25">
      <c r="B531" s="88">
        <v>12818200000</v>
      </c>
      <c r="C531" s="88">
        <v>-87.270225999999994</v>
      </c>
      <c r="D531" s="88">
        <v>-78.914505000000005</v>
      </c>
      <c r="J531" s="88">
        <v>12818200000</v>
      </c>
      <c r="K531" s="88">
        <v>-91.780281000000002</v>
      </c>
      <c r="L531" s="88">
        <v>-82.705016999999998</v>
      </c>
    </row>
    <row r="532" spans="2:16" x14ac:dyDescent="0.25">
      <c r="B532" s="88" t="s">
        <v>21</v>
      </c>
      <c r="J532" s="88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5Rx4L dBc Log Mag(dB)</v>
      </c>
      <c r="H534" s="35">
        <v>5</v>
      </c>
      <c r="N534" s="6" t="s">
        <v>19</v>
      </c>
      <c r="O534" s="6" t="str">
        <f t="shared" ref="O534:O553" si="89">L560</f>
        <v>5Rx4L dBc Log Mag(dB)</v>
      </c>
      <c r="P534" s="35">
        <v>5</v>
      </c>
    </row>
    <row r="535" spans="2:16" ht="15.75" x14ac:dyDescent="0.25">
      <c r="B535" s="88" t="s">
        <v>66</v>
      </c>
      <c r="F535" s="6">
        <f t="shared" ref="F535:F553" si="90">B561/1000000000</f>
        <v>8</v>
      </c>
      <c r="G535" s="6">
        <f t="shared" si="88"/>
        <v>-73.073982000000001</v>
      </c>
      <c r="H535" s="36">
        <f>ABS(AVERAGE(G535:G553)-(H534-1)*10)</f>
        <v>119.66082368421051</v>
      </c>
      <c r="J535" s="88" t="s">
        <v>66</v>
      </c>
      <c r="N535" s="6">
        <f t="shared" ref="N535:N553" si="91">J561/1000000000</f>
        <v>8</v>
      </c>
      <c r="O535" s="6">
        <f t="shared" si="89"/>
        <v>-79.155365000000003</v>
      </c>
      <c r="P535" s="36">
        <f>ABS(AVERAGE(O535:O553)-(P534-1)*10)</f>
        <v>125.4820307894737</v>
      </c>
    </row>
    <row r="536" spans="2:16" x14ac:dyDescent="0.25">
      <c r="B536" s="88" t="s">
        <v>19</v>
      </c>
      <c r="C536" s="88" t="s">
        <v>143</v>
      </c>
      <c r="D536" s="88" t="s">
        <v>67</v>
      </c>
      <c r="F536" s="6">
        <f t="shared" si="90"/>
        <v>8.9787888888889</v>
      </c>
      <c r="G536" s="6">
        <f t="shared" si="88"/>
        <v>-71.539116000000007</v>
      </c>
      <c r="J536" s="88" t="s">
        <v>19</v>
      </c>
      <c r="K536" s="88" t="s">
        <v>143</v>
      </c>
      <c r="L536" s="88" t="s">
        <v>67</v>
      </c>
      <c r="N536" s="6">
        <f t="shared" si="91"/>
        <v>8.9787888888889</v>
      </c>
      <c r="O536" s="6">
        <f t="shared" si="89"/>
        <v>-90.401711000000006</v>
      </c>
    </row>
    <row r="537" spans="2:16" x14ac:dyDescent="0.25">
      <c r="B537" s="88">
        <v>8000000000</v>
      </c>
      <c r="C537" s="88">
        <v>-79.697913999999997</v>
      </c>
      <c r="D537" s="88">
        <v>-72.836281</v>
      </c>
      <c r="F537" s="6">
        <f t="shared" si="90"/>
        <v>9.9575777777778001</v>
      </c>
      <c r="G537" s="6">
        <f t="shared" si="88"/>
        <v>-83.217567000000003</v>
      </c>
      <c r="J537" s="88">
        <v>8000000000</v>
      </c>
      <c r="K537" s="88">
        <v>-90.691444000000004</v>
      </c>
      <c r="L537" s="88">
        <v>-81.046310000000005</v>
      </c>
      <c r="N537" s="6">
        <f t="shared" si="91"/>
        <v>9.9575777777778001</v>
      </c>
      <c r="O537" s="6">
        <f t="shared" si="89"/>
        <v>-82.659531000000001</v>
      </c>
    </row>
    <row r="538" spans="2:16" x14ac:dyDescent="0.25">
      <c r="B538" s="88">
        <v>8623233333.3332996</v>
      </c>
      <c r="C538" s="88">
        <v>-82.811401000000004</v>
      </c>
      <c r="D538" s="88">
        <v>-76.214264</v>
      </c>
      <c r="F538" s="6">
        <f t="shared" si="90"/>
        <v>10.936366666667</v>
      </c>
      <c r="G538" s="6">
        <f t="shared" si="88"/>
        <v>-80.417534000000003</v>
      </c>
      <c r="J538" s="88">
        <v>8623233333.3332996</v>
      </c>
      <c r="K538" s="88">
        <v>-85.839195000000004</v>
      </c>
      <c r="L538" s="88">
        <v>-77.481223999999997</v>
      </c>
      <c r="N538" s="6">
        <f t="shared" si="91"/>
        <v>10.936366666667</v>
      </c>
      <c r="O538" s="6">
        <f t="shared" si="89"/>
        <v>-86.104697999999999</v>
      </c>
    </row>
    <row r="539" spans="2:16" x14ac:dyDescent="0.25">
      <c r="B539" s="88">
        <v>9246466666.6667004</v>
      </c>
      <c r="C539" s="88">
        <v>-77.139183000000003</v>
      </c>
      <c r="D539" s="88">
        <v>-70.338172999999998</v>
      </c>
      <c r="F539" s="6">
        <f t="shared" si="90"/>
        <v>11.915155555556</v>
      </c>
      <c r="G539" s="6">
        <f t="shared" si="88"/>
        <v>-78.031952000000004</v>
      </c>
      <c r="J539" s="88">
        <v>9246466666.6667004</v>
      </c>
      <c r="K539" s="88">
        <v>-86.196395999999993</v>
      </c>
      <c r="L539" s="88">
        <v>-77.966651999999996</v>
      </c>
      <c r="N539" s="6">
        <f t="shared" si="91"/>
        <v>11.915155555556</v>
      </c>
      <c r="O539" s="6">
        <f t="shared" si="89"/>
        <v>-87.148346000000004</v>
      </c>
    </row>
    <row r="540" spans="2:16" x14ac:dyDescent="0.25">
      <c r="B540" s="88">
        <v>9869700000</v>
      </c>
      <c r="C540" s="88">
        <v>-78.316986</v>
      </c>
      <c r="D540" s="88">
        <v>-71.473724000000004</v>
      </c>
      <c r="F540" s="6">
        <f t="shared" si="90"/>
        <v>12.893944444444001</v>
      </c>
      <c r="G540" s="6">
        <f t="shared" si="88"/>
        <v>-78.023781</v>
      </c>
      <c r="J540" s="88">
        <v>9869700000</v>
      </c>
      <c r="K540" s="88">
        <v>-85.471664000000004</v>
      </c>
      <c r="L540" s="88">
        <v>-77.638938999999993</v>
      </c>
      <c r="N540" s="6">
        <f t="shared" si="91"/>
        <v>12.893944444444001</v>
      </c>
      <c r="O540" s="6">
        <f t="shared" si="89"/>
        <v>-82.718170000000001</v>
      </c>
    </row>
    <row r="541" spans="2:16" x14ac:dyDescent="0.25">
      <c r="B541" s="88">
        <v>10492933333.333</v>
      </c>
      <c r="C541" s="88">
        <v>-78.953590000000005</v>
      </c>
      <c r="D541" s="88">
        <v>-72.303443999999999</v>
      </c>
      <c r="F541" s="6">
        <f t="shared" si="90"/>
        <v>13.872733333333001</v>
      </c>
      <c r="G541" s="6">
        <f t="shared" si="88"/>
        <v>-79.717963999999995</v>
      </c>
      <c r="J541" s="88">
        <v>10492933333.333</v>
      </c>
      <c r="K541" s="88">
        <v>-92.538573999999997</v>
      </c>
      <c r="L541" s="88">
        <v>-85.024529000000001</v>
      </c>
      <c r="N541" s="6">
        <f t="shared" si="91"/>
        <v>13.872733333333001</v>
      </c>
      <c r="O541" s="6">
        <f t="shared" si="89"/>
        <v>-80.868110999999999</v>
      </c>
    </row>
    <row r="542" spans="2:16" x14ac:dyDescent="0.25">
      <c r="B542" s="88">
        <v>11116166666.667</v>
      </c>
      <c r="C542" s="88">
        <v>-81.310730000000007</v>
      </c>
      <c r="D542" s="88">
        <v>-73.739982999999995</v>
      </c>
      <c r="F542" s="6">
        <f t="shared" si="90"/>
        <v>14.851522222222</v>
      </c>
      <c r="G542" s="6">
        <f t="shared" si="88"/>
        <v>-75.370780999999994</v>
      </c>
      <c r="J542" s="88">
        <v>11116166666.667</v>
      </c>
      <c r="K542" s="88">
        <v>-88.032875000000004</v>
      </c>
      <c r="L542" s="88">
        <v>-79.243423000000007</v>
      </c>
      <c r="N542" s="6">
        <f t="shared" si="91"/>
        <v>14.851522222222</v>
      </c>
      <c r="O542" s="6">
        <f t="shared" si="89"/>
        <v>-87.644401999999999</v>
      </c>
    </row>
    <row r="543" spans="2:16" x14ac:dyDescent="0.25">
      <c r="B543" s="88">
        <v>11739400000</v>
      </c>
      <c r="C543" s="88">
        <v>-80.431304999999995</v>
      </c>
      <c r="D543" s="88">
        <v>-73.023940999999994</v>
      </c>
      <c r="F543" s="6">
        <f t="shared" si="90"/>
        <v>15.830311111111</v>
      </c>
      <c r="G543" s="6">
        <f t="shared" si="88"/>
        <v>-90.162621000000001</v>
      </c>
      <c r="J543" s="88">
        <v>11739400000</v>
      </c>
      <c r="K543" s="88">
        <v>-96.732787999999999</v>
      </c>
      <c r="L543" s="88">
        <v>-87.385918000000004</v>
      </c>
      <c r="N543" s="6">
        <f t="shared" si="91"/>
        <v>15.830311111111</v>
      </c>
      <c r="O543" s="6">
        <f t="shared" si="89"/>
        <v>-86.209061000000005</v>
      </c>
    </row>
    <row r="544" spans="2:16" x14ac:dyDescent="0.25">
      <c r="B544" s="88">
        <v>12362633333.333</v>
      </c>
      <c r="C544" s="88">
        <v>-86.239234999999994</v>
      </c>
      <c r="D544" s="88">
        <v>-78.904633000000004</v>
      </c>
      <c r="F544" s="6">
        <f t="shared" si="90"/>
        <v>16.809100000000001</v>
      </c>
      <c r="G544" s="6">
        <f t="shared" si="88"/>
        <v>-87.881293999999997</v>
      </c>
      <c r="J544" s="88">
        <v>12362633333.333</v>
      </c>
      <c r="K544" s="88">
        <v>-105.05202</v>
      </c>
      <c r="L544" s="88">
        <v>-95.889961</v>
      </c>
      <c r="N544" s="6">
        <f t="shared" si="91"/>
        <v>16.809100000000001</v>
      </c>
      <c r="O544" s="6">
        <f t="shared" si="89"/>
        <v>-79.989395000000002</v>
      </c>
    </row>
    <row r="545" spans="2:16" x14ac:dyDescent="0.25">
      <c r="B545" s="88">
        <v>12985866666.667</v>
      </c>
      <c r="C545" s="88">
        <v>-86.491271999999995</v>
      </c>
      <c r="D545" s="88">
        <v>-79.113608999999997</v>
      </c>
      <c r="F545" s="6">
        <f t="shared" si="90"/>
        <v>17.787888888889</v>
      </c>
      <c r="G545" s="6">
        <f t="shared" si="88"/>
        <v>-73.130623</v>
      </c>
      <c r="J545" s="88">
        <v>12985866666.667</v>
      </c>
      <c r="K545" s="88">
        <v>-94.773392000000001</v>
      </c>
      <c r="L545" s="88">
        <v>-85.955237999999994</v>
      </c>
      <c r="N545" s="6">
        <f t="shared" si="91"/>
        <v>17.787888888889</v>
      </c>
      <c r="O545" s="6">
        <f t="shared" si="89"/>
        <v>-91.669974999999994</v>
      </c>
    </row>
    <row r="546" spans="2:16" x14ac:dyDescent="0.25">
      <c r="B546" s="88">
        <v>13609100000</v>
      </c>
      <c r="C546" s="88">
        <v>-82.701819999999998</v>
      </c>
      <c r="D546" s="88">
        <v>-75.482810999999998</v>
      </c>
      <c r="F546" s="6">
        <f t="shared" si="90"/>
        <v>18.766677777778</v>
      </c>
      <c r="G546" s="6">
        <f t="shared" si="88"/>
        <v>-79.715866000000005</v>
      </c>
      <c r="J546" s="88">
        <v>13609100000</v>
      </c>
      <c r="K546" s="88">
        <v>-103.77573</v>
      </c>
      <c r="L546" s="88">
        <v>-95.436096000000006</v>
      </c>
      <c r="N546" s="6">
        <f t="shared" si="91"/>
        <v>18.766677777778</v>
      </c>
      <c r="O546" s="6">
        <f t="shared" si="89"/>
        <v>-77.922493000000003</v>
      </c>
    </row>
    <row r="547" spans="2:16" x14ac:dyDescent="0.25">
      <c r="B547" s="88">
        <v>14232333333.333</v>
      </c>
      <c r="C547" s="88">
        <v>-91.589371</v>
      </c>
      <c r="D547" s="88">
        <v>-84.096633999999995</v>
      </c>
      <c r="F547" s="6">
        <f t="shared" si="90"/>
        <v>19.745466666666999</v>
      </c>
      <c r="G547" s="6">
        <f t="shared" si="88"/>
        <v>-72.563316</v>
      </c>
      <c r="J547" s="88">
        <v>14232333333.333</v>
      </c>
      <c r="K547" s="88">
        <v>-99.599388000000005</v>
      </c>
      <c r="L547" s="88">
        <v>-91.319632999999996</v>
      </c>
      <c r="N547" s="6">
        <f t="shared" si="91"/>
        <v>19.745466666666999</v>
      </c>
      <c r="O547" s="6">
        <f t="shared" si="89"/>
        <v>-85.965491999999998</v>
      </c>
    </row>
    <row r="548" spans="2:16" x14ac:dyDescent="0.25">
      <c r="B548" s="88">
        <v>14855566666.667</v>
      </c>
      <c r="C548" s="88">
        <v>-85.028373999999999</v>
      </c>
      <c r="D548" s="88">
        <v>-77.180747999999994</v>
      </c>
      <c r="F548" s="6">
        <f t="shared" si="90"/>
        <v>20.724255555555999</v>
      </c>
      <c r="G548" s="6">
        <f t="shared" si="88"/>
        <v>-80.395775</v>
      </c>
      <c r="J548" s="88">
        <v>14855566666.667</v>
      </c>
      <c r="K548" s="88">
        <v>-105.51544</v>
      </c>
      <c r="L548" s="88">
        <v>-96.591408000000001</v>
      </c>
      <c r="N548" s="6">
        <f t="shared" si="91"/>
        <v>20.724255555555999</v>
      </c>
      <c r="O548" s="6">
        <f t="shared" si="89"/>
        <v>-98.344902000000005</v>
      </c>
    </row>
    <row r="549" spans="2:16" x14ac:dyDescent="0.25">
      <c r="B549" s="88">
        <v>15478800000</v>
      </c>
      <c r="C549" s="88">
        <v>-86.399055000000004</v>
      </c>
      <c r="D549" s="88">
        <v>-78.333122000000003</v>
      </c>
      <c r="F549" s="6">
        <f t="shared" si="90"/>
        <v>21.703044444444</v>
      </c>
      <c r="G549" s="6">
        <f t="shared" si="88"/>
        <v>-81.456108</v>
      </c>
      <c r="J549" s="88">
        <v>15478800000</v>
      </c>
      <c r="K549" s="88">
        <v>-87.807738999999998</v>
      </c>
      <c r="L549" s="88">
        <v>-79.170531999999994</v>
      </c>
      <c r="N549" s="6">
        <f t="shared" si="91"/>
        <v>21.703044444444</v>
      </c>
      <c r="O549" s="6">
        <f t="shared" si="89"/>
        <v>-81.962897999999996</v>
      </c>
    </row>
    <row r="550" spans="2:16" x14ac:dyDescent="0.25">
      <c r="B550" s="88">
        <v>16102033333.333</v>
      </c>
      <c r="C550" s="88">
        <v>-84.568854999999999</v>
      </c>
      <c r="D550" s="88">
        <v>-76.493622000000002</v>
      </c>
      <c r="F550" s="6">
        <f t="shared" si="90"/>
        <v>22.681833333333</v>
      </c>
      <c r="G550" s="6">
        <f t="shared" si="88"/>
        <v>-80.414742000000004</v>
      </c>
      <c r="J550" s="88">
        <v>16102033333.333</v>
      </c>
      <c r="K550" s="88">
        <v>-106.13074</v>
      </c>
      <c r="L550" s="88">
        <v>-97.373154</v>
      </c>
      <c r="N550" s="6">
        <f t="shared" si="91"/>
        <v>22.681833333333</v>
      </c>
      <c r="O550" s="6">
        <f t="shared" si="89"/>
        <v>-96.967995000000002</v>
      </c>
    </row>
    <row r="551" spans="2:16" x14ac:dyDescent="0.25">
      <c r="B551" s="88">
        <v>16725266666.667</v>
      </c>
      <c r="C551" s="88">
        <v>-101.80633</v>
      </c>
      <c r="D551" s="88">
        <v>-93.361794000000003</v>
      </c>
      <c r="F551" s="6">
        <f t="shared" si="90"/>
        <v>23.660622222221999</v>
      </c>
      <c r="G551" s="6">
        <f t="shared" si="88"/>
        <v>-84.322181999999998</v>
      </c>
      <c r="J551" s="88">
        <v>16725266666.667</v>
      </c>
      <c r="K551" s="88">
        <v>-89.380463000000006</v>
      </c>
      <c r="L551" s="88">
        <v>-80.371871999999996</v>
      </c>
      <c r="N551" s="6">
        <f t="shared" si="91"/>
        <v>23.660622222221999</v>
      </c>
      <c r="O551" s="6">
        <f t="shared" si="89"/>
        <v>-81.341194000000002</v>
      </c>
    </row>
    <row r="552" spans="2:16" x14ac:dyDescent="0.25">
      <c r="B552" s="88">
        <v>17348500000</v>
      </c>
      <c r="C552" s="88">
        <v>-96.871384000000006</v>
      </c>
      <c r="D552" s="88">
        <v>-88.383681999999993</v>
      </c>
      <c r="F552" s="6">
        <f t="shared" si="90"/>
        <v>24.639411111110999</v>
      </c>
      <c r="G552" s="6">
        <f t="shared" si="88"/>
        <v>-85.443809999999999</v>
      </c>
      <c r="J552" s="88">
        <v>17348500000</v>
      </c>
      <c r="K552" s="88">
        <v>-93.327690000000004</v>
      </c>
      <c r="L552" s="88">
        <v>-84.241692</v>
      </c>
      <c r="N552" s="6">
        <f t="shared" si="91"/>
        <v>24.639411111110999</v>
      </c>
      <c r="O552" s="6">
        <f t="shared" si="89"/>
        <v>-81.670837000000006</v>
      </c>
    </row>
    <row r="553" spans="2:16" x14ac:dyDescent="0.25">
      <c r="B553" s="88">
        <v>17971733333.333</v>
      </c>
      <c r="C553" s="88">
        <v>-87.289505000000005</v>
      </c>
      <c r="D553" s="88">
        <v>-79.089966000000004</v>
      </c>
      <c r="F553" s="6">
        <f t="shared" si="90"/>
        <v>25.618200000000002</v>
      </c>
      <c r="G553" s="6">
        <f t="shared" si="88"/>
        <v>-78.676636000000002</v>
      </c>
      <c r="J553" s="88">
        <v>17971733333.333</v>
      </c>
      <c r="K553" s="88">
        <v>-95.332297999999994</v>
      </c>
      <c r="L553" s="88">
        <v>-86.549706</v>
      </c>
      <c r="N553" s="6">
        <f t="shared" si="91"/>
        <v>25.618200000000002</v>
      </c>
      <c r="O553" s="6">
        <f t="shared" si="89"/>
        <v>-85.414008999999993</v>
      </c>
    </row>
    <row r="554" spans="2:16" x14ac:dyDescent="0.25">
      <c r="B554" s="88">
        <v>18594966666.667</v>
      </c>
      <c r="C554" s="88">
        <v>-93.277625999999998</v>
      </c>
      <c r="D554" s="88">
        <v>-85.178298999999996</v>
      </c>
      <c r="F554" s="6" t="s">
        <v>21</v>
      </c>
      <c r="J554" s="88">
        <v>18594966666.667</v>
      </c>
      <c r="K554" s="88">
        <v>-95.824309999999997</v>
      </c>
      <c r="L554" s="88">
        <v>-87.142403000000002</v>
      </c>
      <c r="N554" s="6" t="s">
        <v>21</v>
      </c>
    </row>
    <row r="555" spans="2:16" x14ac:dyDescent="0.25">
      <c r="B555" s="88">
        <v>19218200000</v>
      </c>
      <c r="C555" s="88">
        <v>-103.52789</v>
      </c>
      <c r="D555" s="88">
        <v>-95.172165000000007</v>
      </c>
      <c r="J555" s="88">
        <v>19218200000</v>
      </c>
      <c r="K555" s="88">
        <v>-89.255332999999993</v>
      </c>
      <c r="L555" s="88">
        <v>-80.180060999999995</v>
      </c>
    </row>
    <row r="556" spans="2:16" x14ac:dyDescent="0.25">
      <c r="B556" s="88" t="s">
        <v>21</v>
      </c>
      <c r="J556" s="88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5Rx5L dBc Log Mag(dB)</v>
      </c>
      <c r="H558" s="35">
        <v>5</v>
      </c>
      <c r="N558" s="6" t="s">
        <v>19</v>
      </c>
      <c r="O558" s="6" t="str">
        <f t="shared" ref="O558:O577" si="93">L584</f>
        <v>5Rx5L dBc Log Mag(dB)</v>
      </c>
      <c r="P558" s="35">
        <v>5</v>
      </c>
    </row>
    <row r="559" spans="2:16" ht="15.75" x14ac:dyDescent="0.25">
      <c r="B559" s="88" t="s">
        <v>68</v>
      </c>
      <c r="F559" s="6">
        <f t="shared" ref="F559:F577" si="94">B585/1000000000</f>
        <v>8</v>
      </c>
      <c r="G559" s="6">
        <f t="shared" si="92"/>
        <v>-49.695273999999998</v>
      </c>
      <c r="H559" s="36">
        <f>ABS(AVERAGE(G559:G577)-(H558-1)*10)</f>
        <v>118.30384873684211</v>
      </c>
      <c r="J559" s="88" t="s">
        <v>68</v>
      </c>
      <c r="N559" s="6">
        <f t="shared" ref="N559:N577" si="95">J585/1000000000</f>
        <v>8</v>
      </c>
      <c r="O559" s="6">
        <f t="shared" si="93"/>
        <v>-67.748977999999994</v>
      </c>
      <c r="P559" s="36">
        <f>ABS(AVERAGE(O559:O577)-(P558-1)*10)</f>
        <v>120.73447257894738</v>
      </c>
    </row>
    <row r="560" spans="2:16" x14ac:dyDescent="0.25">
      <c r="B560" s="88" t="s">
        <v>19</v>
      </c>
      <c r="C560" s="88" t="s">
        <v>144</v>
      </c>
      <c r="D560" s="88" t="s">
        <v>69</v>
      </c>
      <c r="F560" s="6">
        <f t="shared" si="94"/>
        <v>9.3323222222222011</v>
      </c>
      <c r="G560" s="6">
        <f t="shared" si="92"/>
        <v>-63.521984000000003</v>
      </c>
      <c r="J560" s="88" t="s">
        <v>19</v>
      </c>
      <c r="K560" s="88" t="s">
        <v>144</v>
      </c>
      <c r="L560" s="88" t="s">
        <v>69</v>
      </c>
      <c r="N560" s="6">
        <f t="shared" si="95"/>
        <v>9.3323222222222011</v>
      </c>
      <c r="O560" s="6">
        <f t="shared" si="93"/>
        <v>-62.913811000000003</v>
      </c>
    </row>
    <row r="561" spans="2:15" x14ac:dyDescent="0.25">
      <c r="B561" s="88">
        <v>8000000000</v>
      </c>
      <c r="C561" s="88">
        <v>-79.935615999999996</v>
      </c>
      <c r="D561" s="88">
        <v>-73.073982000000001</v>
      </c>
      <c r="F561" s="6">
        <f t="shared" si="94"/>
        <v>10.664644444444001</v>
      </c>
      <c r="G561" s="6">
        <f t="shared" si="92"/>
        <v>-75.651702999999998</v>
      </c>
      <c r="J561" s="88">
        <v>8000000000</v>
      </c>
      <c r="K561" s="88">
        <v>-88.800499000000002</v>
      </c>
      <c r="L561" s="88">
        <v>-79.155365000000003</v>
      </c>
      <c r="N561" s="6">
        <f t="shared" si="95"/>
        <v>10.664644444444001</v>
      </c>
      <c r="O561" s="6">
        <f t="shared" si="93"/>
        <v>-86.334961000000007</v>
      </c>
    </row>
    <row r="562" spans="2:15" x14ac:dyDescent="0.25">
      <c r="B562" s="88">
        <v>8978788888.8889008</v>
      </c>
      <c r="C562" s="88">
        <v>-78.136246</v>
      </c>
      <c r="D562" s="88">
        <v>-71.539116000000007</v>
      </c>
      <c r="F562" s="6">
        <f t="shared" si="94"/>
        <v>11.996966666666999</v>
      </c>
      <c r="G562" s="6">
        <f t="shared" si="92"/>
        <v>-70.361000000000004</v>
      </c>
      <c r="J562" s="88">
        <v>8978788888.8889008</v>
      </c>
      <c r="K562" s="88">
        <v>-98.759681999999998</v>
      </c>
      <c r="L562" s="88">
        <v>-90.401711000000006</v>
      </c>
      <c r="N562" s="6">
        <f t="shared" si="95"/>
        <v>11.996966666666999</v>
      </c>
      <c r="O562" s="6">
        <f t="shared" si="93"/>
        <v>-82.092461</v>
      </c>
    </row>
    <row r="563" spans="2:15" x14ac:dyDescent="0.25">
      <c r="B563" s="88">
        <v>9957577777.7777996</v>
      </c>
      <c r="C563" s="88">
        <v>-90.018578000000005</v>
      </c>
      <c r="D563" s="88">
        <v>-83.217567000000003</v>
      </c>
      <c r="F563" s="6">
        <f t="shared" si="94"/>
        <v>13.329288888889</v>
      </c>
      <c r="G563" s="6">
        <f t="shared" si="92"/>
        <v>-81.588295000000002</v>
      </c>
      <c r="J563" s="88">
        <v>9957577777.7777996</v>
      </c>
      <c r="K563" s="88">
        <v>-90.889281999999994</v>
      </c>
      <c r="L563" s="88">
        <v>-82.659531000000001</v>
      </c>
      <c r="N563" s="6">
        <f t="shared" si="95"/>
        <v>13.329288888889</v>
      </c>
      <c r="O563" s="6">
        <f t="shared" si="93"/>
        <v>-79.665306000000001</v>
      </c>
    </row>
    <row r="564" spans="2:15" x14ac:dyDescent="0.25">
      <c r="B564" s="88">
        <v>10936366666.667</v>
      </c>
      <c r="C564" s="88">
        <v>-87.260795999999999</v>
      </c>
      <c r="D564" s="88">
        <v>-80.417534000000003</v>
      </c>
      <c r="F564" s="6">
        <f t="shared" si="94"/>
        <v>14.661611111111</v>
      </c>
      <c r="G564" s="6">
        <f t="shared" si="92"/>
        <v>-88.898826999999997</v>
      </c>
      <c r="J564" s="88">
        <v>10936366666.667</v>
      </c>
      <c r="K564" s="88">
        <v>-93.937423999999993</v>
      </c>
      <c r="L564" s="88">
        <v>-86.104697999999999</v>
      </c>
      <c r="N564" s="6">
        <f t="shared" si="95"/>
        <v>14.661611111111</v>
      </c>
      <c r="O564" s="6">
        <f t="shared" si="93"/>
        <v>-77.115622999999999</v>
      </c>
    </row>
    <row r="565" spans="2:15" x14ac:dyDescent="0.25">
      <c r="B565" s="88">
        <v>11915155555.556</v>
      </c>
      <c r="C565" s="88">
        <v>-84.682097999999996</v>
      </c>
      <c r="D565" s="88">
        <v>-78.031952000000004</v>
      </c>
      <c r="F565" s="6">
        <f t="shared" si="94"/>
        <v>15.993933333333</v>
      </c>
      <c r="G565" s="6">
        <f t="shared" si="92"/>
        <v>-89.009056000000001</v>
      </c>
      <c r="J565" s="88">
        <v>11915155555.556</v>
      </c>
      <c r="K565" s="88">
        <v>-94.662391999999997</v>
      </c>
      <c r="L565" s="88">
        <v>-87.148346000000004</v>
      </c>
      <c r="N565" s="6">
        <f t="shared" si="95"/>
        <v>15.993933333333</v>
      </c>
      <c r="O565" s="6">
        <f t="shared" si="93"/>
        <v>-72.681495999999996</v>
      </c>
    </row>
    <row r="566" spans="2:15" x14ac:dyDescent="0.25">
      <c r="B566" s="88">
        <v>12893944444.444</v>
      </c>
      <c r="C566" s="88">
        <v>-85.594527999999997</v>
      </c>
      <c r="D566" s="88">
        <v>-78.023781</v>
      </c>
      <c r="F566" s="6">
        <f t="shared" si="94"/>
        <v>17.326255555555999</v>
      </c>
      <c r="G566" s="6">
        <f t="shared" si="92"/>
        <v>-78.386291999999997</v>
      </c>
      <c r="J566" s="88">
        <v>12893944444.444</v>
      </c>
      <c r="K566" s="88">
        <v>-91.507628999999994</v>
      </c>
      <c r="L566" s="88">
        <v>-82.718170000000001</v>
      </c>
      <c r="N566" s="6">
        <f t="shared" si="95"/>
        <v>17.326255555555999</v>
      </c>
      <c r="O566" s="6">
        <f t="shared" si="93"/>
        <v>-83.291954000000004</v>
      </c>
    </row>
    <row r="567" spans="2:15" x14ac:dyDescent="0.25">
      <c r="B567" s="88">
        <v>13872733333.333</v>
      </c>
      <c r="C567" s="88">
        <v>-87.125320000000002</v>
      </c>
      <c r="D567" s="88">
        <v>-79.717963999999995</v>
      </c>
      <c r="F567" s="6">
        <f t="shared" si="94"/>
        <v>18.658577777778</v>
      </c>
      <c r="G567" s="6">
        <f t="shared" si="92"/>
        <v>-73.545424999999994</v>
      </c>
      <c r="J567" s="88">
        <v>13872733333.333</v>
      </c>
      <c r="K567" s="88">
        <v>-90.214989000000003</v>
      </c>
      <c r="L567" s="88">
        <v>-80.868110999999999</v>
      </c>
      <c r="N567" s="6">
        <f t="shared" si="95"/>
        <v>18.658577777778</v>
      </c>
      <c r="O567" s="6">
        <f t="shared" si="93"/>
        <v>-90.795021000000006</v>
      </c>
    </row>
    <row r="568" spans="2:15" x14ac:dyDescent="0.25">
      <c r="B568" s="88">
        <v>14851522222.222</v>
      </c>
      <c r="C568" s="88">
        <v>-82.705382999999998</v>
      </c>
      <c r="D568" s="88">
        <v>-75.370780999999994</v>
      </c>
      <c r="F568" s="6">
        <f t="shared" si="94"/>
        <v>19.9909</v>
      </c>
      <c r="G568" s="6">
        <f t="shared" si="92"/>
        <v>-67.016045000000005</v>
      </c>
      <c r="J568" s="88">
        <v>14851522222.222</v>
      </c>
      <c r="K568" s="88">
        <v>-96.806465000000003</v>
      </c>
      <c r="L568" s="88">
        <v>-87.644401999999999</v>
      </c>
      <c r="N568" s="6">
        <f t="shared" si="95"/>
        <v>19.9909</v>
      </c>
      <c r="O568" s="6">
        <f t="shared" si="93"/>
        <v>-81.695914999999999</v>
      </c>
    </row>
    <row r="569" spans="2:15" x14ac:dyDescent="0.25">
      <c r="B569" s="88">
        <v>15830311111.111</v>
      </c>
      <c r="C569" s="88">
        <v>-97.540283000000002</v>
      </c>
      <c r="D569" s="88">
        <v>-90.162621000000001</v>
      </c>
      <c r="F569" s="6">
        <f t="shared" si="94"/>
        <v>21.323222222222</v>
      </c>
      <c r="G569" s="6">
        <f t="shared" si="92"/>
        <v>-78.777107000000001</v>
      </c>
      <c r="J569" s="88">
        <v>15830311111.111</v>
      </c>
      <c r="K569" s="88">
        <v>-95.027206000000007</v>
      </c>
      <c r="L569" s="88">
        <v>-86.209061000000005</v>
      </c>
      <c r="N569" s="6">
        <f t="shared" si="95"/>
        <v>21.323222222222</v>
      </c>
      <c r="O569" s="6">
        <f t="shared" si="93"/>
        <v>-94.260124000000005</v>
      </c>
    </row>
    <row r="570" spans="2:15" x14ac:dyDescent="0.25">
      <c r="B570" s="88">
        <v>16809100000</v>
      </c>
      <c r="C570" s="88">
        <v>-95.100303999999994</v>
      </c>
      <c r="D570" s="88">
        <v>-87.881293999999997</v>
      </c>
      <c r="F570" s="6">
        <f t="shared" si="94"/>
        <v>22.655544444444001</v>
      </c>
      <c r="G570" s="6">
        <f t="shared" si="92"/>
        <v>-83.689064000000002</v>
      </c>
      <c r="J570" s="88">
        <v>16809100000</v>
      </c>
      <c r="K570" s="88">
        <v>-88.329025000000001</v>
      </c>
      <c r="L570" s="88">
        <v>-79.989395000000002</v>
      </c>
      <c r="N570" s="6">
        <f t="shared" si="95"/>
        <v>22.655544444444001</v>
      </c>
      <c r="O570" s="6">
        <f t="shared" si="93"/>
        <v>-83.150726000000006</v>
      </c>
    </row>
    <row r="571" spans="2:15" x14ac:dyDescent="0.25">
      <c r="B571" s="88">
        <v>17787888888.889</v>
      </c>
      <c r="C571" s="88">
        <v>-80.623360000000005</v>
      </c>
      <c r="D571" s="88">
        <v>-73.130623</v>
      </c>
      <c r="F571" s="6">
        <f t="shared" si="94"/>
        <v>23.987866666666999</v>
      </c>
      <c r="G571" s="6">
        <f t="shared" si="92"/>
        <v>-81.928939999999997</v>
      </c>
      <c r="J571" s="88">
        <v>17787888888.889</v>
      </c>
      <c r="K571" s="88">
        <v>-99.949730000000002</v>
      </c>
      <c r="L571" s="88">
        <v>-91.669974999999994</v>
      </c>
      <c r="N571" s="6">
        <f t="shared" si="95"/>
        <v>23.987866666666999</v>
      </c>
      <c r="O571" s="6">
        <f t="shared" si="93"/>
        <v>-79.005722000000006</v>
      </c>
    </row>
    <row r="572" spans="2:15" x14ac:dyDescent="0.25">
      <c r="B572" s="88">
        <v>18766677777.778</v>
      </c>
      <c r="C572" s="88">
        <v>-87.563491999999997</v>
      </c>
      <c r="D572" s="88">
        <v>-79.715866000000005</v>
      </c>
      <c r="F572" s="6">
        <f t="shared" si="94"/>
        <v>25.320188888889</v>
      </c>
      <c r="G572" s="6">
        <f t="shared" si="92"/>
        <v>-78.713325999999995</v>
      </c>
      <c r="J572" s="88">
        <v>18766677777.778</v>
      </c>
      <c r="K572" s="88">
        <v>-86.846526999999995</v>
      </c>
      <c r="L572" s="88">
        <v>-77.922493000000003</v>
      </c>
      <c r="N572" s="6">
        <f t="shared" si="95"/>
        <v>25.320188888889</v>
      </c>
      <c r="O572" s="6">
        <f t="shared" si="93"/>
        <v>-84.055961999999994</v>
      </c>
    </row>
    <row r="573" spans="2:15" x14ac:dyDescent="0.25">
      <c r="B573" s="88">
        <v>19745466666.667</v>
      </c>
      <c r="C573" s="88">
        <v>-80.629249999999999</v>
      </c>
      <c r="D573" s="88">
        <v>-72.563316</v>
      </c>
      <c r="F573" s="6">
        <f t="shared" si="94"/>
        <v>26.652511111111</v>
      </c>
      <c r="G573" s="6">
        <f t="shared" si="92"/>
        <v>-109.08732999999999</v>
      </c>
      <c r="J573" s="88">
        <v>19745466666.667</v>
      </c>
      <c r="K573" s="88">
        <v>-94.602692000000005</v>
      </c>
      <c r="L573" s="88">
        <v>-85.965491999999998</v>
      </c>
      <c r="N573" s="6">
        <f t="shared" si="95"/>
        <v>26.652511111111</v>
      </c>
      <c r="O573" s="6">
        <f t="shared" si="93"/>
        <v>-77.298607000000004</v>
      </c>
    </row>
    <row r="574" spans="2:15" x14ac:dyDescent="0.25">
      <c r="B574" s="88">
        <v>20724255555.556</v>
      </c>
      <c r="C574" s="88">
        <v>-88.471007999999998</v>
      </c>
      <c r="D574" s="88">
        <v>-80.395775</v>
      </c>
      <c r="F574" s="6">
        <f t="shared" si="94"/>
        <v>27.984833333333</v>
      </c>
      <c r="G574" s="6">
        <f t="shared" si="92"/>
        <v>-84.580391000000006</v>
      </c>
      <c r="J574" s="88">
        <v>20724255555.556</v>
      </c>
      <c r="K574" s="88">
        <v>-107.10249</v>
      </c>
      <c r="L574" s="88">
        <v>-98.344902000000005</v>
      </c>
      <c r="N574" s="6">
        <f t="shared" si="95"/>
        <v>27.984833333333</v>
      </c>
      <c r="O574" s="6">
        <f t="shared" si="93"/>
        <v>-79.814948999999999</v>
      </c>
    </row>
    <row r="575" spans="2:15" x14ac:dyDescent="0.25">
      <c r="B575" s="88">
        <v>21703044444.444</v>
      </c>
      <c r="C575" s="88">
        <v>-89.900642000000005</v>
      </c>
      <c r="D575" s="88">
        <v>-81.456108</v>
      </c>
      <c r="F575" s="6">
        <f t="shared" si="94"/>
        <v>29.317155555555999</v>
      </c>
      <c r="G575" s="6">
        <f t="shared" si="92"/>
        <v>-74.383567999999997</v>
      </c>
      <c r="J575" s="88">
        <v>21703044444.444</v>
      </c>
      <c r="K575" s="88">
        <v>-90.971489000000005</v>
      </c>
      <c r="L575" s="88">
        <v>-81.962897999999996</v>
      </c>
      <c r="N575" s="6">
        <f t="shared" si="95"/>
        <v>29.317155555555999</v>
      </c>
      <c r="O575" s="6">
        <f t="shared" si="93"/>
        <v>-83.618010999999996</v>
      </c>
    </row>
    <row r="576" spans="2:15" x14ac:dyDescent="0.25">
      <c r="B576" s="88">
        <v>22681833333.333</v>
      </c>
      <c r="C576" s="88">
        <v>-88.902443000000005</v>
      </c>
      <c r="D576" s="88">
        <v>-80.414742000000004</v>
      </c>
      <c r="F576" s="6">
        <f t="shared" si="94"/>
        <v>30.649477777777999</v>
      </c>
      <c r="G576" s="6">
        <f t="shared" si="92"/>
        <v>-76.340789999999998</v>
      </c>
      <c r="J576" s="88">
        <v>22681833333.333</v>
      </c>
      <c r="K576" s="88">
        <v>-106.05399</v>
      </c>
      <c r="L576" s="88">
        <v>-96.967995000000002</v>
      </c>
      <c r="N576" s="6">
        <f t="shared" si="95"/>
        <v>30.649477777777999</v>
      </c>
      <c r="O576" s="6">
        <f t="shared" si="93"/>
        <v>-84.727340999999996</v>
      </c>
    </row>
    <row r="577" spans="2:15" x14ac:dyDescent="0.25">
      <c r="B577" s="88">
        <v>23660622222.222</v>
      </c>
      <c r="C577" s="88">
        <v>-92.521720999999999</v>
      </c>
      <c r="D577" s="88">
        <v>-84.322181999999998</v>
      </c>
      <c r="F577" s="6">
        <f t="shared" si="94"/>
        <v>31.9818</v>
      </c>
      <c r="G577" s="6">
        <f t="shared" si="92"/>
        <v>-82.598708999999999</v>
      </c>
      <c r="J577" s="88">
        <v>23660622222.222</v>
      </c>
      <c r="K577" s="88">
        <v>-90.123786999999993</v>
      </c>
      <c r="L577" s="88">
        <v>-81.341194000000002</v>
      </c>
      <c r="N577" s="6">
        <f t="shared" si="95"/>
        <v>31.9818</v>
      </c>
      <c r="O577" s="6">
        <f t="shared" si="93"/>
        <v>-83.688011000000003</v>
      </c>
    </row>
    <row r="578" spans="2:15" x14ac:dyDescent="0.25">
      <c r="B578" s="88">
        <v>24639411111.111</v>
      </c>
      <c r="C578" s="88">
        <v>-93.543137000000002</v>
      </c>
      <c r="D578" s="88">
        <v>-85.443809999999999</v>
      </c>
      <c r="F578" s="6" t="s">
        <v>21</v>
      </c>
      <c r="J578" s="88">
        <v>24639411111.111</v>
      </c>
      <c r="K578" s="88">
        <v>-90.352744999999999</v>
      </c>
      <c r="L578" s="88">
        <v>-81.670837000000006</v>
      </c>
      <c r="N578" s="6" t="s">
        <v>21</v>
      </c>
    </row>
    <row r="579" spans="2:15" x14ac:dyDescent="0.25">
      <c r="B579" s="88">
        <v>25618200000</v>
      </c>
      <c r="C579" s="88">
        <v>-87.032355999999993</v>
      </c>
      <c r="D579" s="88">
        <v>-78.676636000000002</v>
      </c>
      <c r="J579" s="88">
        <v>25618200000</v>
      </c>
      <c r="K579" s="88">
        <v>-94.489281000000005</v>
      </c>
      <c r="L579" s="88">
        <v>-85.414008999999993</v>
      </c>
    </row>
    <row r="580" spans="2:15" x14ac:dyDescent="0.25">
      <c r="B580" s="88" t="s">
        <v>21</v>
      </c>
      <c r="J580" s="88" t="s">
        <v>21</v>
      </c>
    </row>
    <row r="583" spans="2:15" x14ac:dyDescent="0.25">
      <c r="B583" s="88" t="s">
        <v>70</v>
      </c>
      <c r="J583" s="88" t="s">
        <v>70</v>
      </c>
    </row>
    <row r="584" spans="2:15" x14ac:dyDescent="0.25">
      <c r="B584" s="88" t="s">
        <v>19</v>
      </c>
      <c r="C584" s="88" t="s">
        <v>145</v>
      </c>
      <c r="D584" s="88" t="s">
        <v>71</v>
      </c>
      <c r="J584" s="88" t="s">
        <v>19</v>
      </c>
      <c r="K584" s="88" t="s">
        <v>145</v>
      </c>
      <c r="L584" s="88" t="s">
        <v>71</v>
      </c>
    </row>
    <row r="585" spans="2:15" x14ac:dyDescent="0.25">
      <c r="B585" s="88">
        <v>8000000000</v>
      </c>
      <c r="C585" s="88">
        <v>-56.556904000000003</v>
      </c>
      <c r="D585" s="88">
        <v>-49.695273999999998</v>
      </c>
      <c r="J585" s="88">
        <v>8000000000</v>
      </c>
      <c r="K585" s="88">
        <v>-77.394112000000007</v>
      </c>
      <c r="L585" s="88">
        <v>-67.748977999999994</v>
      </c>
    </row>
    <row r="586" spans="2:15" x14ac:dyDescent="0.25">
      <c r="B586" s="88">
        <v>9332322222.2222004</v>
      </c>
      <c r="C586" s="88">
        <v>-70.119118</v>
      </c>
      <c r="D586" s="88">
        <v>-63.521984000000003</v>
      </c>
      <c r="J586" s="88">
        <v>9332322222.2222004</v>
      </c>
      <c r="K586" s="88">
        <v>-71.271782000000002</v>
      </c>
      <c r="L586" s="88">
        <v>-62.913811000000003</v>
      </c>
    </row>
    <row r="587" spans="2:15" x14ac:dyDescent="0.25">
      <c r="B587" s="88">
        <v>10664644444.444</v>
      </c>
      <c r="C587" s="88">
        <v>-82.452713000000003</v>
      </c>
      <c r="D587" s="88">
        <v>-75.651702999999998</v>
      </c>
      <c r="J587" s="88">
        <v>10664644444.444</v>
      </c>
      <c r="K587" s="88">
        <v>-94.564712999999998</v>
      </c>
      <c r="L587" s="88">
        <v>-86.334961000000007</v>
      </c>
    </row>
    <row r="588" spans="2:15" x14ac:dyDescent="0.25">
      <c r="B588" s="88">
        <v>11996966666.667</v>
      </c>
      <c r="C588" s="88">
        <v>-77.204268999999996</v>
      </c>
      <c r="D588" s="88">
        <v>-70.361000000000004</v>
      </c>
      <c r="J588" s="88">
        <v>11996966666.667</v>
      </c>
      <c r="K588" s="88">
        <v>-89.925185999999997</v>
      </c>
      <c r="L588" s="88">
        <v>-82.092461</v>
      </c>
    </row>
    <row r="589" spans="2:15" x14ac:dyDescent="0.25">
      <c r="B589" s="88">
        <v>13329288888.889</v>
      </c>
      <c r="C589" s="88">
        <v>-88.238449000000003</v>
      </c>
      <c r="D589" s="88">
        <v>-81.588295000000002</v>
      </c>
      <c r="J589" s="88">
        <v>13329288888.889</v>
      </c>
      <c r="K589" s="88">
        <v>-87.179344</v>
      </c>
      <c r="L589" s="88">
        <v>-79.665306000000001</v>
      </c>
    </row>
    <row r="590" spans="2:15" x14ac:dyDescent="0.25">
      <c r="B590" s="88">
        <v>14661611111.111</v>
      </c>
      <c r="C590" s="88">
        <v>-96.469566</v>
      </c>
      <c r="D590" s="88">
        <v>-88.898826999999997</v>
      </c>
      <c r="J590" s="88">
        <v>14661611111.111</v>
      </c>
      <c r="K590" s="88">
        <v>-85.905074999999997</v>
      </c>
      <c r="L590" s="88">
        <v>-77.115622999999999</v>
      </c>
    </row>
    <row r="591" spans="2:15" x14ac:dyDescent="0.25">
      <c r="B591" s="88">
        <v>15993933333.333</v>
      </c>
      <c r="C591" s="88">
        <v>-96.416420000000002</v>
      </c>
      <c r="D591" s="88">
        <v>-89.009056000000001</v>
      </c>
      <c r="J591" s="88">
        <v>15993933333.333</v>
      </c>
      <c r="K591" s="88">
        <v>-82.028366000000005</v>
      </c>
      <c r="L591" s="88">
        <v>-72.681495999999996</v>
      </c>
    </row>
    <row r="592" spans="2:15" x14ac:dyDescent="0.25">
      <c r="B592" s="88">
        <v>17326255555.556</v>
      </c>
      <c r="C592" s="88">
        <v>-85.720894000000001</v>
      </c>
      <c r="D592" s="88">
        <v>-78.386291999999997</v>
      </c>
      <c r="J592" s="88">
        <v>17326255555.556</v>
      </c>
      <c r="K592" s="88">
        <v>-92.454018000000005</v>
      </c>
      <c r="L592" s="88">
        <v>-83.291954000000004</v>
      </c>
    </row>
    <row r="593" spans="2:12" x14ac:dyDescent="0.25">
      <c r="B593" s="88">
        <v>18658577777.778</v>
      </c>
      <c r="C593" s="88">
        <v>-80.923079999999999</v>
      </c>
      <c r="D593" s="88">
        <v>-73.545424999999994</v>
      </c>
      <c r="J593" s="88">
        <v>18658577777.778</v>
      </c>
      <c r="K593" s="88">
        <v>-99.613167000000004</v>
      </c>
      <c r="L593" s="88">
        <v>-90.795021000000006</v>
      </c>
    </row>
    <row r="594" spans="2:12" x14ac:dyDescent="0.25">
      <c r="B594" s="88">
        <v>19990900000</v>
      </c>
      <c r="C594" s="88">
        <v>-74.235054000000005</v>
      </c>
      <c r="D594" s="88">
        <v>-67.016045000000005</v>
      </c>
      <c r="J594" s="88">
        <v>19990900000</v>
      </c>
      <c r="K594" s="88">
        <v>-90.035552999999993</v>
      </c>
      <c r="L594" s="88">
        <v>-81.695914999999999</v>
      </c>
    </row>
    <row r="595" spans="2:12" x14ac:dyDescent="0.25">
      <c r="B595" s="88">
        <v>21323222222.222</v>
      </c>
      <c r="C595" s="88">
        <v>-86.269852</v>
      </c>
      <c r="D595" s="88">
        <v>-78.777107000000001</v>
      </c>
      <c r="J595" s="88">
        <v>21323222222.222</v>
      </c>
      <c r="K595" s="88">
        <v>-102.53986999999999</v>
      </c>
      <c r="L595" s="88">
        <v>-94.260124000000005</v>
      </c>
    </row>
    <row r="596" spans="2:12" x14ac:dyDescent="0.25">
      <c r="B596" s="88">
        <v>22655544444.444</v>
      </c>
      <c r="C596" s="88">
        <v>-91.536689999999993</v>
      </c>
      <c r="D596" s="88">
        <v>-83.689064000000002</v>
      </c>
      <c r="J596" s="88">
        <v>22655544444.444</v>
      </c>
      <c r="K596" s="88">
        <v>-92.074759999999998</v>
      </c>
      <c r="L596" s="88">
        <v>-83.150726000000006</v>
      </c>
    </row>
    <row r="597" spans="2:12" x14ac:dyDescent="0.25">
      <c r="B597" s="88">
        <v>23987866666.667</v>
      </c>
      <c r="C597" s="88">
        <v>-89.994872999999998</v>
      </c>
      <c r="D597" s="88">
        <v>-81.928939999999997</v>
      </c>
      <c r="J597" s="88">
        <v>23987866666.667</v>
      </c>
      <c r="K597" s="88">
        <v>-87.642928999999995</v>
      </c>
      <c r="L597" s="88">
        <v>-79.005722000000006</v>
      </c>
    </row>
    <row r="598" spans="2:12" x14ac:dyDescent="0.25">
      <c r="B598" s="88">
        <v>25320188888.889</v>
      </c>
      <c r="C598" s="88">
        <v>-86.788559000000006</v>
      </c>
      <c r="D598" s="88">
        <v>-78.713325999999995</v>
      </c>
      <c r="J598" s="88">
        <v>25320188888.889</v>
      </c>
      <c r="K598" s="88">
        <v>-92.813552999999999</v>
      </c>
      <c r="L598" s="88">
        <v>-84.055961999999994</v>
      </c>
    </row>
    <row r="599" spans="2:12" x14ac:dyDescent="0.25">
      <c r="B599" s="88">
        <v>26652511111.111</v>
      </c>
      <c r="C599" s="88">
        <v>-117.53185999999999</v>
      </c>
      <c r="D599" s="88">
        <v>-109.08732999999999</v>
      </c>
      <c r="J599" s="88">
        <v>26652511111.111</v>
      </c>
      <c r="K599" s="88">
        <v>-86.307198</v>
      </c>
      <c r="L599" s="88">
        <v>-77.298607000000004</v>
      </c>
    </row>
    <row r="600" spans="2:12" x14ac:dyDescent="0.25">
      <c r="B600" s="88">
        <v>27984833333.333</v>
      </c>
      <c r="C600" s="88">
        <v>-93.068091999999993</v>
      </c>
      <c r="D600" s="88">
        <v>-84.580391000000006</v>
      </c>
      <c r="J600" s="88">
        <v>27984833333.333</v>
      </c>
      <c r="K600" s="88">
        <v>-88.900948</v>
      </c>
      <c r="L600" s="88">
        <v>-79.814948999999999</v>
      </c>
    </row>
    <row r="601" spans="2:12" x14ac:dyDescent="0.25">
      <c r="B601" s="88">
        <v>29317155555.556</v>
      </c>
      <c r="C601" s="88">
        <v>-82.583106999999998</v>
      </c>
      <c r="D601" s="88">
        <v>-74.383567999999997</v>
      </c>
      <c r="J601" s="88">
        <v>29317155555.556</v>
      </c>
      <c r="K601" s="88">
        <v>-92.400604000000001</v>
      </c>
      <c r="L601" s="88">
        <v>-83.618010999999996</v>
      </c>
    </row>
    <row r="602" spans="2:12" x14ac:dyDescent="0.25">
      <c r="B602" s="88">
        <v>30649477777.778</v>
      </c>
      <c r="C602" s="88">
        <v>-84.440109000000007</v>
      </c>
      <c r="D602" s="88">
        <v>-76.340789999999998</v>
      </c>
      <c r="J602" s="88">
        <v>30649477777.778</v>
      </c>
      <c r="K602" s="88">
        <v>-93.409248000000005</v>
      </c>
      <c r="L602" s="88">
        <v>-84.727340999999996</v>
      </c>
    </row>
    <row r="603" spans="2:12" x14ac:dyDescent="0.25">
      <c r="B603" s="88">
        <v>31981800000</v>
      </c>
      <c r="C603" s="88">
        <v>-90.954430000000002</v>
      </c>
      <c r="D603" s="88">
        <v>-82.598708999999999</v>
      </c>
      <c r="J603" s="88">
        <v>31981800000</v>
      </c>
      <c r="K603" s="88">
        <v>-92.763283000000001</v>
      </c>
      <c r="L603" s="88">
        <v>-83.688011000000003</v>
      </c>
    </row>
    <row r="604" spans="2:12" x14ac:dyDescent="0.25">
      <c r="B604" s="88" t="s">
        <v>21</v>
      </c>
      <c r="J604" s="88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12"/>
  <sheetViews>
    <sheetView workbookViewId="0">
      <selection activeCell="J1" sqref="J1:L212"/>
    </sheetView>
  </sheetViews>
  <sheetFormatPr defaultRowHeight="15" x14ac:dyDescent="0.25"/>
  <cols>
    <col min="1" max="1" width="13.7109375" style="40" customWidth="1"/>
    <col min="2" max="4" width="9.140625" style="88"/>
    <col min="5" max="5" width="2.7109375" style="9" customWidth="1"/>
    <col min="6" max="6" width="12.85546875" style="6" bestFit="1" customWidth="1"/>
    <col min="7" max="7" width="18.5703125" style="12" bestFit="1" customWidth="1"/>
    <col min="8" max="8" width="20.5703125" style="12" bestFit="1" customWidth="1"/>
    <col min="9" max="9" width="13.7109375" style="40" customWidth="1"/>
    <col min="10" max="12" width="9.140625" style="88"/>
    <col min="13" max="13" width="2.7109375" style="9" customWidth="1"/>
    <col min="14" max="14" width="12.85546875" style="6" bestFit="1" customWidth="1"/>
    <col min="15" max="15" width="18.5703125" style="12" bestFit="1" customWidth="1"/>
    <col min="16" max="16" width="20.5703125" style="12" bestFit="1" customWidth="1"/>
    <col min="17" max="17" width="2.7109375" style="9" customWidth="1"/>
  </cols>
  <sheetData>
    <row r="1" spans="1:17" x14ac:dyDescent="0.25">
      <c r="B1" s="88" t="s">
        <v>95</v>
      </c>
      <c r="F1" s="6" t="s">
        <v>2</v>
      </c>
      <c r="G1" s="13" t="s">
        <v>112</v>
      </c>
      <c r="H1" s="44" t="str">
        <f>D112</f>
        <v>2Ix1L dBc Log Mag(dB)</v>
      </c>
      <c r="J1" s="88" t="s">
        <v>95</v>
      </c>
      <c r="N1" s="6" t="s">
        <v>2</v>
      </c>
      <c r="O1" s="13" t="s">
        <v>112</v>
      </c>
      <c r="P1" s="44" t="str">
        <f>L112</f>
        <v>2Ix1L dBc Log Mag(dB)</v>
      </c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H2" s="11"/>
      <c r="I2" s="50" t="s">
        <v>108</v>
      </c>
      <c r="J2" s="88" t="s">
        <v>256</v>
      </c>
      <c r="K2" s="88" t="s">
        <v>289</v>
      </c>
      <c r="L2" s="88" t="s">
        <v>290</v>
      </c>
      <c r="P2" s="11"/>
    </row>
    <row r="3" spans="1:17" s="15" customFormat="1" x14ac:dyDescent="0.25">
      <c r="A3" s="40"/>
      <c r="B3" s="88" t="s">
        <v>215</v>
      </c>
      <c r="C3" s="88" t="s">
        <v>297</v>
      </c>
      <c r="D3" s="88" t="s">
        <v>300</v>
      </c>
      <c r="E3" s="14"/>
      <c r="F3" s="13" t="s">
        <v>12</v>
      </c>
      <c r="G3" s="13">
        <f>ABS(AVERAGE(G5:G103))</f>
        <v>68.269927878787868</v>
      </c>
      <c r="H3" s="82" t="s">
        <v>255</v>
      </c>
      <c r="I3" s="40"/>
      <c r="J3" s="88" t="s">
        <v>215</v>
      </c>
      <c r="K3" s="88" t="s">
        <v>297</v>
      </c>
      <c r="L3" s="88" t="s">
        <v>301</v>
      </c>
      <c r="M3" s="14"/>
      <c r="N3" s="13" t="s">
        <v>12</v>
      </c>
      <c r="O3" s="13">
        <f>ABS(AVERAGE(O5:O103))</f>
        <v>71.408459060606049</v>
      </c>
      <c r="P3" s="82" t="s">
        <v>255</v>
      </c>
      <c r="Q3" s="14"/>
    </row>
    <row r="4" spans="1:17" x14ac:dyDescent="0.25">
      <c r="B4" s="88" t="s">
        <v>98</v>
      </c>
      <c r="G4" s="11"/>
      <c r="H4" s="11"/>
      <c r="J4" s="88" t="s">
        <v>98</v>
      </c>
      <c r="O4" s="11"/>
      <c r="P4" s="11"/>
    </row>
    <row r="5" spans="1:17" x14ac:dyDescent="0.25">
      <c r="F5" s="6">
        <f t="shared" ref="F5:F36" si="0">B113/1000000000</f>
        <v>8</v>
      </c>
      <c r="G5" s="11">
        <f>H5-5</f>
        <v>-59.256428</v>
      </c>
      <c r="H5" s="6">
        <f t="shared" ref="H5:H36" si="1">D113</f>
        <v>-54.256428</v>
      </c>
      <c r="N5" s="6">
        <f t="shared" ref="N5:N36" si="2">J113/1000000000</f>
        <v>8</v>
      </c>
      <c r="O5" s="11">
        <f>P5-5</f>
        <v>-77.032623000000001</v>
      </c>
      <c r="P5" s="6">
        <f t="shared" ref="P5:P36" si="3">L113</f>
        <v>-72.032623000000001</v>
      </c>
    </row>
    <row r="6" spans="1:17" x14ac:dyDescent="0.25">
      <c r="F6" s="6">
        <f t="shared" si="0"/>
        <v>8.2448979591836995</v>
      </c>
      <c r="G6" s="11">
        <f t="shared" ref="G6:G69" si="4">H6-5</f>
        <v>-59.642662000000001</v>
      </c>
      <c r="H6" s="6">
        <f t="shared" si="1"/>
        <v>-54.642662000000001</v>
      </c>
      <c r="N6" s="6">
        <f t="shared" si="2"/>
        <v>8.2448979591836995</v>
      </c>
      <c r="O6" s="11">
        <f t="shared" ref="O6:O69" si="5">P6-5</f>
        <v>-73.196174999999997</v>
      </c>
      <c r="P6" s="6">
        <f t="shared" si="3"/>
        <v>-68.196174999999997</v>
      </c>
    </row>
    <row r="7" spans="1:17" x14ac:dyDescent="0.25">
      <c r="B7" s="88" t="s">
        <v>99</v>
      </c>
      <c r="F7" s="6">
        <f t="shared" si="0"/>
        <v>8.4897959183672995</v>
      </c>
      <c r="G7" s="11">
        <f t="shared" si="4"/>
        <v>-60.709285999999999</v>
      </c>
      <c r="H7" s="6">
        <f t="shared" si="1"/>
        <v>-55.709285999999999</v>
      </c>
      <c r="J7" s="88" t="s">
        <v>99</v>
      </c>
      <c r="N7" s="6">
        <f t="shared" si="2"/>
        <v>8.4897959183672995</v>
      </c>
      <c r="O7" s="11">
        <f t="shared" si="5"/>
        <v>-68.109290999999999</v>
      </c>
      <c r="P7" s="6">
        <f t="shared" si="3"/>
        <v>-63.109290999999999</v>
      </c>
    </row>
    <row r="8" spans="1:17" x14ac:dyDescent="0.25">
      <c r="B8" s="88" t="s">
        <v>19</v>
      </c>
      <c r="C8" s="88" t="s">
        <v>116</v>
      </c>
      <c r="F8" s="6">
        <f t="shared" si="0"/>
        <v>8.7346938775510008</v>
      </c>
      <c r="G8" s="11">
        <f t="shared" si="4"/>
        <v>-61.934544000000002</v>
      </c>
      <c r="H8" s="6">
        <f t="shared" si="1"/>
        <v>-56.934544000000002</v>
      </c>
      <c r="J8" s="88" t="s">
        <v>19</v>
      </c>
      <c r="K8" s="88" t="s">
        <v>116</v>
      </c>
      <c r="N8" s="6">
        <f t="shared" si="2"/>
        <v>8.7346938775510008</v>
      </c>
      <c r="O8" s="11">
        <f t="shared" si="5"/>
        <v>-64.390438000000003</v>
      </c>
      <c r="P8" s="6">
        <f t="shared" si="3"/>
        <v>-59.390438000000003</v>
      </c>
    </row>
    <row r="9" spans="1:17" x14ac:dyDescent="0.25">
      <c r="B9" s="88">
        <v>8000000000</v>
      </c>
      <c r="C9" s="88">
        <v>-5.5395722000000003</v>
      </c>
      <c r="F9" s="6">
        <f t="shared" si="0"/>
        <v>8.9795918367346985</v>
      </c>
      <c r="G9" s="11">
        <f t="shared" si="4"/>
        <v>-64.314540999999991</v>
      </c>
      <c r="H9" s="6">
        <f t="shared" si="1"/>
        <v>-59.314540999999998</v>
      </c>
      <c r="J9" s="88">
        <v>8000000000</v>
      </c>
      <c r="K9" s="88">
        <v>-8.0698118000000001</v>
      </c>
      <c r="N9" s="6">
        <f t="shared" si="2"/>
        <v>8.9795918367346985</v>
      </c>
      <c r="O9" s="11">
        <f t="shared" si="5"/>
        <v>-63.74062</v>
      </c>
      <c r="P9" s="6">
        <f t="shared" si="3"/>
        <v>-58.74062</v>
      </c>
    </row>
    <row r="10" spans="1:17" x14ac:dyDescent="0.25">
      <c r="B10" s="88">
        <v>8244897959.1836996</v>
      </c>
      <c r="C10" s="88">
        <v>-5.5693073000000002</v>
      </c>
      <c r="F10" s="6">
        <f t="shared" si="0"/>
        <v>9.2244897959183998</v>
      </c>
      <c r="G10" s="11">
        <f t="shared" si="4"/>
        <v>-67.947575000000001</v>
      </c>
      <c r="H10" s="6">
        <f t="shared" si="1"/>
        <v>-62.947575000000001</v>
      </c>
      <c r="J10" s="88">
        <v>8244897959.1836996</v>
      </c>
      <c r="K10" s="88">
        <v>-7.4566340000000002</v>
      </c>
      <c r="N10" s="6">
        <f t="shared" si="2"/>
        <v>9.2244897959183998</v>
      </c>
      <c r="O10" s="11">
        <f t="shared" si="5"/>
        <v>-66.156620000000004</v>
      </c>
      <c r="P10" s="6">
        <f t="shared" si="3"/>
        <v>-61.156619999999997</v>
      </c>
    </row>
    <row r="11" spans="1:17" x14ac:dyDescent="0.25">
      <c r="B11" s="88">
        <v>8489795918.3673</v>
      </c>
      <c r="C11" s="88">
        <v>-5.7845702000000001</v>
      </c>
      <c r="F11" s="6">
        <f t="shared" si="0"/>
        <v>9.4693877551019998</v>
      </c>
      <c r="G11" s="11">
        <f t="shared" si="4"/>
        <v>-70.301818999999995</v>
      </c>
      <c r="H11" s="6">
        <f t="shared" si="1"/>
        <v>-65.301818999999995</v>
      </c>
      <c r="J11" s="88">
        <v>8489795918.3673</v>
      </c>
      <c r="K11" s="88">
        <v>-7.3805665999999999</v>
      </c>
      <c r="N11" s="6">
        <f t="shared" si="2"/>
        <v>9.4693877551019998</v>
      </c>
      <c r="O11" s="11">
        <f t="shared" si="5"/>
        <v>-68.915481999999997</v>
      </c>
      <c r="P11" s="6">
        <f t="shared" si="3"/>
        <v>-63.915481999999997</v>
      </c>
    </row>
    <row r="12" spans="1:17" x14ac:dyDescent="0.25">
      <c r="B12" s="88">
        <v>8734693877.5510006</v>
      </c>
      <c r="C12" s="88">
        <v>-5.8864317000000002</v>
      </c>
      <c r="F12" s="6">
        <f t="shared" si="0"/>
        <v>9.7142857142856993</v>
      </c>
      <c r="G12" s="11">
        <f t="shared" si="4"/>
        <v>-70.712822000000003</v>
      </c>
      <c r="H12" s="6">
        <f t="shared" si="1"/>
        <v>-65.712822000000003</v>
      </c>
      <c r="J12" s="88">
        <v>8734693877.5510006</v>
      </c>
      <c r="K12" s="88">
        <v>-7.5115642999999999</v>
      </c>
      <c r="N12" s="6">
        <f t="shared" si="2"/>
        <v>9.7142857142856993</v>
      </c>
      <c r="O12" s="11">
        <f t="shared" si="5"/>
        <v>-71.589706000000007</v>
      </c>
      <c r="P12" s="6">
        <f t="shared" si="3"/>
        <v>-66.589706000000007</v>
      </c>
    </row>
    <row r="13" spans="1:17" x14ac:dyDescent="0.25">
      <c r="B13" s="88">
        <v>8979591836.7346992</v>
      </c>
      <c r="C13" s="88">
        <v>-5.9327382999999996</v>
      </c>
      <c r="F13" s="6">
        <f t="shared" si="0"/>
        <v>9.9591836734694006</v>
      </c>
      <c r="G13" s="11">
        <f t="shared" si="4"/>
        <v>-69.840652000000006</v>
      </c>
      <c r="H13" s="6">
        <f t="shared" si="1"/>
        <v>-64.840652000000006</v>
      </c>
      <c r="J13" s="88">
        <v>8979591836.7346992</v>
      </c>
      <c r="K13" s="88">
        <v>-7.7034587999999999</v>
      </c>
      <c r="N13" s="6">
        <f t="shared" si="2"/>
        <v>9.9591836734694006</v>
      </c>
      <c r="O13" s="11">
        <f t="shared" si="5"/>
        <v>-72.703781000000006</v>
      </c>
      <c r="P13" s="6">
        <f t="shared" si="3"/>
        <v>-67.703781000000006</v>
      </c>
    </row>
    <row r="14" spans="1:17" x14ac:dyDescent="0.25">
      <c r="B14" s="88">
        <v>9224489795.9183998</v>
      </c>
      <c r="C14" s="88">
        <v>-6.1210084</v>
      </c>
      <c r="F14" s="6">
        <f t="shared" si="0"/>
        <v>10.204081632653001</v>
      </c>
      <c r="G14" s="11">
        <f t="shared" si="4"/>
        <v>-71.246077999999997</v>
      </c>
      <c r="H14" s="6">
        <f t="shared" si="1"/>
        <v>-66.246077999999997</v>
      </c>
      <c r="J14" s="88">
        <v>9224489795.9183998</v>
      </c>
      <c r="K14" s="88">
        <v>-7.8671527000000001</v>
      </c>
      <c r="N14" s="6">
        <f t="shared" si="2"/>
        <v>10.204081632653001</v>
      </c>
      <c r="O14" s="11">
        <f t="shared" si="5"/>
        <v>-73.839409000000003</v>
      </c>
      <c r="P14" s="6">
        <f t="shared" si="3"/>
        <v>-68.839409000000003</v>
      </c>
    </row>
    <row r="15" spans="1:17" x14ac:dyDescent="0.25">
      <c r="B15" s="88">
        <v>9469387755.1019993</v>
      </c>
      <c r="C15" s="88">
        <v>-6.2032347000000003</v>
      </c>
      <c r="F15" s="6">
        <f t="shared" si="0"/>
        <v>10.448979591837</v>
      </c>
      <c r="G15" s="11">
        <f t="shared" si="4"/>
        <v>-74.361069000000001</v>
      </c>
      <c r="H15" s="6">
        <f t="shared" si="1"/>
        <v>-69.361069000000001</v>
      </c>
      <c r="J15" s="88">
        <v>9469387755.1019993</v>
      </c>
      <c r="K15" s="88">
        <v>-7.9848217999999997</v>
      </c>
      <c r="N15" s="6">
        <f t="shared" si="2"/>
        <v>10.448979591837</v>
      </c>
      <c r="O15" s="11">
        <f t="shared" si="5"/>
        <v>-76.620643999999999</v>
      </c>
      <c r="P15" s="6">
        <f t="shared" si="3"/>
        <v>-71.620643999999999</v>
      </c>
    </row>
    <row r="16" spans="1:17" x14ac:dyDescent="0.25">
      <c r="B16" s="88">
        <v>9714285714.2856998</v>
      </c>
      <c r="C16" s="88">
        <v>-6.2783202999999999</v>
      </c>
      <c r="F16" s="6">
        <f t="shared" si="0"/>
        <v>10.69387755102</v>
      </c>
      <c r="G16" s="11">
        <f t="shared" si="4"/>
        <v>-77.329430000000002</v>
      </c>
      <c r="H16" s="6">
        <f t="shared" si="1"/>
        <v>-72.329430000000002</v>
      </c>
      <c r="J16" s="88">
        <v>9714285714.2856998</v>
      </c>
      <c r="K16" s="88">
        <v>-8.0812998</v>
      </c>
      <c r="N16" s="6">
        <f t="shared" si="2"/>
        <v>10.69387755102</v>
      </c>
      <c r="O16" s="11">
        <f t="shared" si="5"/>
        <v>-77.443084999999996</v>
      </c>
      <c r="P16" s="6">
        <f t="shared" si="3"/>
        <v>-72.443084999999996</v>
      </c>
    </row>
    <row r="17" spans="2:16" x14ac:dyDescent="0.25">
      <c r="B17" s="88">
        <v>9959183673.4694004</v>
      </c>
      <c r="C17" s="88">
        <v>-6.3497576999999996</v>
      </c>
      <c r="F17" s="6">
        <f t="shared" si="0"/>
        <v>10.938775510204</v>
      </c>
      <c r="G17" s="11">
        <f t="shared" si="4"/>
        <v>-78.522452999999999</v>
      </c>
      <c r="H17" s="6">
        <f t="shared" si="1"/>
        <v>-73.522452999999999</v>
      </c>
      <c r="J17" s="88">
        <v>9959183673.4694004</v>
      </c>
      <c r="K17" s="88">
        <v>-8.0406466000000005</v>
      </c>
      <c r="N17" s="6">
        <f t="shared" si="2"/>
        <v>10.938775510204</v>
      </c>
      <c r="O17" s="11">
        <f t="shared" si="5"/>
        <v>-77.032927999999998</v>
      </c>
      <c r="P17" s="6">
        <f t="shared" si="3"/>
        <v>-72.032927999999998</v>
      </c>
    </row>
    <row r="18" spans="2:16" x14ac:dyDescent="0.25">
      <c r="B18" s="88">
        <v>10204081632.653</v>
      </c>
      <c r="C18" s="88">
        <v>-6.3175650000000001</v>
      </c>
      <c r="F18" s="6">
        <f t="shared" si="0"/>
        <v>11.183673469388001</v>
      </c>
      <c r="G18" s="11">
        <f t="shared" si="4"/>
        <v>-74.242889000000005</v>
      </c>
      <c r="H18" s="6">
        <f t="shared" si="1"/>
        <v>-69.242889000000005</v>
      </c>
      <c r="J18" s="88">
        <v>10204081632.653</v>
      </c>
      <c r="K18" s="88">
        <v>-7.9989109000000003</v>
      </c>
      <c r="N18" s="6">
        <f t="shared" si="2"/>
        <v>11.183673469388001</v>
      </c>
      <c r="O18" s="11">
        <f t="shared" si="5"/>
        <v>-78.141541000000004</v>
      </c>
      <c r="P18" s="6">
        <f t="shared" si="3"/>
        <v>-73.141541000000004</v>
      </c>
    </row>
    <row r="19" spans="2:16" x14ac:dyDescent="0.25">
      <c r="B19" s="88">
        <v>10448979591.837</v>
      </c>
      <c r="C19" s="88">
        <v>-6.4033765999999996</v>
      </c>
      <c r="F19" s="6">
        <f t="shared" si="0"/>
        <v>11.428571428570999</v>
      </c>
      <c r="G19" s="11">
        <f t="shared" si="4"/>
        <v>-70.240416999999994</v>
      </c>
      <c r="H19" s="6">
        <f t="shared" si="1"/>
        <v>-65.240416999999994</v>
      </c>
      <c r="J19" s="88">
        <v>10448979591.837</v>
      </c>
      <c r="K19" s="88">
        <v>-8.0030146000000002</v>
      </c>
      <c r="N19" s="6">
        <f t="shared" si="2"/>
        <v>11.428571428570999</v>
      </c>
      <c r="O19" s="11">
        <f t="shared" si="5"/>
        <v>-78.210098000000002</v>
      </c>
      <c r="P19" s="6">
        <f t="shared" si="3"/>
        <v>-73.210098000000002</v>
      </c>
    </row>
    <row r="20" spans="2:16" x14ac:dyDescent="0.25">
      <c r="B20" s="88">
        <v>10693877551.02</v>
      </c>
      <c r="C20" s="88">
        <v>-6.3913279000000003</v>
      </c>
      <c r="F20" s="6">
        <f t="shared" si="0"/>
        <v>11.673469387754999</v>
      </c>
      <c r="G20" s="11">
        <f t="shared" si="4"/>
        <v>-69.035552999999993</v>
      </c>
      <c r="H20" s="6">
        <f t="shared" si="1"/>
        <v>-64.035552999999993</v>
      </c>
      <c r="J20" s="88">
        <v>10693877551.02</v>
      </c>
      <c r="K20" s="88">
        <v>-7.8686705000000003</v>
      </c>
      <c r="N20" s="6">
        <f t="shared" si="2"/>
        <v>11.673469387754999</v>
      </c>
      <c r="O20" s="11">
        <f t="shared" si="5"/>
        <v>-80.346062000000003</v>
      </c>
      <c r="P20" s="6">
        <f t="shared" si="3"/>
        <v>-75.346062000000003</v>
      </c>
    </row>
    <row r="21" spans="2:16" x14ac:dyDescent="0.25">
      <c r="B21" s="88">
        <v>10938775510.204</v>
      </c>
      <c r="C21" s="88">
        <v>-6.5988883999999999</v>
      </c>
      <c r="F21" s="6">
        <f t="shared" si="0"/>
        <v>11.918367346938998</v>
      </c>
      <c r="G21" s="11">
        <f t="shared" si="4"/>
        <v>-72.418807999999999</v>
      </c>
      <c r="H21" s="6">
        <f t="shared" si="1"/>
        <v>-67.418807999999999</v>
      </c>
      <c r="J21" s="88">
        <v>10938775510.204</v>
      </c>
      <c r="K21" s="88">
        <v>-7.9553570999999996</v>
      </c>
      <c r="N21" s="6">
        <f t="shared" si="2"/>
        <v>11.918367346938998</v>
      </c>
      <c r="O21" s="11">
        <f t="shared" si="5"/>
        <v>-75.649483000000004</v>
      </c>
      <c r="P21" s="6">
        <f t="shared" si="3"/>
        <v>-70.649483000000004</v>
      </c>
    </row>
    <row r="22" spans="2:16" x14ac:dyDescent="0.25">
      <c r="B22" s="88">
        <v>11183673469.388</v>
      </c>
      <c r="C22" s="88">
        <v>-6.5569129000000004</v>
      </c>
      <c r="F22" s="6">
        <f t="shared" si="0"/>
        <v>12.163265306122</v>
      </c>
      <c r="G22" s="11">
        <f t="shared" si="4"/>
        <v>-73.876396</v>
      </c>
      <c r="H22" s="6">
        <f t="shared" si="1"/>
        <v>-68.876396</v>
      </c>
      <c r="J22" s="88">
        <v>11183673469.388</v>
      </c>
      <c r="K22" s="88">
        <v>-7.8582105999999996</v>
      </c>
      <c r="N22" s="6">
        <f t="shared" si="2"/>
        <v>12.163265306122</v>
      </c>
      <c r="O22" s="11">
        <f t="shared" si="5"/>
        <v>-73.679878000000002</v>
      </c>
      <c r="P22" s="6">
        <f t="shared" si="3"/>
        <v>-68.679878000000002</v>
      </c>
    </row>
    <row r="23" spans="2:16" x14ac:dyDescent="0.25">
      <c r="B23" s="88">
        <v>11428571428.570999</v>
      </c>
      <c r="C23" s="88">
        <v>-6.5935616000000001</v>
      </c>
      <c r="F23" s="6">
        <f t="shared" si="0"/>
        <v>12.408163265305999</v>
      </c>
      <c r="G23" s="11">
        <f t="shared" si="4"/>
        <v>-73.228675999999993</v>
      </c>
      <c r="H23" s="6">
        <f t="shared" si="1"/>
        <v>-68.228675999999993</v>
      </c>
      <c r="J23" s="88">
        <v>11428571428.570999</v>
      </c>
      <c r="K23" s="88">
        <v>-7.8356810000000001</v>
      </c>
      <c r="N23" s="6">
        <f t="shared" si="2"/>
        <v>12.408163265305999</v>
      </c>
      <c r="O23" s="11">
        <f t="shared" si="5"/>
        <v>-72.428436000000005</v>
      </c>
      <c r="P23" s="6">
        <f t="shared" si="3"/>
        <v>-67.428436000000005</v>
      </c>
    </row>
    <row r="24" spans="2:16" x14ac:dyDescent="0.25">
      <c r="B24" s="88">
        <v>11673469387.754999</v>
      </c>
      <c r="C24" s="88">
        <v>-6.6391686999999999</v>
      </c>
      <c r="F24" s="6">
        <f t="shared" si="0"/>
        <v>12.653061224489999</v>
      </c>
      <c r="G24" s="11">
        <f t="shared" si="4"/>
        <v>-72.669533000000001</v>
      </c>
      <c r="H24" s="6">
        <f t="shared" si="1"/>
        <v>-67.669533000000001</v>
      </c>
      <c r="J24" s="88">
        <v>11673469387.754999</v>
      </c>
      <c r="K24" s="88">
        <v>-7.7728127999999996</v>
      </c>
      <c r="N24" s="6">
        <f t="shared" si="2"/>
        <v>12.653061224489999</v>
      </c>
      <c r="O24" s="11">
        <f t="shared" si="5"/>
        <v>-73.986785999999995</v>
      </c>
      <c r="P24" s="6">
        <f t="shared" si="3"/>
        <v>-68.986785999999995</v>
      </c>
    </row>
    <row r="25" spans="2:16" x14ac:dyDescent="0.25">
      <c r="B25" s="88">
        <v>11918367346.938999</v>
      </c>
      <c r="C25" s="88">
        <v>-6.6207843000000004</v>
      </c>
      <c r="F25" s="6">
        <f t="shared" si="0"/>
        <v>12.897959183673001</v>
      </c>
      <c r="G25" s="11">
        <f t="shared" si="4"/>
        <v>-74.315002000000007</v>
      </c>
      <c r="H25" s="6">
        <f t="shared" si="1"/>
        <v>-69.315002000000007</v>
      </c>
      <c r="J25" s="88">
        <v>11918367346.938999</v>
      </c>
      <c r="K25" s="88">
        <v>-7.6596073999999996</v>
      </c>
      <c r="N25" s="6">
        <f t="shared" si="2"/>
        <v>12.897959183673001</v>
      </c>
      <c r="O25" s="11">
        <f t="shared" si="5"/>
        <v>-75.582474000000005</v>
      </c>
      <c r="P25" s="6">
        <f t="shared" si="3"/>
        <v>-70.582474000000005</v>
      </c>
    </row>
    <row r="26" spans="2:16" x14ac:dyDescent="0.25">
      <c r="B26" s="88">
        <v>12163265306.122</v>
      </c>
      <c r="C26" s="88">
        <v>-6.5897297999999997</v>
      </c>
      <c r="F26" s="6">
        <f t="shared" si="0"/>
        <v>13.142857142857</v>
      </c>
      <c r="G26" s="11">
        <f t="shared" si="4"/>
        <v>-74.428550999999999</v>
      </c>
      <c r="H26" s="6">
        <f t="shared" si="1"/>
        <v>-69.428550999999999</v>
      </c>
      <c r="J26" s="88">
        <v>12163265306.122</v>
      </c>
      <c r="K26" s="88">
        <v>-7.6195579000000002</v>
      </c>
      <c r="N26" s="6">
        <f t="shared" si="2"/>
        <v>13.142857142857</v>
      </c>
      <c r="O26" s="11">
        <f t="shared" si="5"/>
        <v>-74.243149000000003</v>
      </c>
      <c r="P26" s="6">
        <f t="shared" si="3"/>
        <v>-69.243149000000003</v>
      </c>
    </row>
    <row r="27" spans="2:16" x14ac:dyDescent="0.25">
      <c r="B27" s="88">
        <v>12408163265.306</v>
      </c>
      <c r="C27" s="88">
        <v>-6.5560184000000001</v>
      </c>
      <c r="F27" s="6">
        <f t="shared" si="0"/>
        <v>13.387755102041</v>
      </c>
      <c r="G27" s="11">
        <f t="shared" si="4"/>
        <v>-74.991935999999995</v>
      </c>
      <c r="H27" s="6">
        <f t="shared" si="1"/>
        <v>-69.991935999999995</v>
      </c>
      <c r="J27" s="88">
        <v>12408163265.306</v>
      </c>
      <c r="K27" s="88">
        <v>-7.4652247000000003</v>
      </c>
      <c r="N27" s="6">
        <f t="shared" si="2"/>
        <v>13.387755102041</v>
      </c>
      <c r="O27" s="11">
        <f t="shared" si="5"/>
        <v>-74.106032999999996</v>
      </c>
      <c r="P27" s="6">
        <f t="shared" si="3"/>
        <v>-69.106032999999996</v>
      </c>
    </row>
    <row r="28" spans="2:16" x14ac:dyDescent="0.25">
      <c r="B28" s="88">
        <v>12653061224.49</v>
      </c>
      <c r="C28" s="88">
        <v>-6.5391002</v>
      </c>
      <c r="F28" s="6">
        <f t="shared" si="0"/>
        <v>13.632653061224001</v>
      </c>
      <c r="G28" s="11">
        <f t="shared" si="4"/>
        <v>-73.020218</v>
      </c>
      <c r="H28" s="6">
        <f t="shared" si="1"/>
        <v>-68.020218</v>
      </c>
      <c r="J28" s="88">
        <v>12653061224.49</v>
      </c>
      <c r="K28" s="88">
        <v>-7.4257125999999998</v>
      </c>
      <c r="N28" s="6">
        <f t="shared" si="2"/>
        <v>13.632653061224001</v>
      </c>
      <c r="O28" s="11">
        <f t="shared" si="5"/>
        <v>-70.383881000000002</v>
      </c>
      <c r="P28" s="6">
        <f t="shared" si="3"/>
        <v>-65.383881000000002</v>
      </c>
    </row>
    <row r="29" spans="2:16" x14ac:dyDescent="0.25">
      <c r="B29" s="88">
        <v>12897959183.673</v>
      </c>
      <c r="C29" s="88">
        <v>-6.4714989999999997</v>
      </c>
      <c r="F29" s="6">
        <f t="shared" si="0"/>
        <v>13.877551020408001</v>
      </c>
      <c r="G29" s="11">
        <f t="shared" si="4"/>
        <v>-71.127517999999995</v>
      </c>
      <c r="H29" s="6">
        <f t="shared" si="1"/>
        <v>-66.127517999999995</v>
      </c>
      <c r="J29" s="88">
        <v>12897959183.673</v>
      </c>
      <c r="K29" s="88">
        <v>-7.4004387999999999</v>
      </c>
      <c r="N29" s="6">
        <f t="shared" si="2"/>
        <v>13.877551020408001</v>
      </c>
      <c r="O29" s="11">
        <f t="shared" si="5"/>
        <v>-66.930351000000002</v>
      </c>
      <c r="P29" s="6">
        <f t="shared" si="3"/>
        <v>-61.930351000000002</v>
      </c>
    </row>
    <row r="30" spans="2:16" x14ac:dyDescent="0.25">
      <c r="B30" s="88">
        <v>13142857142.857</v>
      </c>
      <c r="C30" s="88">
        <v>-6.4461088000000002</v>
      </c>
      <c r="F30" s="6">
        <f t="shared" si="0"/>
        <v>14.122448979591999</v>
      </c>
      <c r="G30" s="11">
        <f t="shared" si="4"/>
        <v>-70.612517999999994</v>
      </c>
      <c r="H30" s="6">
        <f t="shared" si="1"/>
        <v>-65.612517999999994</v>
      </c>
      <c r="J30" s="88">
        <v>13142857142.857</v>
      </c>
      <c r="K30" s="88">
        <v>-7.3945289000000001</v>
      </c>
      <c r="N30" s="6">
        <f t="shared" si="2"/>
        <v>14.122448979591999</v>
      </c>
      <c r="O30" s="11">
        <f t="shared" si="5"/>
        <v>-67.028506999999991</v>
      </c>
      <c r="P30" s="6">
        <f t="shared" si="3"/>
        <v>-62.028506999999998</v>
      </c>
    </row>
    <row r="31" spans="2:16" x14ac:dyDescent="0.25">
      <c r="B31" s="88">
        <v>13387755102.041</v>
      </c>
      <c r="C31" s="88">
        <v>-6.4120831000000003</v>
      </c>
      <c r="F31" s="6">
        <f t="shared" si="0"/>
        <v>14.367346938775999</v>
      </c>
      <c r="G31" s="11">
        <f t="shared" si="4"/>
        <v>-70.059814000000003</v>
      </c>
      <c r="H31" s="6">
        <f t="shared" si="1"/>
        <v>-65.059814000000003</v>
      </c>
      <c r="J31" s="88">
        <v>13387755102.041</v>
      </c>
      <c r="K31" s="88">
        <v>-7.4589113999999999</v>
      </c>
      <c r="N31" s="6">
        <f t="shared" si="2"/>
        <v>14.367346938775999</v>
      </c>
      <c r="O31" s="11">
        <f t="shared" si="5"/>
        <v>-70.551010000000005</v>
      </c>
      <c r="P31" s="6">
        <f t="shared" si="3"/>
        <v>-65.551010000000005</v>
      </c>
    </row>
    <row r="32" spans="2:16" x14ac:dyDescent="0.25">
      <c r="B32" s="88">
        <v>13632653061.224001</v>
      </c>
      <c r="C32" s="88">
        <v>-6.4355745000000004</v>
      </c>
      <c r="F32" s="6">
        <f t="shared" si="0"/>
        <v>14.612244897959</v>
      </c>
      <c r="G32" s="11">
        <f t="shared" si="4"/>
        <v>-69.816895000000002</v>
      </c>
      <c r="H32" s="6">
        <f t="shared" si="1"/>
        <v>-64.816895000000002</v>
      </c>
      <c r="J32" s="88">
        <v>13632653061.224001</v>
      </c>
      <c r="K32" s="88">
        <v>-7.5339489000000004</v>
      </c>
      <c r="N32" s="6">
        <f t="shared" si="2"/>
        <v>14.612244897959</v>
      </c>
      <c r="O32" s="11">
        <f t="shared" si="5"/>
        <v>-73.050811999999993</v>
      </c>
      <c r="P32" s="6">
        <f t="shared" si="3"/>
        <v>-68.050811999999993</v>
      </c>
    </row>
    <row r="33" spans="2:16" x14ac:dyDescent="0.25">
      <c r="B33" s="88">
        <v>13877551020.408001</v>
      </c>
      <c r="C33" s="88">
        <v>-6.5013037000000002</v>
      </c>
      <c r="F33" s="6">
        <f t="shared" si="0"/>
        <v>14.857142857143</v>
      </c>
      <c r="G33" s="11">
        <f t="shared" si="4"/>
        <v>-68.703720000000004</v>
      </c>
      <c r="H33" s="6">
        <f t="shared" si="1"/>
        <v>-63.703719999999997</v>
      </c>
      <c r="J33" s="88">
        <v>13877551020.408001</v>
      </c>
      <c r="K33" s="88">
        <v>-7.7287340000000002</v>
      </c>
      <c r="N33" s="6">
        <f t="shared" si="2"/>
        <v>14.857142857143</v>
      </c>
      <c r="O33" s="11">
        <f t="shared" si="5"/>
        <v>-71.358597000000003</v>
      </c>
      <c r="P33" s="6">
        <f t="shared" si="3"/>
        <v>-66.358597000000003</v>
      </c>
    </row>
    <row r="34" spans="2:16" x14ac:dyDescent="0.25">
      <c r="B34" s="88">
        <v>14122448979.591999</v>
      </c>
      <c r="C34" s="88">
        <v>-6.6620650000000001</v>
      </c>
      <c r="F34" s="6">
        <f t="shared" si="0"/>
        <v>15.102040816326999</v>
      </c>
      <c r="G34" s="11">
        <f t="shared" si="4"/>
        <v>-68.794951999999995</v>
      </c>
      <c r="H34" s="6">
        <f t="shared" si="1"/>
        <v>-63.794952000000002</v>
      </c>
      <c r="J34" s="88">
        <v>14122448979.591999</v>
      </c>
      <c r="K34" s="88">
        <v>-7.9995637000000004</v>
      </c>
      <c r="N34" s="6">
        <f t="shared" si="2"/>
        <v>15.102040816326999</v>
      </c>
      <c r="O34" s="11">
        <f t="shared" si="5"/>
        <v>-70.747733999999994</v>
      </c>
      <c r="P34" s="6">
        <f t="shared" si="3"/>
        <v>-65.747733999999994</v>
      </c>
    </row>
    <row r="35" spans="2:16" x14ac:dyDescent="0.25">
      <c r="B35" s="88">
        <v>14367346938.775999</v>
      </c>
      <c r="C35" s="88">
        <v>-6.9141425999999999</v>
      </c>
      <c r="F35" s="6">
        <f t="shared" si="0"/>
        <v>15.346938775510001</v>
      </c>
      <c r="G35" s="11">
        <f t="shared" si="4"/>
        <v>-67.751446000000001</v>
      </c>
      <c r="H35" s="6">
        <f t="shared" si="1"/>
        <v>-62.751446000000001</v>
      </c>
      <c r="J35" s="88">
        <v>14367346938.775999</v>
      </c>
      <c r="K35" s="88">
        <v>-8.2728605000000002</v>
      </c>
      <c r="N35" s="6">
        <f t="shared" si="2"/>
        <v>15.346938775510001</v>
      </c>
      <c r="O35" s="11">
        <f t="shared" si="5"/>
        <v>-70.837196000000006</v>
      </c>
      <c r="P35" s="6">
        <f t="shared" si="3"/>
        <v>-65.837196000000006</v>
      </c>
    </row>
    <row r="36" spans="2:16" x14ac:dyDescent="0.25">
      <c r="B36" s="88">
        <v>14612244897.959</v>
      </c>
      <c r="C36" s="88">
        <v>-6.9115481000000001</v>
      </c>
      <c r="F36" s="6">
        <f t="shared" si="0"/>
        <v>15.591836734694001</v>
      </c>
      <c r="G36" s="11">
        <f t="shared" si="4"/>
        <v>-65.387703000000002</v>
      </c>
      <c r="H36" s="6">
        <f t="shared" si="1"/>
        <v>-60.387703000000002</v>
      </c>
      <c r="J36" s="88">
        <v>14612244897.959</v>
      </c>
      <c r="K36" s="88">
        <v>-8.5340060999999992</v>
      </c>
      <c r="N36" s="6">
        <f t="shared" si="2"/>
        <v>15.591836734694001</v>
      </c>
      <c r="O36" s="11">
        <f t="shared" si="5"/>
        <v>-68.777946</v>
      </c>
      <c r="P36" s="6">
        <f t="shared" si="3"/>
        <v>-63.777946</v>
      </c>
    </row>
    <row r="37" spans="2:16" x14ac:dyDescent="0.25">
      <c r="B37" s="88">
        <v>14857142857.143</v>
      </c>
      <c r="C37" s="88">
        <v>-6.8933667999999999</v>
      </c>
      <c r="F37" s="6">
        <f t="shared" ref="F37:F68" si="6">B145/1000000000</f>
        <v>15.836734693878</v>
      </c>
      <c r="G37" s="11">
        <f t="shared" si="4"/>
        <v>-63.979754999999997</v>
      </c>
      <c r="H37" s="6">
        <f t="shared" ref="H37:H68" si="7">D145</f>
        <v>-58.979754999999997</v>
      </c>
      <c r="J37" s="88">
        <v>14857142857.143</v>
      </c>
      <c r="K37" s="88">
        <v>-8.5987787000000004</v>
      </c>
      <c r="N37" s="6">
        <f t="shared" ref="N37:N68" si="8">J145/1000000000</f>
        <v>15.836734693878</v>
      </c>
      <c r="O37" s="11">
        <f t="shared" si="5"/>
        <v>-65.761134999999996</v>
      </c>
      <c r="P37" s="6">
        <f t="shared" ref="P37:P68" si="9">L145</f>
        <v>-60.761135000000003</v>
      </c>
    </row>
    <row r="38" spans="2:16" x14ac:dyDescent="0.25">
      <c r="B38" s="88">
        <v>15102040816.327</v>
      </c>
      <c r="C38" s="88">
        <v>-6.8117331999999999</v>
      </c>
      <c r="F38" s="6">
        <f t="shared" si="6"/>
        <v>16.081632653061</v>
      </c>
      <c r="G38" s="11">
        <f t="shared" si="4"/>
        <v>-70.363190000000003</v>
      </c>
      <c r="H38" s="6">
        <f t="shared" si="7"/>
        <v>-65.363190000000003</v>
      </c>
      <c r="J38" s="88">
        <v>15102040816.327</v>
      </c>
      <c r="K38" s="88">
        <v>-8.6985989000000004</v>
      </c>
      <c r="N38" s="6">
        <f t="shared" si="8"/>
        <v>16.081632653061</v>
      </c>
      <c r="O38" s="11">
        <f t="shared" si="5"/>
        <v>-63.484805999999999</v>
      </c>
      <c r="P38" s="6">
        <f t="shared" si="9"/>
        <v>-58.484805999999999</v>
      </c>
    </row>
    <row r="39" spans="2:16" x14ac:dyDescent="0.25">
      <c r="B39" s="88">
        <v>15346938775.51</v>
      </c>
      <c r="C39" s="88">
        <v>-6.7798432999999996</v>
      </c>
      <c r="F39" s="6">
        <f t="shared" si="6"/>
        <v>16.326530612245001</v>
      </c>
      <c r="G39" s="11">
        <f t="shared" si="4"/>
        <v>-79.826606999999996</v>
      </c>
      <c r="H39" s="6">
        <f t="shared" si="7"/>
        <v>-74.826606999999996</v>
      </c>
      <c r="J39" s="88">
        <v>15346938775.51</v>
      </c>
      <c r="K39" s="88">
        <v>-8.7320404000000007</v>
      </c>
      <c r="N39" s="6">
        <f t="shared" si="8"/>
        <v>16.326530612245001</v>
      </c>
      <c r="O39" s="11">
        <f t="shared" si="5"/>
        <v>-64.553241999999997</v>
      </c>
      <c r="P39" s="6">
        <f t="shared" si="9"/>
        <v>-59.553241999999997</v>
      </c>
    </row>
    <row r="40" spans="2:16" x14ac:dyDescent="0.25">
      <c r="B40" s="88">
        <v>15591836734.694</v>
      </c>
      <c r="C40" s="88">
        <v>-6.7265863000000001</v>
      </c>
      <c r="F40" s="6">
        <f t="shared" si="6"/>
        <v>16.571428571428999</v>
      </c>
      <c r="G40" s="11">
        <f t="shared" si="4"/>
        <v>-82.734786999999997</v>
      </c>
      <c r="H40" s="6">
        <f t="shared" si="7"/>
        <v>-77.734786999999997</v>
      </c>
      <c r="J40" s="88">
        <v>15591836734.694</v>
      </c>
      <c r="K40" s="88">
        <v>-8.7412243000000007</v>
      </c>
      <c r="N40" s="6">
        <f t="shared" si="8"/>
        <v>16.571428571428999</v>
      </c>
      <c r="O40" s="11">
        <f t="shared" si="5"/>
        <v>-65.218638999999996</v>
      </c>
      <c r="P40" s="6">
        <f t="shared" si="9"/>
        <v>-60.218639000000003</v>
      </c>
    </row>
    <row r="41" spans="2:16" x14ac:dyDescent="0.25">
      <c r="B41" s="88">
        <v>15836734693.878</v>
      </c>
      <c r="C41" s="88">
        <v>-6.6880468999999998</v>
      </c>
      <c r="F41" s="6">
        <f t="shared" si="6"/>
        <v>16.816326530611999</v>
      </c>
      <c r="G41" s="11">
        <f t="shared" si="4"/>
        <v>-78.029335000000003</v>
      </c>
      <c r="H41" s="6">
        <f t="shared" si="7"/>
        <v>-73.029335000000003</v>
      </c>
      <c r="J41" s="88">
        <v>15836734693.878</v>
      </c>
      <c r="K41" s="88">
        <v>-8.7833967000000008</v>
      </c>
      <c r="N41" s="6">
        <f t="shared" si="8"/>
        <v>16.816326530611999</v>
      </c>
      <c r="O41" s="11">
        <f t="shared" si="5"/>
        <v>-65.121566999999999</v>
      </c>
      <c r="P41" s="6">
        <f t="shared" si="9"/>
        <v>-60.121566999999999</v>
      </c>
    </row>
    <row r="42" spans="2:16" x14ac:dyDescent="0.25">
      <c r="B42" s="88">
        <v>16081632653.061001</v>
      </c>
      <c r="C42" s="88">
        <v>-6.6502628000000001</v>
      </c>
      <c r="F42" s="6">
        <f t="shared" si="6"/>
        <v>17.061224489796</v>
      </c>
      <c r="G42" s="11">
        <f t="shared" si="4"/>
        <v>-69.408752000000007</v>
      </c>
      <c r="H42" s="6">
        <f t="shared" si="7"/>
        <v>-64.408752000000007</v>
      </c>
      <c r="J42" s="88">
        <v>16081632653.061001</v>
      </c>
      <c r="K42" s="88">
        <v>-8.8005341999999995</v>
      </c>
      <c r="N42" s="6">
        <f t="shared" si="8"/>
        <v>17.061224489796</v>
      </c>
      <c r="O42" s="11">
        <f t="shared" si="5"/>
        <v>-64.355377000000004</v>
      </c>
      <c r="P42" s="6">
        <f t="shared" si="9"/>
        <v>-59.355376999999997</v>
      </c>
    </row>
    <row r="43" spans="2:16" x14ac:dyDescent="0.25">
      <c r="B43" s="88">
        <v>16326530612.245001</v>
      </c>
      <c r="C43" s="88">
        <v>-6.6939210999999998</v>
      </c>
      <c r="F43" s="6">
        <f t="shared" si="6"/>
        <v>17.306122448979998</v>
      </c>
      <c r="G43" s="11">
        <f t="shared" si="4"/>
        <v>-66.039207000000005</v>
      </c>
      <c r="H43" s="6">
        <f t="shared" si="7"/>
        <v>-61.039206999999998</v>
      </c>
      <c r="J43" s="88">
        <v>16326530612.245001</v>
      </c>
      <c r="K43" s="88">
        <v>-8.7885598999999992</v>
      </c>
      <c r="N43" s="6">
        <f t="shared" si="8"/>
        <v>17.306122448979998</v>
      </c>
      <c r="O43" s="11">
        <f t="shared" si="5"/>
        <v>-65.388747999999993</v>
      </c>
      <c r="P43" s="6">
        <f t="shared" si="9"/>
        <v>-60.388748</v>
      </c>
    </row>
    <row r="44" spans="2:16" x14ac:dyDescent="0.25">
      <c r="B44" s="88">
        <v>16571428571.429001</v>
      </c>
      <c r="C44" s="88">
        <v>-6.6505593999999997</v>
      </c>
      <c r="F44" s="6">
        <f t="shared" si="6"/>
        <v>17.551020408162998</v>
      </c>
      <c r="G44" s="11">
        <f t="shared" si="4"/>
        <v>-64.444339999999997</v>
      </c>
      <c r="H44" s="6">
        <f t="shared" si="7"/>
        <v>-59.444339999999997</v>
      </c>
      <c r="J44" s="88">
        <v>16571428571.429001</v>
      </c>
      <c r="K44" s="88">
        <v>-8.7876892000000009</v>
      </c>
      <c r="N44" s="6">
        <f t="shared" si="8"/>
        <v>17.551020408162998</v>
      </c>
      <c r="O44" s="11">
        <f t="shared" si="5"/>
        <v>-67.246471</v>
      </c>
      <c r="P44" s="6">
        <f t="shared" si="9"/>
        <v>-62.246471</v>
      </c>
    </row>
    <row r="45" spans="2:16" x14ac:dyDescent="0.25">
      <c r="B45" s="88">
        <v>16816326530.612</v>
      </c>
      <c r="C45" s="88">
        <v>-6.715827</v>
      </c>
      <c r="F45" s="6">
        <f t="shared" si="6"/>
        <v>17.795918367346999</v>
      </c>
      <c r="G45" s="11">
        <f t="shared" si="4"/>
        <v>-65.398514000000006</v>
      </c>
      <c r="H45" s="6">
        <f t="shared" si="7"/>
        <v>-60.398513999999999</v>
      </c>
      <c r="J45" s="88">
        <v>16816326530.612</v>
      </c>
      <c r="K45" s="88">
        <v>-8.7294129999999992</v>
      </c>
      <c r="N45" s="6">
        <f t="shared" si="8"/>
        <v>17.795918367346999</v>
      </c>
      <c r="O45" s="11">
        <f t="shared" si="5"/>
        <v>-69.052902000000003</v>
      </c>
      <c r="P45" s="6">
        <f t="shared" si="9"/>
        <v>-64.052902000000003</v>
      </c>
    </row>
    <row r="46" spans="2:16" x14ac:dyDescent="0.25">
      <c r="B46" s="88">
        <v>17061224489.796</v>
      </c>
      <c r="C46" s="88">
        <v>-6.7349334000000001</v>
      </c>
      <c r="F46" s="6">
        <f t="shared" si="6"/>
        <v>18.040816326530997</v>
      </c>
      <c r="G46" s="11">
        <f t="shared" si="4"/>
        <v>-70.967674000000002</v>
      </c>
      <c r="H46" s="6">
        <f t="shared" si="7"/>
        <v>-65.967674000000002</v>
      </c>
      <c r="J46" s="88">
        <v>17061224489.796</v>
      </c>
      <c r="K46" s="88">
        <v>-8.7099524000000006</v>
      </c>
      <c r="N46" s="6">
        <f t="shared" si="8"/>
        <v>18.040816326530997</v>
      </c>
      <c r="O46" s="11">
        <f t="shared" si="5"/>
        <v>-74.189041000000003</v>
      </c>
      <c r="P46" s="6">
        <f t="shared" si="9"/>
        <v>-69.189041000000003</v>
      </c>
    </row>
    <row r="47" spans="2:16" x14ac:dyDescent="0.25">
      <c r="B47" s="88">
        <v>17306122448.98</v>
      </c>
      <c r="C47" s="88">
        <v>-6.6043419999999999</v>
      </c>
      <c r="F47" s="6">
        <f t="shared" si="6"/>
        <v>18.285714285714</v>
      </c>
      <c r="G47" s="11">
        <f t="shared" si="4"/>
        <v>-75.003448000000006</v>
      </c>
      <c r="H47" s="6">
        <f t="shared" si="7"/>
        <v>-70.003448000000006</v>
      </c>
      <c r="J47" s="88">
        <v>17306122448.98</v>
      </c>
      <c r="K47" s="88">
        <v>-8.7071781000000001</v>
      </c>
      <c r="N47" s="6">
        <f t="shared" si="8"/>
        <v>18.285714285714</v>
      </c>
      <c r="O47" s="11">
        <f t="shared" si="5"/>
        <v>-75.365181000000007</v>
      </c>
      <c r="P47" s="6">
        <f t="shared" si="9"/>
        <v>-70.365181000000007</v>
      </c>
    </row>
    <row r="48" spans="2:16" x14ac:dyDescent="0.25">
      <c r="B48" s="88">
        <v>17551020408.162998</v>
      </c>
      <c r="C48" s="88">
        <v>-6.6047105999999998</v>
      </c>
      <c r="F48" s="6">
        <f t="shared" si="6"/>
        <v>18.530612244897998</v>
      </c>
      <c r="G48" s="11">
        <f t="shared" si="4"/>
        <v>-76.977524000000003</v>
      </c>
      <c r="H48" s="6">
        <f t="shared" si="7"/>
        <v>-71.977524000000003</v>
      </c>
      <c r="J48" s="88">
        <v>17551020408.162998</v>
      </c>
      <c r="K48" s="88">
        <v>-8.7043599999999994</v>
      </c>
      <c r="N48" s="6">
        <f t="shared" si="8"/>
        <v>18.530612244897998</v>
      </c>
      <c r="O48" s="11">
        <f t="shared" si="5"/>
        <v>-78.585792999999995</v>
      </c>
      <c r="P48" s="6">
        <f t="shared" si="9"/>
        <v>-73.585792999999995</v>
      </c>
    </row>
    <row r="49" spans="2:16" x14ac:dyDescent="0.25">
      <c r="B49" s="88">
        <v>17795918367.347</v>
      </c>
      <c r="C49" s="88">
        <v>-6.6059203000000002</v>
      </c>
      <c r="F49" s="6">
        <f t="shared" si="6"/>
        <v>18.775510204082</v>
      </c>
      <c r="G49" s="11">
        <f t="shared" si="4"/>
        <v>-72.825942999999995</v>
      </c>
      <c r="H49" s="6">
        <f t="shared" si="7"/>
        <v>-67.825942999999995</v>
      </c>
      <c r="J49" s="88">
        <v>17795918367.347</v>
      </c>
      <c r="K49" s="88">
        <v>-8.6436337999999999</v>
      </c>
      <c r="N49" s="6">
        <f t="shared" si="8"/>
        <v>18.775510204082</v>
      </c>
      <c r="O49" s="11">
        <f t="shared" si="5"/>
        <v>-81.065749999999994</v>
      </c>
      <c r="P49" s="6">
        <f t="shared" si="9"/>
        <v>-76.065749999999994</v>
      </c>
    </row>
    <row r="50" spans="2:16" x14ac:dyDescent="0.25">
      <c r="B50" s="88">
        <v>18040816326.530998</v>
      </c>
      <c r="C50" s="88">
        <v>-6.6075869000000003</v>
      </c>
      <c r="F50" s="6">
        <f t="shared" si="6"/>
        <v>19.020408163265</v>
      </c>
      <c r="G50" s="11">
        <f t="shared" si="4"/>
        <v>-70.058539999999994</v>
      </c>
      <c r="H50" s="6">
        <f t="shared" si="7"/>
        <v>-65.058539999999994</v>
      </c>
      <c r="J50" s="88">
        <v>18040816326.530998</v>
      </c>
      <c r="K50" s="88">
        <v>-8.5911378999999997</v>
      </c>
      <c r="N50" s="6">
        <f t="shared" si="8"/>
        <v>19.020408163265</v>
      </c>
      <c r="O50" s="11">
        <f t="shared" si="5"/>
        <v>-85.871391000000003</v>
      </c>
      <c r="P50" s="6">
        <f t="shared" si="9"/>
        <v>-80.871391000000003</v>
      </c>
    </row>
    <row r="51" spans="2:16" x14ac:dyDescent="0.25">
      <c r="B51" s="88">
        <v>18285714285.714001</v>
      </c>
      <c r="C51" s="88">
        <v>-6.7009734999999999</v>
      </c>
      <c r="F51" s="6">
        <f t="shared" si="6"/>
        <v>19.265306122449001</v>
      </c>
      <c r="G51" s="11">
        <f t="shared" si="4"/>
        <v>-69.436035000000004</v>
      </c>
      <c r="H51" s="6">
        <f t="shared" si="7"/>
        <v>-64.436035000000004</v>
      </c>
      <c r="J51" s="88">
        <v>18285714285.714001</v>
      </c>
      <c r="K51" s="88">
        <v>-8.4849796000000008</v>
      </c>
      <c r="N51" s="6">
        <f t="shared" si="8"/>
        <v>19.265306122449001</v>
      </c>
      <c r="O51" s="11">
        <f t="shared" si="5"/>
        <v>-85.006477000000004</v>
      </c>
      <c r="P51" s="6">
        <f t="shared" si="9"/>
        <v>-80.006477000000004</v>
      </c>
    </row>
    <row r="52" spans="2:16" x14ac:dyDescent="0.25">
      <c r="B52" s="88">
        <v>18530612244.897999</v>
      </c>
      <c r="C52" s="88">
        <v>-6.7621307000000002</v>
      </c>
      <c r="F52" s="6">
        <f t="shared" si="6"/>
        <v>19.510204081632999</v>
      </c>
      <c r="G52" s="11">
        <f t="shared" si="4"/>
        <v>-70.616874999999993</v>
      </c>
      <c r="H52" s="6">
        <f t="shared" si="7"/>
        <v>-65.616874999999993</v>
      </c>
      <c r="J52" s="88">
        <v>18530612244.897999</v>
      </c>
      <c r="K52" s="88">
        <v>-8.3967276000000002</v>
      </c>
      <c r="N52" s="6">
        <f t="shared" si="8"/>
        <v>19.510204081632999</v>
      </c>
      <c r="O52" s="11">
        <f t="shared" si="5"/>
        <v>-81.882744000000002</v>
      </c>
      <c r="P52" s="6">
        <f t="shared" si="9"/>
        <v>-76.882744000000002</v>
      </c>
    </row>
    <row r="53" spans="2:16" x14ac:dyDescent="0.25">
      <c r="B53" s="88">
        <v>18775510204.082001</v>
      </c>
      <c r="C53" s="88">
        <v>-6.7649293000000004</v>
      </c>
      <c r="F53" s="6">
        <f t="shared" si="6"/>
        <v>19.755102040816002</v>
      </c>
      <c r="G53" s="11">
        <f t="shared" si="4"/>
        <v>-71.042961000000005</v>
      </c>
      <c r="H53" s="6">
        <f t="shared" si="7"/>
        <v>-66.042961000000005</v>
      </c>
      <c r="J53" s="88">
        <v>18775510204.082001</v>
      </c>
      <c r="K53" s="88">
        <v>-8.3124169999999999</v>
      </c>
      <c r="N53" s="6">
        <f t="shared" si="8"/>
        <v>19.755102040816002</v>
      </c>
      <c r="O53" s="11">
        <f t="shared" si="5"/>
        <v>-76.669312000000005</v>
      </c>
      <c r="P53" s="6">
        <f t="shared" si="9"/>
        <v>-71.669312000000005</v>
      </c>
    </row>
    <row r="54" spans="2:16" x14ac:dyDescent="0.25">
      <c r="B54" s="88">
        <v>19020408163.264999</v>
      </c>
      <c r="C54" s="88">
        <v>-6.8412037000000003</v>
      </c>
      <c r="F54" s="6">
        <f t="shared" si="6"/>
        <v>20</v>
      </c>
      <c r="G54" s="11">
        <f t="shared" si="4"/>
        <v>-68.638492999999997</v>
      </c>
      <c r="H54" s="6">
        <f t="shared" si="7"/>
        <v>-63.638492999999997</v>
      </c>
      <c r="J54" s="88">
        <v>19020408163.264999</v>
      </c>
      <c r="K54" s="88">
        <v>-8.2314539</v>
      </c>
      <c r="N54" s="6">
        <f t="shared" si="8"/>
        <v>20</v>
      </c>
      <c r="O54" s="11">
        <f t="shared" si="5"/>
        <v>-76.417488000000006</v>
      </c>
      <c r="P54" s="6">
        <f t="shared" si="9"/>
        <v>-71.417488000000006</v>
      </c>
    </row>
    <row r="55" spans="2:16" x14ac:dyDescent="0.25">
      <c r="B55" s="88">
        <v>19265306122.449001</v>
      </c>
      <c r="C55" s="88">
        <v>-6.8918604999999999</v>
      </c>
      <c r="F55" s="6">
        <f t="shared" si="6"/>
        <v>20.244897959183998</v>
      </c>
      <c r="G55" s="11">
        <f t="shared" si="4"/>
        <v>-66.286709000000002</v>
      </c>
      <c r="H55" s="6">
        <f t="shared" si="7"/>
        <v>-61.286709000000002</v>
      </c>
      <c r="J55" s="88">
        <v>19265306122.449001</v>
      </c>
      <c r="K55" s="88">
        <v>-8.1180944000000004</v>
      </c>
      <c r="N55" s="6">
        <f t="shared" si="8"/>
        <v>20.244897959183998</v>
      </c>
      <c r="O55" s="11">
        <f t="shared" si="5"/>
        <v>-77.441208000000003</v>
      </c>
      <c r="P55" s="6">
        <f t="shared" si="9"/>
        <v>-72.441208000000003</v>
      </c>
    </row>
    <row r="56" spans="2:16" x14ac:dyDescent="0.25">
      <c r="B56" s="88">
        <v>19510204081.632999</v>
      </c>
      <c r="C56" s="88">
        <v>-6.9442487000000002</v>
      </c>
      <c r="F56" s="6">
        <f t="shared" si="6"/>
        <v>20.489795918367001</v>
      </c>
      <c r="G56" s="11">
        <f t="shared" si="4"/>
        <v>-64.717101999999997</v>
      </c>
      <c r="H56" s="6">
        <f t="shared" si="7"/>
        <v>-59.717101999999997</v>
      </c>
      <c r="J56" s="88">
        <v>19510204081.632999</v>
      </c>
      <c r="K56" s="88">
        <v>-8.0269841999999993</v>
      </c>
      <c r="N56" s="6">
        <f t="shared" si="8"/>
        <v>20.489795918367001</v>
      </c>
      <c r="O56" s="11">
        <f t="shared" si="5"/>
        <v>-78.602187999999998</v>
      </c>
      <c r="P56" s="6">
        <f t="shared" si="9"/>
        <v>-73.602187999999998</v>
      </c>
    </row>
    <row r="57" spans="2:16" x14ac:dyDescent="0.25">
      <c r="B57" s="88">
        <v>19755102040.816002</v>
      </c>
      <c r="C57" s="88">
        <v>-6.9397726000000004</v>
      </c>
      <c r="F57" s="6">
        <f t="shared" si="6"/>
        <v>20.734693877550999</v>
      </c>
      <c r="G57" s="11">
        <f t="shared" si="4"/>
        <v>-66.048259999999999</v>
      </c>
      <c r="H57" s="6">
        <f t="shared" si="7"/>
        <v>-61.048259999999999</v>
      </c>
      <c r="J57" s="88">
        <v>19755102040.816002</v>
      </c>
      <c r="K57" s="88">
        <v>-7.9445376000000003</v>
      </c>
      <c r="N57" s="6">
        <f t="shared" si="8"/>
        <v>20.734693877550999</v>
      </c>
      <c r="O57" s="11">
        <f t="shared" si="5"/>
        <v>-79.925522000000001</v>
      </c>
      <c r="P57" s="6">
        <f t="shared" si="9"/>
        <v>-74.925522000000001</v>
      </c>
    </row>
    <row r="58" spans="2:16" x14ac:dyDescent="0.25">
      <c r="B58" s="88">
        <v>20000000000</v>
      </c>
      <c r="C58" s="88">
        <v>-6.926075</v>
      </c>
      <c r="F58" s="6">
        <f t="shared" si="6"/>
        <v>20.979591836735</v>
      </c>
      <c r="G58" s="11">
        <f t="shared" si="4"/>
        <v>-67.758110000000002</v>
      </c>
      <c r="H58" s="6">
        <f t="shared" si="7"/>
        <v>-62.758110000000002</v>
      </c>
      <c r="J58" s="88">
        <v>20000000000</v>
      </c>
      <c r="K58" s="88">
        <v>-7.8437904999999999</v>
      </c>
      <c r="N58" s="6">
        <f t="shared" si="8"/>
        <v>20.979591836735</v>
      </c>
      <c r="O58" s="11">
        <f t="shared" si="5"/>
        <v>-78.147094999999993</v>
      </c>
      <c r="P58" s="6">
        <f t="shared" si="9"/>
        <v>-73.147094999999993</v>
      </c>
    </row>
    <row r="59" spans="2:16" x14ac:dyDescent="0.25">
      <c r="B59" s="88">
        <v>20244897959.183998</v>
      </c>
      <c r="C59" s="88">
        <v>-6.8916912000000004</v>
      </c>
      <c r="F59" s="6">
        <f t="shared" si="6"/>
        <v>21.224489795918</v>
      </c>
      <c r="G59" s="11">
        <f t="shared" si="4"/>
        <v>-71.187568999999996</v>
      </c>
      <c r="H59" s="6">
        <f t="shared" si="7"/>
        <v>-66.187568999999996</v>
      </c>
      <c r="J59" s="88">
        <v>20244897959.183998</v>
      </c>
      <c r="K59" s="88">
        <v>-7.7630043000000004</v>
      </c>
      <c r="N59" s="6">
        <f t="shared" si="8"/>
        <v>21.224489795918</v>
      </c>
      <c r="O59" s="11">
        <f t="shared" si="5"/>
        <v>-79.908210999999994</v>
      </c>
      <c r="P59" s="6">
        <f t="shared" si="9"/>
        <v>-74.908210999999994</v>
      </c>
    </row>
    <row r="60" spans="2:16" x14ac:dyDescent="0.25">
      <c r="B60" s="88">
        <v>20489795918.367001</v>
      </c>
      <c r="C60" s="88">
        <v>-6.9231185999999996</v>
      </c>
      <c r="F60" s="6">
        <f t="shared" si="6"/>
        <v>21.469387755102002</v>
      </c>
      <c r="G60" s="11">
        <f t="shared" si="4"/>
        <v>-74.794167000000002</v>
      </c>
      <c r="H60" s="6">
        <f t="shared" si="7"/>
        <v>-69.794167000000002</v>
      </c>
      <c r="J60" s="88">
        <v>20489795918.367001</v>
      </c>
      <c r="K60" s="88">
        <v>-7.7391800999999996</v>
      </c>
      <c r="N60" s="6">
        <f t="shared" si="8"/>
        <v>21.469387755102002</v>
      </c>
      <c r="O60" s="11">
        <f t="shared" si="5"/>
        <v>-76.118874000000005</v>
      </c>
      <c r="P60" s="6">
        <f t="shared" si="9"/>
        <v>-71.118874000000005</v>
      </c>
    </row>
    <row r="61" spans="2:16" x14ac:dyDescent="0.25">
      <c r="B61" s="88">
        <v>20734693877.550999</v>
      </c>
      <c r="C61" s="88">
        <v>-6.9008446000000001</v>
      </c>
      <c r="F61" s="6">
        <f t="shared" si="6"/>
        <v>21.714285714286</v>
      </c>
      <c r="G61" s="11">
        <f t="shared" si="4"/>
        <v>-77.054198999999997</v>
      </c>
      <c r="H61" s="6">
        <f t="shared" si="7"/>
        <v>-72.054198999999997</v>
      </c>
      <c r="J61" s="88">
        <v>20734693877.550999</v>
      </c>
      <c r="K61" s="88">
        <v>-7.8509297</v>
      </c>
      <c r="N61" s="6">
        <f t="shared" si="8"/>
        <v>21.714285714286</v>
      </c>
      <c r="O61" s="11">
        <f t="shared" si="5"/>
        <v>-70.464737</v>
      </c>
      <c r="P61" s="6">
        <f t="shared" si="9"/>
        <v>-65.464737</v>
      </c>
    </row>
    <row r="62" spans="2:16" x14ac:dyDescent="0.25">
      <c r="B62" s="88">
        <v>20979591836.735001</v>
      </c>
      <c r="C62" s="88">
        <v>-6.9215460000000002</v>
      </c>
      <c r="F62" s="6">
        <f t="shared" si="6"/>
        <v>21.959183673469003</v>
      </c>
      <c r="G62" s="11">
        <f t="shared" si="4"/>
        <v>-77.125320000000002</v>
      </c>
      <c r="H62" s="6">
        <f t="shared" si="7"/>
        <v>-72.125320000000002</v>
      </c>
      <c r="J62" s="88">
        <v>20979591836.735001</v>
      </c>
      <c r="K62" s="88">
        <v>-7.7862324999999997</v>
      </c>
      <c r="N62" s="6">
        <f t="shared" si="8"/>
        <v>21.959183673469003</v>
      </c>
      <c r="O62" s="11">
        <f t="shared" si="5"/>
        <v>-64.834086999999997</v>
      </c>
      <c r="P62" s="6">
        <f t="shared" si="9"/>
        <v>-59.834086999999997</v>
      </c>
    </row>
    <row r="63" spans="2:16" x14ac:dyDescent="0.25">
      <c r="B63" s="88">
        <v>21224489795.917999</v>
      </c>
      <c r="C63" s="88">
        <v>-7.0662684000000002</v>
      </c>
      <c r="F63" s="6">
        <f t="shared" si="6"/>
        <v>22.204081632653001</v>
      </c>
      <c r="G63" s="11">
        <f t="shared" si="4"/>
        <v>-74.570076</v>
      </c>
      <c r="H63" s="6">
        <f t="shared" si="7"/>
        <v>-69.570076</v>
      </c>
      <c r="J63" s="88">
        <v>21224489795.917999</v>
      </c>
      <c r="K63" s="88">
        <v>-7.7792767999999999</v>
      </c>
      <c r="N63" s="6">
        <f t="shared" si="8"/>
        <v>22.204081632653001</v>
      </c>
      <c r="O63" s="11">
        <f t="shared" si="5"/>
        <v>-63.635196999999998</v>
      </c>
      <c r="P63" s="6">
        <f t="shared" si="9"/>
        <v>-58.635196999999998</v>
      </c>
    </row>
    <row r="64" spans="2:16" x14ac:dyDescent="0.25">
      <c r="B64" s="88">
        <v>21469387755.102001</v>
      </c>
      <c r="C64" s="88">
        <v>-6.9679235999999998</v>
      </c>
      <c r="F64" s="6">
        <f t="shared" si="6"/>
        <v>22.448979591837002</v>
      </c>
      <c r="G64" s="11">
        <f t="shared" si="4"/>
        <v>-73.178687999999994</v>
      </c>
      <c r="H64" s="6">
        <f t="shared" si="7"/>
        <v>-68.178687999999994</v>
      </c>
      <c r="J64" s="88">
        <v>21469387755.102001</v>
      </c>
      <c r="K64" s="88">
        <v>-7.8450894</v>
      </c>
      <c r="N64" s="6">
        <f t="shared" si="8"/>
        <v>22.448979591837002</v>
      </c>
      <c r="O64" s="11">
        <f t="shared" si="5"/>
        <v>-64.419826999999998</v>
      </c>
      <c r="P64" s="6">
        <f t="shared" si="9"/>
        <v>-59.419826999999998</v>
      </c>
    </row>
    <row r="65" spans="2:16" x14ac:dyDescent="0.25">
      <c r="B65" s="88">
        <v>21714285714.285999</v>
      </c>
      <c r="C65" s="88">
        <v>-6.9438209999999998</v>
      </c>
      <c r="F65" s="6">
        <f t="shared" si="6"/>
        <v>22.693877551020002</v>
      </c>
      <c r="G65" s="11">
        <f t="shared" si="4"/>
        <v>-72.540954999999997</v>
      </c>
      <c r="H65" s="6">
        <f t="shared" si="7"/>
        <v>-67.540954999999997</v>
      </c>
      <c r="J65" s="88">
        <v>21714285714.285999</v>
      </c>
      <c r="K65" s="88">
        <v>-7.8952837000000002</v>
      </c>
      <c r="N65" s="6">
        <f t="shared" si="8"/>
        <v>22.693877551020002</v>
      </c>
      <c r="O65" s="11">
        <f t="shared" si="5"/>
        <v>-64.171211</v>
      </c>
      <c r="P65" s="6">
        <f t="shared" si="9"/>
        <v>-59.171211</v>
      </c>
    </row>
    <row r="66" spans="2:16" x14ac:dyDescent="0.25">
      <c r="B66" s="88">
        <v>21959183673.469002</v>
      </c>
      <c r="C66" s="88">
        <v>-6.9612907999999996</v>
      </c>
      <c r="F66" s="6">
        <f t="shared" si="6"/>
        <v>22.938775510204</v>
      </c>
      <c r="G66" s="11">
        <f t="shared" si="4"/>
        <v>-73.516029000000003</v>
      </c>
      <c r="H66" s="6">
        <f t="shared" si="7"/>
        <v>-68.516029000000003</v>
      </c>
      <c r="J66" s="88">
        <v>21959183673.469002</v>
      </c>
      <c r="K66" s="88">
        <v>-7.9988070000000002</v>
      </c>
      <c r="N66" s="6">
        <f t="shared" si="8"/>
        <v>22.938775510204</v>
      </c>
      <c r="O66" s="11">
        <f t="shared" si="5"/>
        <v>-62.647778000000002</v>
      </c>
      <c r="P66" s="6">
        <f t="shared" si="9"/>
        <v>-57.647778000000002</v>
      </c>
    </row>
    <row r="67" spans="2:16" x14ac:dyDescent="0.25">
      <c r="B67" s="88">
        <v>22204081632.653</v>
      </c>
      <c r="C67" s="88">
        <v>-7.0333585999999997</v>
      </c>
      <c r="F67" s="6">
        <f t="shared" si="6"/>
        <v>23.183673469388001</v>
      </c>
      <c r="G67" s="11">
        <f t="shared" si="4"/>
        <v>-73.305976999999999</v>
      </c>
      <c r="H67" s="6">
        <f t="shared" si="7"/>
        <v>-68.305976999999999</v>
      </c>
      <c r="J67" s="88">
        <v>22204081632.653</v>
      </c>
      <c r="K67" s="88">
        <v>-7.9920701999999997</v>
      </c>
      <c r="N67" s="6">
        <f t="shared" si="8"/>
        <v>23.183673469388001</v>
      </c>
      <c r="O67" s="11">
        <f t="shared" si="5"/>
        <v>-61.657699999999998</v>
      </c>
      <c r="P67" s="6">
        <f t="shared" si="9"/>
        <v>-56.657699999999998</v>
      </c>
    </row>
    <row r="68" spans="2:16" x14ac:dyDescent="0.25">
      <c r="B68" s="88">
        <v>22448979591.837002</v>
      </c>
      <c r="C68" s="88">
        <v>-7.2262238999999999</v>
      </c>
      <c r="F68" s="6">
        <f t="shared" si="6"/>
        <v>23.428571428571001</v>
      </c>
      <c r="G68" s="11">
        <f t="shared" si="4"/>
        <v>-71.904365999999996</v>
      </c>
      <c r="H68" s="6">
        <f t="shared" si="7"/>
        <v>-66.904365999999996</v>
      </c>
      <c r="J68" s="88">
        <v>22448979591.837002</v>
      </c>
      <c r="K68" s="88">
        <v>-8.2066917000000004</v>
      </c>
      <c r="N68" s="6">
        <f t="shared" si="8"/>
        <v>23.428571428571001</v>
      </c>
      <c r="O68" s="11">
        <f t="shared" si="5"/>
        <v>-63.203648000000001</v>
      </c>
      <c r="P68" s="6">
        <f t="shared" si="9"/>
        <v>-58.203648000000001</v>
      </c>
    </row>
    <row r="69" spans="2:16" x14ac:dyDescent="0.25">
      <c r="B69" s="88">
        <v>22693877551.02</v>
      </c>
      <c r="C69" s="88">
        <v>-7.4820837999999998</v>
      </c>
      <c r="F69" s="6">
        <f t="shared" ref="F69:F100" si="10">B177/1000000000</f>
        <v>23.673469387755002</v>
      </c>
      <c r="G69" s="11">
        <f t="shared" si="4"/>
        <v>-68.558616999999998</v>
      </c>
      <c r="H69" s="6">
        <f t="shared" ref="H69:H100" si="11">D177</f>
        <v>-63.558616999999998</v>
      </c>
      <c r="J69" s="88">
        <v>22693877551.02</v>
      </c>
      <c r="K69" s="88">
        <v>-8.3528851999999993</v>
      </c>
      <c r="N69" s="6">
        <f t="shared" ref="N69:N100" si="12">J177/1000000000</f>
        <v>23.673469387755002</v>
      </c>
      <c r="O69" s="11">
        <f t="shared" si="5"/>
        <v>-71.154144000000002</v>
      </c>
      <c r="P69" s="6">
        <f t="shared" ref="P69:P100" si="13">L177</f>
        <v>-66.154144000000002</v>
      </c>
    </row>
    <row r="70" spans="2:16" x14ac:dyDescent="0.25">
      <c r="B70" s="88">
        <v>22938775510.203999</v>
      </c>
      <c r="C70" s="88">
        <v>-7.6200361000000001</v>
      </c>
      <c r="F70" s="6">
        <f t="shared" si="10"/>
        <v>23.918367346939</v>
      </c>
      <c r="G70" s="11">
        <f t="shared" ref="G70:G103" si="14">H70-5</f>
        <v>-65.998962000000006</v>
      </c>
      <c r="H70" s="6">
        <f t="shared" si="11"/>
        <v>-60.998961999999999</v>
      </c>
      <c r="J70" s="88">
        <v>22938775510.203999</v>
      </c>
      <c r="K70" s="88">
        <v>-8.2653426999999997</v>
      </c>
      <c r="N70" s="6">
        <f t="shared" si="12"/>
        <v>23.918367346939</v>
      </c>
      <c r="O70" s="11">
        <f t="shared" ref="O70:O103" si="15">P70-5</f>
        <v>-76.750900000000001</v>
      </c>
      <c r="P70" s="6">
        <f t="shared" si="13"/>
        <v>-71.750900000000001</v>
      </c>
    </row>
    <row r="71" spans="2:16" x14ac:dyDescent="0.25">
      <c r="B71" s="88">
        <v>23183673469.388</v>
      </c>
      <c r="C71" s="88">
        <v>-7.6179566000000003</v>
      </c>
      <c r="F71" s="6">
        <f t="shared" si="10"/>
        <v>24.163265306122003</v>
      </c>
      <c r="G71" s="11">
        <f t="shared" si="14"/>
        <v>-63.592464</v>
      </c>
      <c r="H71" s="6">
        <f t="shared" si="11"/>
        <v>-58.592464</v>
      </c>
      <c r="J71" s="88">
        <v>23183673469.388</v>
      </c>
      <c r="K71" s="88">
        <v>-8.2418841999999994</v>
      </c>
      <c r="N71" s="6">
        <f t="shared" si="12"/>
        <v>24.163265306122003</v>
      </c>
      <c r="O71" s="11">
        <f t="shared" si="15"/>
        <v>-81.343742000000006</v>
      </c>
      <c r="P71" s="6">
        <f t="shared" si="13"/>
        <v>-76.343742000000006</v>
      </c>
    </row>
    <row r="72" spans="2:16" x14ac:dyDescent="0.25">
      <c r="B72" s="88">
        <v>23428571428.570999</v>
      </c>
      <c r="C72" s="88">
        <v>-7.6108637000000003</v>
      </c>
      <c r="F72" s="6">
        <f t="shared" si="10"/>
        <v>24.408163265306001</v>
      </c>
      <c r="G72" s="11">
        <f t="shared" si="14"/>
        <v>-62.313034000000002</v>
      </c>
      <c r="H72" s="6">
        <f t="shared" si="11"/>
        <v>-57.313034000000002</v>
      </c>
      <c r="J72" s="88">
        <v>23428571428.570999</v>
      </c>
      <c r="K72" s="88">
        <v>-8.10886</v>
      </c>
      <c r="N72" s="6">
        <f t="shared" si="12"/>
        <v>24.408163265306001</v>
      </c>
      <c r="O72" s="11">
        <f t="shared" si="15"/>
        <v>-81.340621999999996</v>
      </c>
      <c r="P72" s="6">
        <f t="shared" si="13"/>
        <v>-76.340621999999996</v>
      </c>
    </row>
    <row r="73" spans="2:16" x14ac:dyDescent="0.25">
      <c r="B73" s="88">
        <v>23673469387.755001</v>
      </c>
      <c r="C73" s="88">
        <v>-7.5230389000000004</v>
      </c>
      <c r="F73" s="6">
        <f t="shared" si="10"/>
        <v>24.653061224490003</v>
      </c>
      <c r="G73" s="11">
        <f t="shared" si="14"/>
        <v>-61.489928999999997</v>
      </c>
      <c r="H73" s="6">
        <f t="shared" si="11"/>
        <v>-56.489928999999997</v>
      </c>
      <c r="J73" s="88">
        <v>23673469387.755001</v>
      </c>
      <c r="K73" s="88">
        <v>-7.9874758999999997</v>
      </c>
      <c r="N73" s="6">
        <f t="shared" si="12"/>
        <v>24.653061224490003</v>
      </c>
      <c r="O73" s="11">
        <f t="shared" si="15"/>
        <v>-83.518578000000005</v>
      </c>
      <c r="P73" s="6">
        <f t="shared" si="13"/>
        <v>-78.518578000000005</v>
      </c>
    </row>
    <row r="74" spans="2:16" x14ac:dyDescent="0.25">
      <c r="B74" s="88">
        <v>23918367346.938999</v>
      </c>
      <c r="C74" s="88">
        <v>-7.4493942000000004</v>
      </c>
      <c r="F74" s="6">
        <f t="shared" si="10"/>
        <v>24.897959183672999</v>
      </c>
      <c r="G74" s="11">
        <f t="shared" si="14"/>
        <v>-61.633274</v>
      </c>
      <c r="H74" s="6">
        <f t="shared" si="11"/>
        <v>-56.633274</v>
      </c>
      <c r="J74" s="88">
        <v>23918367346.938999</v>
      </c>
      <c r="K74" s="88">
        <v>-7.9143343000000002</v>
      </c>
      <c r="N74" s="6">
        <f t="shared" si="12"/>
        <v>24.897959183672999</v>
      </c>
      <c r="O74" s="11">
        <f t="shared" si="15"/>
        <v>-81.9636</v>
      </c>
      <c r="P74" s="6">
        <f t="shared" si="13"/>
        <v>-76.9636</v>
      </c>
    </row>
    <row r="75" spans="2:16" x14ac:dyDescent="0.25">
      <c r="B75" s="88">
        <v>24163265306.122002</v>
      </c>
      <c r="C75" s="88">
        <v>-7.3528742999999999</v>
      </c>
      <c r="F75" s="6">
        <f t="shared" si="10"/>
        <v>25.142857142856997</v>
      </c>
      <c r="G75" s="11">
        <f t="shared" si="14"/>
        <v>-61.820030000000003</v>
      </c>
      <c r="H75" s="6">
        <f t="shared" si="11"/>
        <v>-56.820030000000003</v>
      </c>
      <c r="J75" s="88">
        <v>24163265306.122002</v>
      </c>
      <c r="K75" s="88">
        <v>-7.8938579999999998</v>
      </c>
      <c r="N75" s="6">
        <f t="shared" si="12"/>
        <v>25.142857142856997</v>
      </c>
      <c r="O75" s="11">
        <f t="shared" si="15"/>
        <v>-85.129577999999995</v>
      </c>
      <c r="P75" s="6">
        <f t="shared" si="13"/>
        <v>-80.129577999999995</v>
      </c>
    </row>
    <row r="76" spans="2:16" x14ac:dyDescent="0.25">
      <c r="B76" s="88">
        <v>24408163265.306</v>
      </c>
      <c r="C76" s="88">
        <v>-7.3428744999999997</v>
      </c>
      <c r="F76" s="6">
        <f t="shared" si="10"/>
        <v>25.387755102041002</v>
      </c>
      <c r="G76" s="11">
        <f t="shared" si="14"/>
        <v>-62.091431</v>
      </c>
      <c r="H76" s="6">
        <f t="shared" si="11"/>
        <v>-57.091431</v>
      </c>
      <c r="J76" s="88">
        <v>24408163265.306</v>
      </c>
      <c r="K76" s="88">
        <v>-7.8465337999999996</v>
      </c>
      <c r="N76" s="6">
        <f t="shared" si="12"/>
        <v>25.387755102041002</v>
      </c>
      <c r="O76" s="11">
        <f t="shared" si="15"/>
        <v>-82.377457000000007</v>
      </c>
      <c r="P76" s="6">
        <f t="shared" si="13"/>
        <v>-77.377457000000007</v>
      </c>
    </row>
    <row r="77" spans="2:16" x14ac:dyDescent="0.25">
      <c r="B77" s="88">
        <v>24653061224.490002</v>
      </c>
      <c r="C77" s="88">
        <v>-7.3304377000000001</v>
      </c>
      <c r="F77" s="6">
        <f t="shared" si="10"/>
        <v>25.632653061223998</v>
      </c>
      <c r="G77" s="11">
        <f t="shared" si="14"/>
        <v>-61.900841</v>
      </c>
      <c r="H77" s="6">
        <f t="shared" si="11"/>
        <v>-56.900841</v>
      </c>
      <c r="J77" s="88">
        <v>24653061224.490002</v>
      </c>
      <c r="K77" s="88">
        <v>-7.8344746000000001</v>
      </c>
      <c r="N77" s="6">
        <f t="shared" si="12"/>
        <v>25.632653061223998</v>
      </c>
      <c r="O77" s="11">
        <f t="shared" si="15"/>
        <v>-82.266616999999997</v>
      </c>
      <c r="P77" s="6">
        <f t="shared" si="13"/>
        <v>-77.266616999999997</v>
      </c>
    </row>
    <row r="78" spans="2:16" x14ac:dyDescent="0.25">
      <c r="B78" s="88">
        <v>24897959183.673</v>
      </c>
      <c r="C78" s="88">
        <v>-7.3393120999999999</v>
      </c>
      <c r="F78" s="6">
        <f t="shared" si="10"/>
        <v>25.877551020407999</v>
      </c>
      <c r="G78" s="11">
        <f t="shared" si="14"/>
        <v>-62.104919000000002</v>
      </c>
      <c r="H78" s="6">
        <f t="shared" si="11"/>
        <v>-57.104919000000002</v>
      </c>
      <c r="J78" s="88">
        <v>24897959183.673</v>
      </c>
      <c r="K78" s="88">
        <v>-7.8610629999999997</v>
      </c>
      <c r="N78" s="6">
        <f t="shared" si="12"/>
        <v>25.877551020407999</v>
      </c>
      <c r="O78" s="11">
        <f t="shared" si="15"/>
        <v>-73.896636999999998</v>
      </c>
      <c r="P78" s="6">
        <f t="shared" si="13"/>
        <v>-68.896636999999998</v>
      </c>
    </row>
    <row r="79" spans="2:16" x14ac:dyDescent="0.25">
      <c r="B79" s="88">
        <v>25142857142.856998</v>
      </c>
      <c r="C79" s="88">
        <v>-7.3691963999999999</v>
      </c>
      <c r="F79" s="6">
        <f t="shared" si="10"/>
        <v>26.122448979592001</v>
      </c>
      <c r="G79" s="11">
        <f t="shared" si="14"/>
        <v>-63.025368</v>
      </c>
      <c r="H79" s="6">
        <f t="shared" si="11"/>
        <v>-58.025368</v>
      </c>
      <c r="J79" s="88">
        <v>25142857142.856998</v>
      </c>
      <c r="K79" s="88">
        <v>-7.9183364000000003</v>
      </c>
      <c r="N79" s="6">
        <f t="shared" si="12"/>
        <v>26.122448979592001</v>
      </c>
      <c r="O79" s="11">
        <f t="shared" si="15"/>
        <v>-69.863547999999994</v>
      </c>
      <c r="P79" s="6">
        <f t="shared" si="13"/>
        <v>-64.863547999999994</v>
      </c>
    </row>
    <row r="80" spans="2:16" x14ac:dyDescent="0.25">
      <c r="B80" s="88">
        <v>25387755102.041</v>
      </c>
      <c r="C80" s="88">
        <v>-7.4031118999999999</v>
      </c>
      <c r="F80" s="6">
        <f t="shared" si="10"/>
        <v>26.367346938776002</v>
      </c>
      <c r="G80" s="11">
        <f t="shared" si="14"/>
        <v>-63.700355999999999</v>
      </c>
      <c r="H80" s="6">
        <f t="shared" si="11"/>
        <v>-58.700355999999999</v>
      </c>
      <c r="J80" s="88">
        <v>25387755102.041</v>
      </c>
      <c r="K80" s="88">
        <v>-7.9982737999999998</v>
      </c>
      <c r="N80" s="6">
        <f t="shared" si="12"/>
        <v>26.367346938776002</v>
      </c>
      <c r="O80" s="11">
        <f t="shared" si="15"/>
        <v>-66.044685000000001</v>
      </c>
      <c r="P80" s="6">
        <f t="shared" si="13"/>
        <v>-61.044685000000001</v>
      </c>
    </row>
    <row r="81" spans="2:16" x14ac:dyDescent="0.25">
      <c r="B81" s="88">
        <v>25632653061.223999</v>
      </c>
      <c r="C81" s="88">
        <v>-7.4326587000000002</v>
      </c>
      <c r="F81" s="6">
        <f t="shared" si="10"/>
        <v>26.612244897958998</v>
      </c>
      <c r="G81" s="11">
        <f t="shared" si="14"/>
        <v>-64.779938000000001</v>
      </c>
      <c r="H81" s="6">
        <f t="shared" si="11"/>
        <v>-59.779938000000001</v>
      </c>
      <c r="J81" s="88">
        <v>25632653061.223999</v>
      </c>
      <c r="K81" s="88">
        <v>-8.0685176999999992</v>
      </c>
      <c r="N81" s="6">
        <f t="shared" si="12"/>
        <v>26.612244897958998</v>
      </c>
      <c r="O81" s="11">
        <f t="shared" si="15"/>
        <v>-63.558219999999999</v>
      </c>
      <c r="P81" s="6">
        <f t="shared" si="13"/>
        <v>-58.558219999999999</v>
      </c>
    </row>
    <row r="82" spans="2:16" x14ac:dyDescent="0.25">
      <c r="B82" s="88">
        <v>25877551020.408001</v>
      </c>
      <c r="C82" s="88">
        <v>-7.5177841000000001</v>
      </c>
      <c r="F82" s="6">
        <f t="shared" si="10"/>
        <v>26.857142857143003</v>
      </c>
      <c r="G82" s="11">
        <f t="shared" si="14"/>
        <v>-64.755943000000002</v>
      </c>
      <c r="H82" s="6">
        <f t="shared" si="11"/>
        <v>-59.755943000000002</v>
      </c>
      <c r="J82" s="88">
        <v>25877551020.408001</v>
      </c>
      <c r="K82" s="88">
        <v>-8.1525248999999995</v>
      </c>
      <c r="N82" s="6">
        <f t="shared" si="12"/>
        <v>26.857142857143003</v>
      </c>
      <c r="O82" s="11">
        <f t="shared" si="15"/>
        <v>-63.183601000000003</v>
      </c>
      <c r="P82" s="6">
        <f t="shared" si="13"/>
        <v>-58.183601000000003</v>
      </c>
    </row>
    <row r="83" spans="2:16" x14ac:dyDescent="0.25">
      <c r="B83" s="88">
        <v>26122448979.591999</v>
      </c>
      <c r="C83" s="88">
        <v>-7.5270184999999996</v>
      </c>
      <c r="F83" s="6">
        <f t="shared" si="10"/>
        <v>27.102040816327001</v>
      </c>
      <c r="G83" s="11">
        <f t="shared" si="14"/>
        <v>-64.579837999999995</v>
      </c>
      <c r="H83" s="6">
        <f t="shared" si="11"/>
        <v>-59.579838000000002</v>
      </c>
      <c r="J83" s="88">
        <v>26122448979.591999</v>
      </c>
      <c r="K83" s="88">
        <v>-8.1375618000000003</v>
      </c>
      <c r="N83" s="6">
        <f t="shared" si="12"/>
        <v>27.102040816327001</v>
      </c>
      <c r="O83" s="11">
        <f t="shared" si="15"/>
        <v>-62.384189999999997</v>
      </c>
      <c r="P83" s="6">
        <f t="shared" si="13"/>
        <v>-57.384189999999997</v>
      </c>
    </row>
    <row r="84" spans="2:16" x14ac:dyDescent="0.25">
      <c r="B84" s="88">
        <v>26367346938.776001</v>
      </c>
      <c r="C84" s="88">
        <v>-7.5669060000000004</v>
      </c>
      <c r="F84" s="6">
        <f t="shared" si="10"/>
        <v>27.346938775509997</v>
      </c>
      <c r="G84" s="11">
        <f t="shared" si="14"/>
        <v>-63.238331000000002</v>
      </c>
      <c r="H84" s="6">
        <f t="shared" si="11"/>
        <v>-58.238331000000002</v>
      </c>
      <c r="J84" s="88">
        <v>26367346938.776001</v>
      </c>
      <c r="K84" s="88">
        <v>-8.1543759999999992</v>
      </c>
      <c r="N84" s="6">
        <f t="shared" si="12"/>
        <v>27.346938775509997</v>
      </c>
      <c r="O84" s="11">
        <f t="shared" si="15"/>
        <v>-61.874488999999997</v>
      </c>
      <c r="P84" s="6">
        <f t="shared" si="13"/>
        <v>-56.874488999999997</v>
      </c>
    </row>
    <row r="85" spans="2:16" x14ac:dyDescent="0.25">
      <c r="B85" s="88">
        <v>26612244897.959</v>
      </c>
      <c r="C85" s="88">
        <v>-7.6552848999999998</v>
      </c>
      <c r="F85" s="6">
        <f t="shared" si="10"/>
        <v>27.591836734693999</v>
      </c>
      <c r="G85" s="11">
        <f t="shared" si="14"/>
        <v>-62.064143999999999</v>
      </c>
      <c r="H85" s="6">
        <f t="shared" si="11"/>
        <v>-57.064143999999999</v>
      </c>
      <c r="J85" s="88">
        <v>26612244897.959</v>
      </c>
      <c r="K85" s="88">
        <v>-8.1434239999999996</v>
      </c>
      <c r="N85" s="6">
        <f t="shared" si="12"/>
        <v>27.591836734693999</v>
      </c>
      <c r="O85" s="11">
        <f t="shared" si="15"/>
        <v>-60.961185</v>
      </c>
      <c r="P85" s="6">
        <f t="shared" si="13"/>
        <v>-55.961185</v>
      </c>
    </row>
    <row r="86" spans="2:16" x14ac:dyDescent="0.25">
      <c r="B86" s="88">
        <v>26857142857.143002</v>
      </c>
      <c r="C86" s="88">
        <v>-7.7116036000000001</v>
      </c>
      <c r="F86" s="6">
        <f t="shared" si="10"/>
        <v>27.836734693877997</v>
      </c>
      <c r="G86" s="11">
        <f t="shared" si="14"/>
        <v>-61.126877</v>
      </c>
      <c r="H86" s="6">
        <f t="shared" si="11"/>
        <v>-56.126877</v>
      </c>
      <c r="J86" s="88">
        <v>26857142857.143002</v>
      </c>
      <c r="K86" s="88">
        <v>-8.1204262000000007</v>
      </c>
      <c r="N86" s="6">
        <f t="shared" si="12"/>
        <v>27.836734693877997</v>
      </c>
      <c r="O86" s="11">
        <f t="shared" si="15"/>
        <v>-59.584735999999999</v>
      </c>
      <c r="P86" s="6">
        <f t="shared" si="13"/>
        <v>-54.584735999999999</v>
      </c>
    </row>
    <row r="87" spans="2:16" x14ac:dyDescent="0.25">
      <c r="B87" s="88">
        <v>27102040816.327</v>
      </c>
      <c r="C87" s="88">
        <v>-7.8024506999999996</v>
      </c>
      <c r="F87" s="6">
        <f t="shared" si="10"/>
        <v>28.081632653061</v>
      </c>
      <c r="G87" s="11">
        <f t="shared" si="14"/>
        <v>-61.037345999999999</v>
      </c>
      <c r="H87" s="6">
        <f t="shared" si="11"/>
        <v>-56.037345999999999</v>
      </c>
      <c r="J87" s="88">
        <v>27102040816.327</v>
      </c>
      <c r="K87" s="88">
        <v>-8.1077928999999997</v>
      </c>
      <c r="N87" s="6">
        <f t="shared" si="12"/>
        <v>28.081632653061</v>
      </c>
      <c r="O87" s="11">
        <f t="shared" si="15"/>
        <v>-59.395415999999997</v>
      </c>
      <c r="P87" s="6">
        <f t="shared" si="13"/>
        <v>-54.395415999999997</v>
      </c>
    </row>
    <row r="88" spans="2:16" x14ac:dyDescent="0.25">
      <c r="B88" s="88">
        <v>27346938775.509998</v>
      </c>
      <c r="C88" s="88">
        <v>-7.8555884000000002</v>
      </c>
      <c r="F88" s="6">
        <f t="shared" si="10"/>
        <v>28.326530612244998</v>
      </c>
      <c r="G88" s="11">
        <f t="shared" si="14"/>
        <v>-61.747028</v>
      </c>
      <c r="H88" s="6">
        <f t="shared" si="11"/>
        <v>-56.747028</v>
      </c>
      <c r="J88" s="88">
        <v>27346938775.509998</v>
      </c>
      <c r="K88" s="88">
        <v>-8.1988316000000001</v>
      </c>
      <c r="N88" s="6">
        <f t="shared" si="12"/>
        <v>28.326530612244998</v>
      </c>
      <c r="O88" s="11">
        <f t="shared" si="15"/>
        <v>-58.561115000000001</v>
      </c>
      <c r="P88" s="6">
        <f t="shared" si="13"/>
        <v>-53.561115000000001</v>
      </c>
    </row>
    <row r="89" spans="2:16" x14ac:dyDescent="0.25">
      <c r="B89" s="88">
        <v>27591836734.694</v>
      </c>
      <c r="C89" s="88">
        <v>-7.7778435000000004</v>
      </c>
      <c r="F89" s="6">
        <f t="shared" si="10"/>
        <v>28.571428571428999</v>
      </c>
      <c r="G89" s="11">
        <f t="shared" si="14"/>
        <v>-63.071587000000001</v>
      </c>
      <c r="H89" s="6">
        <f t="shared" si="11"/>
        <v>-58.071587000000001</v>
      </c>
      <c r="J89" s="88">
        <v>27591836734.694</v>
      </c>
      <c r="K89" s="88">
        <v>-8.3127232000000006</v>
      </c>
      <c r="N89" s="6">
        <f t="shared" si="12"/>
        <v>28.571428571428999</v>
      </c>
      <c r="O89" s="11">
        <f t="shared" si="15"/>
        <v>-59.158515999999999</v>
      </c>
      <c r="P89" s="6">
        <f t="shared" si="13"/>
        <v>-54.158515999999999</v>
      </c>
    </row>
    <row r="90" spans="2:16" x14ac:dyDescent="0.25">
      <c r="B90" s="88">
        <v>27836734693.877998</v>
      </c>
      <c r="C90" s="88">
        <v>-7.7281503999999996</v>
      </c>
      <c r="F90" s="6">
        <f t="shared" si="10"/>
        <v>28.816326530611999</v>
      </c>
      <c r="G90" s="11">
        <f t="shared" si="14"/>
        <v>-64.062041999999991</v>
      </c>
      <c r="H90" s="6">
        <f t="shared" si="11"/>
        <v>-59.062041999999998</v>
      </c>
      <c r="J90" s="88">
        <v>27836734693.877998</v>
      </c>
      <c r="K90" s="88">
        <v>-8.3483046999999999</v>
      </c>
      <c r="N90" s="6">
        <f t="shared" si="12"/>
        <v>28.816326530611999</v>
      </c>
      <c r="O90" s="11">
        <f t="shared" si="15"/>
        <v>-59.660175000000002</v>
      </c>
      <c r="P90" s="6">
        <f t="shared" si="13"/>
        <v>-54.660175000000002</v>
      </c>
    </row>
    <row r="91" spans="2:16" x14ac:dyDescent="0.25">
      <c r="B91" s="88">
        <v>28081632653.061001</v>
      </c>
      <c r="C91" s="88">
        <v>-7.7309631999999997</v>
      </c>
      <c r="F91" s="6">
        <f t="shared" si="10"/>
        <v>29.061224489796</v>
      </c>
      <c r="G91" s="11">
        <f t="shared" si="14"/>
        <v>-64.790790999999999</v>
      </c>
      <c r="H91" s="6">
        <f t="shared" si="11"/>
        <v>-59.790790999999999</v>
      </c>
      <c r="J91" s="88">
        <v>28081632653.061001</v>
      </c>
      <c r="K91" s="88">
        <v>-8.2670527000000007</v>
      </c>
      <c r="N91" s="6">
        <f t="shared" si="12"/>
        <v>29.061224489796</v>
      </c>
      <c r="O91" s="11">
        <f t="shared" si="15"/>
        <v>-60.678192000000003</v>
      </c>
      <c r="P91" s="6">
        <f t="shared" si="13"/>
        <v>-55.678192000000003</v>
      </c>
    </row>
    <row r="92" spans="2:16" x14ac:dyDescent="0.25">
      <c r="B92" s="88">
        <v>28326530612.244999</v>
      </c>
      <c r="C92" s="88">
        <v>-7.6119865999999998</v>
      </c>
      <c r="F92" s="6">
        <f t="shared" si="10"/>
        <v>29.306122448979998</v>
      </c>
      <c r="G92" s="11">
        <f t="shared" si="14"/>
        <v>-65.430222000000001</v>
      </c>
      <c r="H92" s="6">
        <f t="shared" si="11"/>
        <v>-60.430222000000001</v>
      </c>
      <c r="J92" s="88">
        <v>28326530612.244999</v>
      </c>
      <c r="K92" s="88">
        <v>-8.2116994999999999</v>
      </c>
      <c r="N92" s="6">
        <f t="shared" si="12"/>
        <v>29.306122448979998</v>
      </c>
      <c r="O92" s="11">
        <f t="shared" si="15"/>
        <v>-62.507010999999999</v>
      </c>
      <c r="P92" s="6">
        <f t="shared" si="13"/>
        <v>-57.507010999999999</v>
      </c>
    </row>
    <row r="93" spans="2:16" x14ac:dyDescent="0.25">
      <c r="B93" s="88">
        <v>28571428571.429001</v>
      </c>
      <c r="C93" s="88">
        <v>-7.5329394000000001</v>
      </c>
      <c r="F93" s="6">
        <f t="shared" si="10"/>
        <v>29.551020408162998</v>
      </c>
      <c r="G93" s="11">
        <f t="shared" si="14"/>
        <v>-65.543114000000003</v>
      </c>
      <c r="H93" s="6">
        <f t="shared" si="11"/>
        <v>-60.543114000000003</v>
      </c>
      <c r="J93" s="88">
        <v>28571428571.429001</v>
      </c>
      <c r="K93" s="88">
        <v>-8.1028041999999996</v>
      </c>
      <c r="N93" s="6">
        <f t="shared" si="12"/>
        <v>29.551020408162998</v>
      </c>
      <c r="O93" s="11">
        <f t="shared" si="15"/>
        <v>-63.841071999999997</v>
      </c>
      <c r="P93" s="6">
        <f t="shared" si="13"/>
        <v>-58.841071999999997</v>
      </c>
    </row>
    <row r="94" spans="2:16" x14ac:dyDescent="0.25">
      <c r="B94" s="88">
        <v>28816326530.612</v>
      </c>
      <c r="C94" s="88">
        <v>-7.4792265999999996</v>
      </c>
      <c r="F94" s="6">
        <f t="shared" si="10"/>
        <v>29.795918367346999</v>
      </c>
      <c r="G94" s="11">
        <f t="shared" si="14"/>
        <v>-64.140949000000006</v>
      </c>
      <c r="H94" s="6">
        <f t="shared" si="11"/>
        <v>-59.140948999999999</v>
      </c>
      <c r="J94" s="88">
        <v>28816326530.612</v>
      </c>
      <c r="K94" s="88">
        <v>-8.0518522000000008</v>
      </c>
      <c r="N94" s="6">
        <f t="shared" si="12"/>
        <v>29.795918367346999</v>
      </c>
      <c r="O94" s="11">
        <f t="shared" si="15"/>
        <v>-65.281848999999994</v>
      </c>
      <c r="P94" s="6">
        <f t="shared" si="13"/>
        <v>-60.281849000000001</v>
      </c>
    </row>
    <row r="95" spans="2:16" x14ac:dyDescent="0.25">
      <c r="B95" s="88">
        <v>29061224489.796001</v>
      </c>
      <c r="C95" s="88">
        <v>-7.4913344000000004</v>
      </c>
      <c r="F95" s="6">
        <f t="shared" si="10"/>
        <v>30.040816326530997</v>
      </c>
      <c r="G95" s="11">
        <f t="shared" si="14"/>
        <v>-62.708579999999998</v>
      </c>
      <c r="H95" s="6">
        <f t="shared" si="11"/>
        <v>-57.708579999999998</v>
      </c>
      <c r="J95" s="88">
        <v>29061224489.796001</v>
      </c>
      <c r="K95" s="88">
        <v>-7.9879860999999996</v>
      </c>
      <c r="N95" s="6">
        <f t="shared" si="12"/>
        <v>30.040816326530997</v>
      </c>
      <c r="O95" s="11">
        <f t="shared" si="15"/>
        <v>-67.235157000000001</v>
      </c>
      <c r="P95" s="6">
        <f t="shared" si="13"/>
        <v>-62.235157000000001</v>
      </c>
    </row>
    <row r="96" spans="2:16" x14ac:dyDescent="0.25">
      <c r="B96" s="88">
        <v>29306122448.98</v>
      </c>
      <c r="C96" s="88">
        <v>-7.4731917000000001</v>
      </c>
      <c r="F96" s="6">
        <f t="shared" si="10"/>
        <v>30.285714285714</v>
      </c>
      <c r="G96" s="11">
        <f t="shared" si="14"/>
        <v>-61.061107999999997</v>
      </c>
      <c r="H96" s="6">
        <f t="shared" si="11"/>
        <v>-56.061107999999997</v>
      </c>
      <c r="J96" s="88">
        <v>29306122448.98</v>
      </c>
      <c r="K96" s="88">
        <v>-7.9290452</v>
      </c>
      <c r="N96" s="6">
        <f t="shared" si="12"/>
        <v>30.285714285714</v>
      </c>
      <c r="O96" s="11">
        <f t="shared" si="15"/>
        <v>-68.745907000000003</v>
      </c>
      <c r="P96" s="6">
        <f t="shared" si="13"/>
        <v>-63.745907000000003</v>
      </c>
    </row>
    <row r="97" spans="2:16" x14ac:dyDescent="0.25">
      <c r="B97" s="88">
        <v>29551020408.162998</v>
      </c>
      <c r="C97" s="88">
        <v>-7.5329967</v>
      </c>
      <c r="F97" s="6">
        <f t="shared" si="10"/>
        <v>30.530612244897998</v>
      </c>
      <c r="G97" s="11">
        <f t="shared" si="14"/>
        <v>-61.990107999999999</v>
      </c>
      <c r="H97" s="6">
        <f t="shared" si="11"/>
        <v>-56.990107999999999</v>
      </c>
      <c r="J97" s="88">
        <v>29551020408.162998</v>
      </c>
      <c r="K97" s="88">
        <v>-7.8685426999999999</v>
      </c>
      <c r="N97" s="6">
        <f t="shared" si="12"/>
        <v>30.530612244897998</v>
      </c>
      <c r="O97" s="11">
        <f t="shared" si="15"/>
        <v>-70.032668999999999</v>
      </c>
      <c r="P97" s="6">
        <f t="shared" si="13"/>
        <v>-65.032668999999999</v>
      </c>
    </row>
    <row r="98" spans="2:16" x14ac:dyDescent="0.25">
      <c r="B98" s="88">
        <v>29795918367.347</v>
      </c>
      <c r="C98" s="88">
        <v>-7.4715838000000003</v>
      </c>
      <c r="F98" s="6">
        <f t="shared" si="10"/>
        <v>30.775510204082</v>
      </c>
      <c r="G98" s="11">
        <f t="shared" si="14"/>
        <v>-64.201801000000003</v>
      </c>
      <c r="H98" s="6">
        <f t="shared" si="11"/>
        <v>-59.201801000000003</v>
      </c>
      <c r="J98" s="88">
        <v>29795918367.347</v>
      </c>
      <c r="K98" s="88">
        <v>-7.8585148</v>
      </c>
      <c r="N98" s="6">
        <f t="shared" si="12"/>
        <v>30.775510204082</v>
      </c>
      <c r="O98" s="11">
        <f t="shared" si="15"/>
        <v>-72.494445999999996</v>
      </c>
      <c r="P98" s="6">
        <f t="shared" si="13"/>
        <v>-67.494445999999996</v>
      </c>
    </row>
    <row r="99" spans="2:16" x14ac:dyDescent="0.25">
      <c r="B99" s="88">
        <v>30040816326.530998</v>
      </c>
      <c r="C99" s="88">
        <v>-7.4257612000000002</v>
      </c>
      <c r="F99" s="6">
        <f t="shared" si="10"/>
        <v>31.020408163265</v>
      </c>
      <c r="G99" s="11">
        <f t="shared" si="14"/>
        <v>-66.911449000000005</v>
      </c>
      <c r="H99" s="6">
        <f t="shared" si="11"/>
        <v>-61.911448999999998</v>
      </c>
      <c r="J99" s="88">
        <v>30040816326.530998</v>
      </c>
      <c r="K99" s="88">
        <v>-7.8585658</v>
      </c>
      <c r="N99" s="6">
        <f t="shared" si="12"/>
        <v>31.020408163265</v>
      </c>
      <c r="O99" s="11">
        <f t="shared" si="15"/>
        <v>-75.271682999999996</v>
      </c>
      <c r="P99" s="6">
        <f t="shared" si="13"/>
        <v>-70.271682999999996</v>
      </c>
    </row>
    <row r="100" spans="2:16" x14ac:dyDescent="0.25">
      <c r="B100" s="88">
        <v>30285714285.714001</v>
      </c>
      <c r="C100" s="88">
        <v>-7.3894196000000001</v>
      </c>
      <c r="F100" s="6">
        <f t="shared" si="10"/>
        <v>31.265306122449001</v>
      </c>
      <c r="G100" s="11">
        <f t="shared" si="14"/>
        <v>-67.719681000000008</v>
      </c>
      <c r="H100" s="6">
        <f t="shared" si="11"/>
        <v>-62.719681000000001</v>
      </c>
      <c r="J100" s="88">
        <v>30285714285.714001</v>
      </c>
      <c r="K100" s="88">
        <v>-7.8493313999999996</v>
      </c>
      <c r="N100" s="6">
        <f t="shared" si="12"/>
        <v>31.265306122449001</v>
      </c>
      <c r="O100" s="11">
        <f t="shared" si="15"/>
        <v>-77.776871</v>
      </c>
      <c r="P100" s="6">
        <f t="shared" si="13"/>
        <v>-72.776871</v>
      </c>
    </row>
    <row r="101" spans="2:16" x14ac:dyDescent="0.25">
      <c r="B101" s="88">
        <v>30530612244.897999</v>
      </c>
      <c r="C101" s="88">
        <v>-7.4306144999999999</v>
      </c>
      <c r="F101" s="6">
        <f t="shared" ref="F101:F103" si="16">B209/1000000000</f>
        <v>31.510204081632999</v>
      </c>
      <c r="G101" s="11">
        <f t="shared" si="14"/>
        <v>-66.023083</v>
      </c>
      <c r="H101" s="6">
        <f t="shared" ref="H101:H103" si="17">D209</f>
        <v>-61.023083</v>
      </c>
      <c r="J101" s="88">
        <v>30530612244.897999</v>
      </c>
      <c r="K101" s="88">
        <v>-7.8815588999999999</v>
      </c>
      <c r="N101" s="6">
        <f t="shared" ref="N101:N103" si="18">J209/1000000000</f>
        <v>31.510204081632999</v>
      </c>
      <c r="O101" s="11">
        <f t="shared" si="15"/>
        <v>-78.312645000000003</v>
      </c>
      <c r="P101" s="6">
        <f t="shared" ref="P101:P103" si="19">L209</f>
        <v>-73.312645000000003</v>
      </c>
    </row>
    <row r="102" spans="2:16" x14ac:dyDescent="0.25">
      <c r="B102" s="88">
        <v>30775510204.082001</v>
      </c>
      <c r="C102" s="88">
        <v>-7.4434905000000002</v>
      </c>
      <c r="F102" s="6">
        <f t="shared" si="16"/>
        <v>31.755102040816002</v>
      </c>
      <c r="G102" s="11">
        <f t="shared" si="14"/>
        <v>-64.805046000000004</v>
      </c>
      <c r="H102" s="6">
        <f t="shared" si="17"/>
        <v>-59.805045999999997</v>
      </c>
      <c r="J102" s="88">
        <v>30775510204.082001</v>
      </c>
      <c r="K102" s="88">
        <v>-7.8463282999999997</v>
      </c>
      <c r="N102" s="6">
        <f t="shared" si="18"/>
        <v>31.755102040816002</v>
      </c>
      <c r="O102" s="11">
        <f t="shared" si="15"/>
        <v>-78.116530999999995</v>
      </c>
      <c r="P102" s="6">
        <f t="shared" si="19"/>
        <v>-73.116530999999995</v>
      </c>
    </row>
    <row r="103" spans="2:16" x14ac:dyDescent="0.25">
      <c r="B103" s="88">
        <v>31020408163.264999</v>
      </c>
      <c r="C103" s="88">
        <v>-7.4653368000000002</v>
      </c>
      <c r="F103" s="6">
        <f t="shared" si="16"/>
        <v>32</v>
      </c>
      <c r="G103" s="11">
        <f t="shared" si="14"/>
        <v>-64.083218000000002</v>
      </c>
      <c r="H103" s="6">
        <f t="shared" si="17"/>
        <v>-59.083218000000002</v>
      </c>
      <c r="J103" s="88">
        <v>31020408163.264999</v>
      </c>
      <c r="K103" s="88">
        <v>-7.8764586000000003</v>
      </c>
      <c r="N103" s="6">
        <f t="shared" si="18"/>
        <v>32</v>
      </c>
      <c r="O103" s="11">
        <f t="shared" si="15"/>
        <v>-77.947540000000004</v>
      </c>
      <c r="P103" s="6">
        <f t="shared" si="19"/>
        <v>-72.947540000000004</v>
      </c>
    </row>
    <row r="104" spans="2:16" x14ac:dyDescent="0.25">
      <c r="B104" s="88">
        <v>31265306122.449001</v>
      </c>
      <c r="C104" s="88">
        <v>-7.5192756999999997</v>
      </c>
      <c r="J104" s="88">
        <v>31265306122.449001</v>
      </c>
      <c r="K104" s="88">
        <v>-7.9279232000000004</v>
      </c>
    </row>
    <row r="105" spans="2:16" x14ac:dyDescent="0.25">
      <c r="B105" s="88">
        <v>31510204081.632999</v>
      </c>
      <c r="C105" s="88">
        <v>-7.5789280000000003</v>
      </c>
      <c r="J105" s="88">
        <v>31510204081.632999</v>
      </c>
      <c r="K105" s="88">
        <v>-8.0725707999999994</v>
      </c>
    </row>
    <row r="106" spans="2:16" x14ac:dyDescent="0.25">
      <c r="B106" s="88">
        <v>31755102040.816002</v>
      </c>
      <c r="C106" s="88">
        <v>-7.6939073000000002</v>
      </c>
      <c r="J106" s="88">
        <v>31755102040.816002</v>
      </c>
      <c r="K106" s="88">
        <v>-8.2093515000000004</v>
      </c>
    </row>
    <row r="107" spans="2:16" x14ac:dyDescent="0.25">
      <c r="B107" s="88">
        <v>32000000000</v>
      </c>
      <c r="C107" s="88">
        <v>-7.8365387999999996</v>
      </c>
      <c r="J107" s="88">
        <v>32000000000</v>
      </c>
      <c r="K107" s="88">
        <v>-8.3953513999999991</v>
      </c>
    </row>
    <row r="108" spans="2:16" x14ac:dyDescent="0.25">
      <c r="B108" s="88" t="s">
        <v>21</v>
      </c>
      <c r="J108" s="88" t="s">
        <v>21</v>
      </c>
    </row>
    <row r="111" spans="2:16" x14ac:dyDescent="0.25">
      <c r="B111" s="88" t="s">
        <v>25</v>
      </c>
      <c r="J111" s="88" t="s">
        <v>25</v>
      </c>
    </row>
    <row r="112" spans="2:16" x14ac:dyDescent="0.25">
      <c r="B112" s="88" t="s">
        <v>19</v>
      </c>
      <c r="C112" s="88" t="s">
        <v>117</v>
      </c>
      <c r="D112" s="88" t="s">
        <v>75</v>
      </c>
      <c r="J112" s="88" t="s">
        <v>19</v>
      </c>
      <c r="K112" s="88" t="s">
        <v>117</v>
      </c>
      <c r="L112" s="88" t="s">
        <v>75</v>
      </c>
    </row>
    <row r="113" spans="2:12" x14ac:dyDescent="0.25">
      <c r="B113" s="88">
        <v>8000000000</v>
      </c>
      <c r="C113" s="88">
        <v>-59.293427000000001</v>
      </c>
      <c r="D113" s="88">
        <v>-54.256428</v>
      </c>
      <c r="J113" s="88">
        <v>8000000000</v>
      </c>
      <c r="K113" s="88">
        <v>-80.982787999999999</v>
      </c>
      <c r="L113" s="88">
        <v>-72.032623000000001</v>
      </c>
    </row>
    <row r="114" spans="2:12" x14ac:dyDescent="0.25">
      <c r="B114" s="88">
        <v>8244897959.1836996</v>
      </c>
      <c r="C114" s="88">
        <v>-60.830879000000003</v>
      </c>
      <c r="D114" s="88">
        <v>-54.642662000000001</v>
      </c>
      <c r="J114" s="88">
        <v>8244897959.1836996</v>
      </c>
      <c r="K114" s="88">
        <v>-77.728568999999993</v>
      </c>
      <c r="L114" s="88">
        <v>-68.196174999999997</v>
      </c>
    </row>
    <row r="115" spans="2:12" x14ac:dyDescent="0.25">
      <c r="B115" s="88">
        <v>8489795918.3673</v>
      </c>
      <c r="C115" s="88">
        <v>-60.697121000000003</v>
      </c>
      <c r="D115" s="88">
        <v>-55.709285999999999</v>
      </c>
      <c r="J115" s="88">
        <v>8489795918.3673</v>
      </c>
      <c r="K115" s="88">
        <v>-68.784180000000006</v>
      </c>
      <c r="L115" s="88">
        <v>-63.109290999999999</v>
      </c>
    </row>
    <row r="116" spans="2:12" x14ac:dyDescent="0.25">
      <c r="B116" s="88">
        <v>8734693877.5510006</v>
      </c>
      <c r="C116" s="88">
        <v>-62.840167999999998</v>
      </c>
      <c r="D116" s="88">
        <v>-56.934544000000002</v>
      </c>
      <c r="J116" s="88">
        <v>8734693877.5510006</v>
      </c>
      <c r="K116" s="88">
        <v>-65.163887000000003</v>
      </c>
      <c r="L116" s="88">
        <v>-59.390438000000003</v>
      </c>
    </row>
    <row r="117" spans="2:12" x14ac:dyDescent="0.25">
      <c r="B117" s="88">
        <v>8979591836.7346992</v>
      </c>
      <c r="C117" s="88">
        <v>-64.870079000000004</v>
      </c>
      <c r="D117" s="88">
        <v>-59.314540999999998</v>
      </c>
      <c r="J117" s="88">
        <v>8979591836.7346992</v>
      </c>
      <c r="K117" s="88">
        <v>-66.818832</v>
      </c>
      <c r="L117" s="88">
        <v>-58.74062</v>
      </c>
    </row>
    <row r="118" spans="2:12" x14ac:dyDescent="0.25">
      <c r="B118" s="88">
        <v>9224489795.9183998</v>
      </c>
      <c r="C118" s="88">
        <v>-68.173552999999998</v>
      </c>
      <c r="D118" s="88">
        <v>-62.947575000000001</v>
      </c>
      <c r="J118" s="88">
        <v>9224489795.9183998</v>
      </c>
      <c r="K118" s="88">
        <v>-67.32132</v>
      </c>
      <c r="L118" s="88">
        <v>-61.156619999999997</v>
      </c>
    </row>
    <row r="119" spans="2:12" x14ac:dyDescent="0.25">
      <c r="B119" s="88">
        <v>9469387755.1019993</v>
      </c>
      <c r="C119" s="88">
        <v>-74.056067999999996</v>
      </c>
      <c r="D119" s="88">
        <v>-65.301818999999995</v>
      </c>
      <c r="J119" s="88">
        <v>9469387755.1019993</v>
      </c>
      <c r="K119" s="88">
        <v>-72.885138999999995</v>
      </c>
      <c r="L119" s="88">
        <v>-63.915481999999997</v>
      </c>
    </row>
    <row r="120" spans="2:12" x14ac:dyDescent="0.25">
      <c r="B120" s="88">
        <v>9714285714.2856998</v>
      </c>
      <c r="C120" s="88">
        <v>-72.278403999999995</v>
      </c>
      <c r="D120" s="88">
        <v>-65.712822000000003</v>
      </c>
      <c r="J120" s="88">
        <v>9714285714.2856998</v>
      </c>
      <c r="K120" s="88">
        <v>-75.473258999999999</v>
      </c>
      <c r="L120" s="88">
        <v>-66.589706000000007</v>
      </c>
    </row>
    <row r="121" spans="2:12" x14ac:dyDescent="0.25">
      <c r="B121" s="88">
        <v>9959183673.4694004</v>
      </c>
      <c r="C121" s="88">
        <v>-69.635292000000007</v>
      </c>
      <c r="D121" s="88">
        <v>-64.840652000000006</v>
      </c>
      <c r="J121" s="88">
        <v>9959183673.4694004</v>
      </c>
      <c r="K121" s="88">
        <v>-75.517487000000003</v>
      </c>
      <c r="L121" s="88">
        <v>-67.703781000000006</v>
      </c>
    </row>
    <row r="122" spans="2:12" x14ac:dyDescent="0.25">
      <c r="B122" s="88">
        <v>10204081632.653</v>
      </c>
      <c r="C122" s="88">
        <v>-71.553909000000004</v>
      </c>
      <c r="D122" s="88">
        <v>-66.246077999999997</v>
      </c>
      <c r="J122" s="88">
        <v>10204081632.653</v>
      </c>
      <c r="K122" s="88">
        <v>-76.241462999999996</v>
      </c>
      <c r="L122" s="88">
        <v>-68.839409000000003</v>
      </c>
    </row>
    <row r="123" spans="2:12" x14ac:dyDescent="0.25">
      <c r="B123" s="88">
        <v>10448979591.837</v>
      </c>
      <c r="C123" s="88">
        <v>-76.619727999999995</v>
      </c>
      <c r="D123" s="88">
        <v>-69.361069000000001</v>
      </c>
      <c r="J123" s="88">
        <v>10448979591.837</v>
      </c>
      <c r="K123" s="88">
        <v>-78.801841999999994</v>
      </c>
      <c r="L123" s="88">
        <v>-71.620643999999999</v>
      </c>
    </row>
    <row r="124" spans="2:12" x14ac:dyDescent="0.25">
      <c r="B124" s="88">
        <v>10693877551.02</v>
      </c>
      <c r="C124" s="88">
        <v>-79.021834999999996</v>
      </c>
      <c r="D124" s="88">
        <v>-72.329430000000002</v>
      </c>
      <c r="J124" s="88">
        <v>10693877551.02</v>
      </c>
      <c r="K124" s="88">
        <v>-83.689216999999999</v>
      </c>
      <c r="L124" s="88">
        <v>-72.443084999999996</v>
      </c>
    </row>
    <row r="125" spans="2:12" x14ac:dyDescent="0.25">
      <c r="B125" s="88">
        <v>10938775510.204</v>
      </c>
      <c r="C125" s="88">
        <v>-80.740325999999996</v>
      </c>
      <c r="D125" s="88">
        <v>-73.522452999999999</v>
      </c>
      <c r="J125" s="88">
        <v>10938775510.204</v>
      </c>
      <c r="K125" s="88">
        <v>-78.665222</v>
      </c>
      <c r="L125" s="88">
        <v>-72.032927999999998</v>
      </c>
    </row>
    <row r="126" spans="2:12" x14ac:dyDescent="0.25">
      <c r="B126" s="88">
        <v>11183673469.388</v>
      </c>
      <c r="C126" s="88">
        <v>-80.352340999999996</v>
      </c>
      <c r="D126" s="88">
        <v>-69.242889000000005</v>
      </c>
      <c r="J126" s="88">
        <v>11183673469.388</v>
      </c>
      <c r="K126" s="88">
        <v>-77.426575</v>
      </c>
      <c r="L126" s="88">
        <v>-73.141541000000004</v>
      </c>
    </row>
    <row r="127" spans="2:12" x14ac:dyDescent="0.25">
      <c r="B127" s="88">
        <v>11428571428.570999</v>
      </c>
      <c r="C127" s="88">
        <v>-66.385368</v>
      </c>
      <c r="D127" s="88">
        <v>-65.240416999999994</v>
      </c>
      <c r="J127" s="88">
        <v>11428571428.570999</v>
      </c>
      <c r="K127" s="88">
        <v>-86.982085999999995</v>
      </c>
      <c r="L127" s="88">
        <v>-73.210098000000002</v>
      </c>
    </row>
    <row r="128" spans="2:12" x14ac:dyDescent="0.25">
      <c r="B128" s="88">
        <v>11673469387.754999</v>
      </c>
      <c r="C128" s="88">
        <v>-68.773201</v>
      </c>
      <c r="D128" s="88">
        <v>-64.035552999999993</v>
      </c>
      <c r="J128" s="88">
        <v>11673469387.754999</v>
      </c>
      <c r="K128" s="88">
        <v>-78.688354000000004</v>
      </c>
      <c r="L128" s="88">
        <v>-75.346062000000003</v>
      </c>
    </row>
    <row r="129" spans="2:12" x14ac:dyDescent="0.25">
      <c r="B129" s="88">
        <v>11918367346.938999</v>
      </c>
      <c r="C129" s="88">
        <v>-76.80162</v>
      </c>
      <c r="D129" s="88">
        <v>-67.418807999999999</v>
      </c>
      <c r="J129" s="88">
        <v>11918367346.938999</v>
      </c>
      <c r="K129" s="88">
        <v>-83.635848999999993</v>
      </c>
      <c r="L129" s="88">
        <v>-70.649483000000004</v>
      </c>
    </row>
    <row r="130" spans="2:12" x14ac:dyDescent="0.25">
      <c r="B130" s="88">
        <v>12163265306.122</v>
      </c>
      <c r="C130" s="88">
        <v>-76.531281000000007</v>
      </c>
      <c r="D130" s="88">
        <v>-68.876396</v>
      </c>
      <c r="J130" s="88">
        <v>12163265306.122</v>
      </c>
      <c r="K130" s="88">
        <v>-72.676208000000003</v>
      </c>
      <c r="L130" s="88">
        <v>-68.679878000000002</v>
      </c>
    </row>
    <row r="131" spans="2:12" x14ac:dyDescent="0.25">
      <c r="B131" s="88">
        <v>12408163265.306</v>
      </c>
      <c r="C131" s="88">
        <v>-73.062827999999996</v>
      </c>
      <c r="D131" s="88">
        <v>-68.228675999999993</v>
      </c>
      <c r="J131" s="88">
        <v>12408163265.306</v>
      </c>
      <c r="K131" s="88">
        <v>-72.471969999999999</v>
      </c>
      <c r="L131" s="88">
        <v>-67.428436000000005</v>
      </c>
    </row>
    <row r="132" spans="2:12" x14ac:dyDescent="0.25">
      <c r="B132" s="88">
        <v>12653061224.49</v>
      </c>
      <c r="C132" s="88">
        <v>-74.776764</v>
      </c>
      <c r="D132" s="88">
        <v>-67.669533000000001</v>
      </c>
      <c r="J132" s="88">
        <v>12653061224.49</v>
      </c>
      <c r="K132" s="88">
        <v>-79.647621000000001</v>
      </c>
      <c r="L132" s="88">
        <v>-68.986785999999995</v>
      </c>
    </row>
    <row r="133" spans="2:12" x14ac:dyDescent="0.25">
      <c r="B133" s="88">
        <v>12897959183.673</v>
      </c>
      <c r="C133" s="88">
        <v>-74.735634000000005</v>
      </c>
      <c r="D133" s="88">
        <v>-69.315002000000007</v>
      </c>
      <c r="J133" s="88">
        <v>12897959183.673</v>
      </c>
      <c r="K133" s="88">
        <v>-77.132148999999998</v>
      </c>
      <c r="L133" s="88">
        <v>-70.582474000000005</v>
      </c>
    </row>
    <row r="134" spans="2:12" x14ac:dyDescent="0.25">
      <c r="B134" s="88">
        <v>13142857142.857</v>
      </c>
      <c r="C134" s="88">
        <v>-77.889328000000006</v>
      </c>
      <c r="D134" s="88">
        <v>-69.428550999999999</v>
      </c>
      <c r="J134" s="88">
        <v>13142857142.857</v>
      </c>
      <c r="K134" s="88">
        <v>-77.188323999999994</v>
      </c>
      <c r="L134" s="88">
        <v>-69.243149000000003</v>
      </c>
    </row>
    <row r="135" spans="2:12" x14ac:dyDescent="0.25">
      <c r="B135" s="88">
        <v>13387755102.041</v>
      </c>
      <c r="C135" s="88">
        <v>-74.990402000000003</v>
      </c>
      <c r="D135" s="88">
        <v>-69.991935999999995</v>
      </c>
      <c r="J135" s="88">
        <v>13387755102.041</v>
      </c>
      <c r="K135" s="88">
        <v>-75.662857000000002</v>
      </c>
      <c r="L135" s="88">
        <v>-69.106032999999996</v>
      </c>
    </row>
    <row r="136" spans="2:12" x14ac:dyDescent="0.25">
      <c r="B136" s="88">
        <v>13632653061.224001</v>
      </c>
      <c r="C136" s="88">
        <v>-76.389854</v>
      </c>
      <c r="D136" s="88">
        <v>-68.020218</v>
      </c>
      <c r="J136" s="88">
        <v>13632653061.224001</v>
      </c>
      <c r="K136" s="88">
        <v>-76.854301000000007</v>
      </c>
      <c r="L136" s="88">
        <v>-65.383881000000002</v>
      </c>
    </row>
    <row r="137" spans="2:12" x14ac:dyDescent="0.25">
      <c r="B137" s="88">
        <v>13877551020.408001</v>
      </c>
      <c r="C137" s="88">
        <v>-72.029373000000007</v>
      </c>
      <c r="D137" s="88">
        <v>-66.127517999999995</v>
      </c>
      <c r="J137" s="88">
        <v>13877551020.408001</v>
      </c>
      <c r="K137" s="88">
        <v>-66.356093999999999</v>
      </c>
      <c r="L137" s="88">
        <v>-61.930351000000002</v>
      </c>
    </row>
    <row r="138" spans="2:12" x14ac:dyDescent="0.25">
      <c r="B138" s="88">
        <v>14122448979.591999</v>
      </c>
      <c r="C138" s="88">
        <v>-69.562279000000004</v>
      </c>
      <c r="D138" s="88">
        <v>-65.612517999999994</v>
      </c>
      <c r="J138" s="88">
        <v>14122448979.591999</v>
      </c>
      <c r="K138" s="88">
        <v>-65.842903000000007</v>
      </c>
      <c r="L138" s="88">
        <v>-62.028506999999998</v>
      </c>
    </row>
    <row r="139" spans="2:12" x14ac:dyDescent="0.25">
      <c r="B139" s="88">
        <v>14367346938.775999</v>
      </c>
      <c r="C139" s="88">
        <v>-75.323402000000002</v>
      </c>
      <c r="D139" s="88">
        <v>-65.059814000000003</v>
      </c>
      <c r="J139" s="88">
        <v>14367346938.775999</v>
      </c>
      <c r="K139" s="88">
        <v>-77.887687999999997</v>
      </c>
      <c r="L139" s="88">
        <v>-65.551010000000005</v>
      </c>
    </row>
    <row r="140" spans="2:12" x14ac:dyDescent="0.25">
      <c r="B140" s="88">
        <v>14612244897.959</v>
      </c>
      <c r="C140" s="88">
        <v>-70.781509</v>
      </c>
      <c r="D140" s="88">
        <v>-64.816895000000002</v>
      </c>
      <c r="J140" s="88">
        <v>14612244897.959</v>
      </c>
      <c r="K140" s="88">
        <v>-77.728881999999999</v>
      </c>
      <c r="L140" s="88">
        <v>-68.050811999999993</v>
      </c>
    </row>
    <row r="141" spans="2:12" x14ac:dyDescent="0.25">
      <c r="B141" s="88">
        <v>14857142857.143</v>
      </c>
      <c r="C141" s="88">
        <v>-69.064812000000003</v>
      </c>
      <c r="D141" s="88">
        <v>-63.703719999999997</v>
      </c>
      <c r="J141" s="88">
        <v>14857142857.143</v>
      </c>
      <c r="K141" s="88">
        <v>-73.941520999999995</v>
      </c>
      <c r="L141" s="88">
        <v>-66.358597000000003</v>
      </c>
    </row>
    <row r="142" spans="2:12" x14ac:dyDescent="0.25">
      <c r="B142" s="88">
        <v>15102040816.327</v>
      </c>
      <c r="C142" s="88">
        <v>-71.881493000000006</v>
      </c>
      <c r="D142" s="88">
        <v>-63.794952000000002</v>
      </c>
      <c r="J142" s="88">
        <v>15102040816.327</v>
      </c>
      <c r="K142" s="88">
        <v>-73.236762999999996</v>
      </c>
      <c r="L142" s="88">
        <v>-65.747733999999994</v>
      </c>
    </row>
    <row r="143" spans="2:12" x14ac:dyDescent="0.25">
      <c r="B143" s="88">
        <v>15346938775.51</v>
      </c>
      <c r="C143" s="88">
        <v>-70.923500000000004</v>
      </c>
      <c r="D143" s="88">
        <v>-62.751446000000001</v>
      </c>
      <c r="J143" s="88">
        <v>15346938775.51</v>
      </c>
      <c r="K143" s="88">
        <v>-76.094329999999999</v>
      </c>
      <c r="L143" s="88">
        <v>-65.837196000000006</v>
      </c>
    </row>
    <row r="144" spans="2:12" x14ac:dyDescent="0.25">
      <c r="B144" s="88">
        <v>15591836734.694</v>
      </c>
      <c r="C144" s="88">
        <v>-65.767516999999998</v>
      </c>
      <c r="D144" s="88">
        <v>-60.387703000000002</v>
      </c>
      <c r="J144" s="88">
        <v>15591836734.694</v>
      </c>
      <c r="K144" s="88">
        <v>-74.352371000000005</v>
      </c>
      <c r="L144" s="88">
        <v>-63.777946</v>
      </c>
    </row>
    <row r="145" spans="2:12" x14ac:dyDescent="0.25">
      <c r="B145" s="88">
        <v>15836734693.878</v>
      </c>
      <c r="C145" s="88">
        <v>-64.666573</v>
      </c>
      <c r="D145" s="88">
        <v>-58.979754999999997</v>
      </c>
      <c r="J145" s="88">
        <v>15836734693.878</v>
      </c>
      <c r="K145" s="88">
        <v>-67.143805999999998</v>
      </c>
      <c r="L145" s="88">
        <v>-60.761135000000003</v>
      </c>
    </row>
    <row r="146" spans="2:12" x14ac:dyDescent="0.25">
      <c r="B146" s="88">
        <v>16081632653.061001</v>
      </c>
      <c r="C146" s="88">
        <v>-66.570068000000006</v>
      </c>
      <c r="D146" s="88">
        <v>-65.363190000000003</v>
      </c>
      <c r="J146" s="88">
        <v>16081632653.061001</v>
      </c>
      <c r="K146" s="88">
        <v>-67.112388999999993</v>
      </c>
      <c r="L146" s="88">
        <v>-58.484805999999999</v>
      </c>
    </row>
    <row r="147" spans="2:12" x14ac:dyDescent="0.25">
      <c r="B147" s="88">
        <v>16326530612.245001</v>
      </c>
      <c r="C147" s="88">
        <v>-84.885154999999997</v>
      </c>
      <c r="D147" s="88">
        <v>-74.826606999999996</v>
      </c>
      <c r="J147" s="88">
        <v>16326530612.245001</v>
      </c>
      <c r="K147" s="88">
        <v>-67.570717000000002</v>
      </c>
      <c r="L147" s="88">
        <v>-59.553241999999997</v>
      </c>
    </row>
    <row r="148" spans="2:12" x14ac:dyDescent="0.25">
      <c r="B148" s="88">
        <v>16571428571.429001</v>
      </c>
      <c r="C148" s="88">
        <v>-93.019347999999994</v>
      </c>
      <c r="D148" s="88">
        <v>-77.734786999999997</v>
      </c>
      <c r="J148" s="88">
        <v>16571428571.429001</v>
      </c>
      <c r="K148" s="88">
        <v>-70.353401000000005</v>
      </c>
      <c r="L148" s="88">
        <v>-60.218639000000003</v>
      </c>
    </row>
    <row r="149" spans="2:12" x14ac:dyDescent="0.25">
      <c r="B149" s="88">
        <v>16816326530.612</v>
      </c>
      <c r="C149" s="88">
        <v>-75.360175999999996</v>
      </c>
      <c r="D149" s="88">
        <v>-73.029335000000003</v>
      </c>
      <c r="J149" s="88">
        <v>16816326530.612</v>
      </c>
      <c r="K149" s="88">
        <v>-69.037459999999996</v>
      </c>
      <c r="L149" s="88">
        <v>-60.121566999999999</v>
      </c>
    </row>
    <row r="150" spans="2:12" x14ac:dyDescent="0.25">
      <c r="B150" s="88">
        <v>17061224489.796</v>
      </c>
      <c r="C150" s="88">
        <v>-70.809798999999998</v>
      </c>
      <c r="D150" s="88">
        <v>-64.408752000000007</v>
      </c>
      <c r="J150" s="88">
        <v>17061224489.796</v>
      </c>
      <c r="K150" s="88">
        <v>-67.200896999999998</v>
      </c>
      <c r="L150" s="88">
        <v>-59.355376999999997</v>
      </c>
    </row>
    <row r="151" spans="2:12" x14ac:dyDescent="0.25">
      <c r="B151" s="88">
        <v>17306122448.98</v>
      </c>
      <c r="C151" s="88">
        <v>-67.111373999999998</v>
      </c>
      <c r="D151" s="88">
        <v>-61.039206999999998</v>
      </c>
      <c r="J151" s="88">
        <v>17306122448.98</v>
      </c>
      <c r="K151" s="88">
        <v>-67.974327000000002</v>
      </c>
      <c r="L151" s="88">
        <v>-60.388748</v>
      </c>
    </row>
    <row r="152" spans="2:12" x14ac:dyDescent="0.25">
      <c r="B152" s="88">
        <v>17551020408.162998</v>
      </c>
      <c r="C152" s="88">
        <v>-65.140433999999999</v>
      </c>
      <c r="D152" s="88">
        <v>-59.444339999999997</v>
      </c>
      <c r="J152" s="88">
        <v>17551020408.162998</v>
      </c>
      <c r="K152" s="88">
        <v>-72.112517999999994</v>
      </c>
      <c r="L152" s="88">
        <v>-62.246471</v>
      </c>
    </row>
    <row r="153" spans="2:12" x14ac:dyDescent="0.25">
      <c r="B153" s="88">
        <v>17795918367.347</v>
      </c>
      <c r="C153" s="88">
        <v>-65.896186999999998</v>
      </c>
      <c r="D153" s="88">
        <v>-60.398513999999999</v>
      </c>
      <c r="J153" s="88">
        <v>17795918367.347</v>
      </c>
      <c r="K153" s="88">
        <v>-72.707747999999995</v>
      </c>
      <c r="L153" s="88">
        <v>-64.052902000000003</v>
      </c>
    </row>
    <row r="154" spans="2:12" x14ac:dyDescent="0.25">
      <c r="B154" s="88">
        <v>18040816326.530998</v>
      </c>
      <c r="C154" s="88">
        <v>-69.977142000000001</v>
      </c>
      <c r="D154" s="88">
        <v>-65.967674000000002</v>
      </c>
      <c r="J154" s="88">
        <v>18040816326.530998</v>
      </c>
      <c r="K154" s="88">
        <v>-73.277573000000004</v>
      </c>
      <c r="L154" s="88">
        <v>-69.189041000000003</v>
      </c>
    </row>
    <row r="155" spans="2:12" x14ac:dyDescent="0.25">
      <c r="B155" s="88">
        <v>18285714285.714001</v>
      </c>
      <c r="C155" s="88">
        <v>-81.944168000000005</v>
      </c>
      <c r="D155" s="88">
        <v>-70.003448000000006</v>
      </c>
      <c r="J155" s="88">
        <v>18285714285.714001</v>
      </c>
      <c r="K155" s="88">
        <v>-87.301552000000001</v>
      </c>
      <c r="L155" s="88">
        <v>-70.365181000000007</v>
      </c>
    </row>
    <row r="156" spans="2:12" x14ac:dyDescent="0.25">
      <c r="B156" s="88">
        <v>18530612244.897999</v>
      </c>
      <c r="C156" s="88">
        <v>-78.159721000000005</v>
      </c>
      <c r="D156" s="88">
        <v>-71.977524000000003</v>
      </c>
      <c r="J156" s="88">
        <v>18530612244.897999</v>
      </c>
      <c r="K156" s="88">
        <v>-75.989265000000003</v>
      </c>
      <c r="L156" s="88">
        <v>-73.585792999999995</v>
      </c>
    </row>
    <row r="157" spans="2:12" x14ac:dyDescent="0.25">
      <c r="B157" s="88">
        <v>18775510204.082001</v>
      </c>
      <c r="C157" s="88">
        <v>-76.056717000000006</v>
      </c>
      <c r="D157" s="88">
        <v>-67.825942999999995</v>
      </c>
      <c r="J157" s="88">
        <v>18775510204.082001</v>
      </c>
      <c r="K157" s="88">
        <v>-82.660683000000006</v>
      </c>
      <c r="L157" s="88">
        <v>-76.065749999999994</v>
      </c>
    </row>
    <row r="158" spans="2:12" x14ac:dyDescent="0.25">
      <c r="B158" s="88">
        <v>19020408163.264999</v>
      </c>
      <c r="C158" s="88">
        <v>-69.629645999999994</v>
      </c>
      <c r="D158" s="88">
        <v>-65.058539999999994</v>
      </c>
      <c r="J158" s="88">
        <v>19020408163.264999</v>
      </c>
      <c r="K158" s="88">
        <v>-94.487899999999996</v>
      </c>
      <c r="L158" s="88">
        <v>-80.871391000000003</v>
      </c>
    </row>
    <row r="159" spans="2:12" x14ac:dyDescent="0.25">
      <c r="B159" s="88">
        <v>19265306122.449001</v>
      </c>
      <c r="C159" s="88">
        <v>-69.987251000000001</v>
      </c>
      <c r="D159" s="88">
        <v>-64.436035000000004</v>
      </c>
      <c r="J159" s="88">
        <v>19265306122.449001</v>
      </c>
      <c r="K159" s="88">
        <v>-90.127555999999998</v>
      </c>
      <c r="L159" s="88">
        <v>-80.006477000000004</v>
      </c>
    </row>
    <row r="160" spans="2:12" x14ac:dyDescent="0.25">
      <c r="B160" s="88">
        <v>19510204081.632999</v>
      </c>
      <c r="C160" s="88">
        <v>-74.368515000000002</v>
      </c>
      <c r="D160" s="88">
        <v>-65.616874999999993</v>
      </c>
      <c r="J160" s="88">
        <v>19510204081.632999</v>
      </c>
      <c r="K160" s="88">
        <v>-79.780510000000007</v>
      </c>
      <c r="L160" s="88">
        <v>-76.882744000000002</v>
      </c>
    </row>
    <row r="161" spans="2:12" x14ac:dyDescent="0.25">
      <c r="B161" s="88">
        <v>19755102040.816002</v>
      </c>
      <c r="C161" s="88">
        <v>-73.270736999999997</v>
      </c>
      <c r="D161" s="88">
        <v>-66.042961000000005</v>
      </c>
      <c r="J161" s="88">
        <v>19755102040.816002</v>
      </c>
      <c r="K161" s="88">
        <v>-84.829787999999994</v>
      </c>
      <c r="L161" s="88">
        <v>-71.669312000000005</v>
      </c>
    </row>
    <row r="162" spans="2:12" x14ac:dyDescent="0.25">
      <c r="B162" s="88">
        <v>20000000000</v>
      </c>
      <c r="C162" s="88">
        <v>-71.299721000000005</v>
      </c>
      <c r="D162" s="88">
        <v>-63.638492999999997</v>
      </c>
      <c r="J162" s="88">
        <v>20000000000</v>
      </c>
      <c r="K162" s="88">
        <v>-74.212952000000001</v>
      </c>
      <c r="L162" s="88">
        <v>-71.417488000000006</v>
      </c>
    </row>
    <row r="163" spans="2:12" x14ac:dyDescent="0.25">
      <c r="B163" s="88">
        <v>20244897959.183998</v>
      </c>
      <c r="C163" s="88">
        <v>-67.10257</v>
      </c>
      <c r="D163" s="88">
        <v>-61.286709000000002</v>
      </c>
      <c r="J163" s="88">
        <v>20244897959.183998</v>
      </c>
      <c r="K163" s="88">
        <v>-78.761047000000005</v>
      </c>
      <c r="L163" s="88">
        <v>-72.441208000000003</v>
      </c>
    </row>
    <row r="164" spans="2:12" x14ac:dyDescent="0.25">
      <c r="B164" s="88">
        <v>20489795918.367001</v>
      </c>
      <c r="C164" s="88">
        <v>-66.198729999999998</v>
      </c>
      <c r="D164" s="88">
        <v>-59.717101999999997</v>
      </c>
      <c r="J164" s="88">
        <v>20489795918.367001</v>
      </c>
      <c r="K164" s="88">
        <v>-87.695601999999994</v>
      </c>
      <c r="L164" s="88">
        <v>-73.602187999999998</v>
      </c>
    </row>
    <row r="165" spans="2:12" x14ac:dyDescent="0.25">
      <c r="B165" s="88">
        <v>20734693877.550999</v>
      </c>
      <c r="C165" s="88">
        <v>-66.565658999999997</v>
      </c>
      <c r="D165" s="88">
        <v>-61.048259999999999</v>
      </c>
      <c r="J165" s="88">
        <v>20734693877.550999</v>
      </c>
      <c r="K165" s="88">
        <v>-77.703025999999994</v>
      </c>
      <c r="L165" s="88">
        <v>-74.925522000000001</v>
      </c>
    </row>
    <row r="166" spans="2:12" x14ac:dyDescent="0.25">
      <c r="B166" s="88">
        <v>20979591836.735001</v>
      </c>
      <c r="C166" s="88">
        <v>-71.125900000000001</v>
      </c>
      <c r="D166" s="88">
        <v>-62.758110000000002</v>
      </c>
      <c r="J166" s="88">
        <v>20979591836.735001</v>
      </c>
      <c r="K166" s="88">
        <v>-82.754279999999994</v>
      </c>
      <c r="L166" s="88">
        <v>-73.147094999999993</v>
      </c>
    </row>
    <row r="167" spans="2:12" x14ac:dyDescent="0.25">
      <c r="B167" s="88">
        <v>21224489795.917999</v>
      </c>
      <c r="C167" s="88">
        <v>-71.471435999999997</v>
      </c>
      <c r="D167" s="88">
        <v>-66.187568999999996</v>
      </c>
      <c r="J167" s="88">
        <v>21224489795.917999</v>
      </c>
      <c r="K167" s="88">
        <v>-82.400420999999994</v>
      </c>
      <c r="L167" s="88">
        <v>-74.908210999999994</v>
      </c>
    </row>
    <row r="168" spans="2:12" x14ac:dyDescent="0.25">
      <c r="B168" s="88">
        <v>21469387755.102001</v>
      </c>
      <c r="C168" s="88">
        <v>-76.921111999999994</v>
      </c>
      <c r="D168" s="88">
        <v>-69.794167000000002</v>
      </c>
      <c r="J168" s="88">
        <v>21469387755.102001</v>
      </c>
      <c r="K168" s="88">
        <v>-82.980521999999993</v>
      </c>
      <c r="L168" s="88">
        <v>-71.118874000000005</v>
      </c>
    </row>
    <row r="169" spans="2:12" x14ac:dyDescent="0.25">
      <c r="B169" s="88">
        <v>21714285714.285999</v>
      </c>
      <c r="C169" s="88">
        <v>-81.967979</v>
      </c>
      <c r="D169" s="88">
        <v>-72.054198999999997</v>
      </c>
      <c r="J169" s="88">
        <v>21714285714.285999</v>
      </c>
      <c r="K169" s="88">
        <v>-71.495316000000003</v>
      </c>
      <c r="L169" s="88">
        <v>-65.464737</v>
      </c>
    </row>
    <row r="170" spans="2:12" x14ac:dyDescent="0.25">
      <c r="B170" s="88">
        <v>21959183673.469002</v>
      </c>
      <c r="C170" s="88">
        <v>-78.146552999999997</v>
      </c>
      <c r="D170" s="88">
        <v>-72.125320000000002</v>
      </c>
      <c r="J170" s="88">
        <v>21959183673.469002</v>
      </c>
      <c r="K170" s="88">
        <v>-65.657555000000002</v>
      </c>
      <c r="L170" s="88">
        <v>-59.834086999999997</v>
      </c>
    </row>
    <row r="171" spans="2:12" x14ac:dyDescent="0.25">
      <c r="B171" s="88">
        <v>22204081632.653</v>
      </c>
      <c r="C171" s="88">
        <v>-77.199912999999995</v>
      </c>
      <c r="D171" s="88">
        <v>-69.570076</v>
      </c>
      <c r="J171" s="88">
        <v>22204081632.653</v>
      </c>
      <c r="K171" s="88">
        <v>-66.235550000000003</v>
      </c>
      <c r="L171" s="88">
        <v>-58.635196999999998</v>
      </c>
    </row>
    <row r="172" spans="2:12" x14ac:dyDescent="0.25">
      <c r="B172" s="88">
        <v>22448979591.837002</v>
      </c>
      <c r="C172" s="88">
        <v>-74.584632999999997</v>
      </c>
      <c r="D172" s="88">
        <v>-68.178687999999994</v>
      </c>
      <c r="J172" s="88">
        <v>22448979591.837002</v>
      </c>
      <c r="K172" s="88">
        <v>-68.210052000000005</v>
      </c>
      <c r="L172" s="88">
        <v>-59.419826999999998</v>
      </c>
    </row>
    <row r="173" spans="2:12" x14ac:dyDescent="0.25">
      <c r="B173" s="88">
        <v>22693877551.02</v>
      </c>
      <c r="C173" s="88">
        <v>-74.493187000000006</v>
      </c>
      <c r="D173" s="88">
        <v>-67.540954999999997</v>
      </c>
      <c r="J173" s="88">
        <v>22693877551.02</v>
      </c>
      <c r="K173" s="88">
        <v>-68.365523999999994</v>
      </c>
      <c r="L173" s="88">
        <v>-59.171211</v>
      </c>
    </row>
    <row r="174" spans="2:12" x14ac:dyDescent="0.25">
      <c r="B174" s="88">
        <v>22938775510.203999</v>
      </c>
      <c r="C174" s="88">
        <v>-75.873390000000001</v>
      </c>
      <c r="D174" s="88">
        <v>-68.516029000000003</v>
      </c>
      <c r="J174" s="88">
        <v>22938775510.203999</v>
      </c>
      <c r="K174" s="88">
        <v>-65.762978000000004</v>
      </c>
      <c r="L174" s="88">
        <v>-57.647778000000002</v>
      </c>
    </row>
    <row r="175" spans="2:12" x14ac:dyDescent="0.25">
      <c r="B175" s="88">
        <v>23183673469.388</v>
      </c>
      <c r="C175" s="88">
        <v>-77.901580999999993</v>
      </c>
      <c r="D175" s="88">
        <v>-68.305976999999999</v>
      </c>
      <c r="J175" s="88">
        <v>23183673469.388</v>
      </c>
      <c r="K175" s="88">
        <v>-63.674945999999998</v>
      </c>
      <c r="L175" s="88">
        <v>-56.657699999999998</v>
      </c>
    </row>
    <row r="176" spans="2:12" x14ac:dyDescent="0.25">
      <c r="B176" s="88">
        <v>23428571428.570999</v>
      </c>
      <c r="C176" s="88">
        <v>-73.991805999999997</v>
      </c>
      <c r="D176" s="88">
        <v>-66.904365999999996</v>
      </c>
      <c r="J176" s="88">
        <v>23428571428.570999</v>
      </c>
      <c r="K176" s="88">
        <v>-65.151268000000002</v>
      </c>
      <c r="L176" s="88">
        <v>-58.203648000000001</v>
      </c>
    </row>
    <row r="177" spans="2:12" x14ac:dyDescent="0.25">
      <c r="B177" s="88">
        <v>23673469387.755001</v>
      </c>
      <c r="C177" s="88">
        <v>-71.571556000000001</v>
      </c>
      <c r="D177" s="88">
        <v>-63.558616999999998</v>
      </c>
      <c r="J177" s="88">
        <v>23673469387.755001</v>
      </c>
      <c r="K177" s="88">
        <v>-70.122947999999994</v>
      </c>
      <c r="L177" s="88">
        <v>-66.154144000000002</v>
      </c>
    </row>
    <row r="178" spans="2:12" x14ac:dyDescent="0.25">
      <c r="B178" s="88">
        <v>23918367346.938999</v>
      </c>
      <c r="C178" s="88">
        <v>-67.695778000000004</v>
      </c>
      <c r="D178" s="88">
        <v>-60.998961999999999</v>
      </c>
      <c r="J178" s="88">
        <v>23918367346.938999</v>
      </c>
      <c r="K178" s="88">
        <v>-87.198882999999995</v>
      </c>
      <c r="L178" s="88">
        <v>-71.750900000000001</v>
      </c>
    </row>
    <row r="179" spans="2:12" x14ac:dyDescent="0.25">
      <c r="B179" s="88">
        <v>24163265306.122002</v>
      </c>
      <c r="C179" s="88">
        <v>-66.054848000000007</v>
      </c>
      <c r="D179" s="88">
        <v>-58.592464</v>
      </c>
      <c r="J179" s="88">
        <v>24163265306.122002</v>
      </c>
      <c r="K179" s="88">
        <v>-81.726555000000005</v>
      </c>
      <c r="L179" s="88">
        <v>-76.343742000000006</v>
      </c>
    </row>
    <row r="180" spans="2:12" x14ac:dyDescent="0.25">
      <c r="B180" s="88">
        <v>24408163265.306</v>
      </c>
      <c r="C180" s="88">
        <v>-64.171897999999999</v>
      </c>
      <c r="D180" s="88">
        <v>-57.313034000000002</v>
      </c>
      <c r="J180" s="88">
        <v>24408163265.306</v>
      </c>
      <c r="K180" s="88">
        <v>-83.760529000000005</v>
      </c>
      <c r="L180" s="88">
        <v>-76.340621999999996</v>
      </c>
    </row>
    <row r="181" spans="2:12" x14ac:dyDescent="0.25">
      <c r="B181" s="88">
        <v>24653061224.490002</v>
      </c>
      <c r="C181" s="88">
        <v>-63.738537000000001</v>
      </c>
      <c r="D181" s="88">
        <v>-56.489928999999997</v>
      </c>
      <c r="J181" s="88">
        <v>24653061224.490002</v>
      </c>
      <c r="K181" s="88">
        <v>-87.109641999999994</v>
      </c>
      <c r="L181" s="88">
        <v>-78.518578000000005</v>
      </c>
    </row>
    <row r="182" spans="2:12" x14ac:dyDescent="0.25">
      <c r="B182" s="88">
        <v>24897959183.673</v>
      </c>
      <c r="C182" s="88">
        <v>-63.571980000000003</v>
      </c>
      <c r="D182" s="88">
        <v>-56.633274</v>
      </c>
      <c r="J182" s="88">
        <v>24897959183.673</v>
      </c>
      <c r="K182" s="88">
        <v>-88.227631000000002</v>
      </c>
      <c r="L182" s="88">
        <v>-76.9636</v>
      </c>
    </row>
    <row r="183" spans="2:12" x14ac:dyDescent="0.25">
      <c r="B183" s="88">
        <v>25142857142.856998</v>
      </c>
      <c r="C183" s="88">
        <v>-64.628249999999994</v>
      </c>
      <c r="D183" s="88">
        <v>-56.820030000000003</v>
      </c>
      <c r="J183" s="88">
        <v>25142857142.856998</v>
      </c>
      <c r="K183" s="88">
        <v>-79.167389</v>
      </c>
      <c r="L183" s="88">
        <v>-80.129577999999995</v>
      </c>
    </row>
    <row r="184" spans="2:12" x14ac:dyDescent="0.25">
      <c r="B184" s="88">
        <v>25387755102.041</v>
      </c>
      <c r="C184" s="88">
        <v>-64.371482999999998</v>
      </c>
      <c r="D184" s="88">
        <v>-57.091431</v>
      </c>
      <c r="J184" s="88">
        <v>25387755102.041</v>
      </c>
      <c r="K184" s="88">
        <v>-96.771370000000005</v>
      </c>
      <c r="L184" s="88">
        <v>-77.377457000000007</v>
      </c>
    </row>
    <row r="185" spans="2:12" x14ac:dyDescent="0.25">
      <c r="B185" s="88">
        <v>25632653061.223999</v>
      </c>
      <c r="C185" s="88">
        <v>-64.479523</v>
      </c>
      <c r="D185" s="88">
        <v>-56.900841</v>
      </c>
      <c r="J185" s="88">
        <v>25632653061.223999</v>
      </c>
      <c r="K185" s="88">
        <v>-80.178741000000002</v>
      </c>
      <c r="L185" s="88">
        <v>-77.266616999999997</v>
      </c>
    </row>
    <row r="186" spans="2:12" x14ac:dyDescent="0.25">
      <c r="B186" s="88">
        <v>25877551020.408001</v>
      </c>
      <c r="C186" s="88">
        <v>-64.205070000000006</v>
      </c>
      <c r="D186" s="88">
        <v>-57.104919000000002</v>
      </c>
      <c r="J186" s="88">
        <v>25877551020.408001</v>
      </c>
      <c r="K186" s="88">
        <v>-79.069046</v>
      </c>
      <c r="L186" s="88">
        <v>-68.896636999999998</v>
      </c>
    </row>
    <row r="187" spans="2:12" x14ac:dyDescent="0.25">
      <c r="B187" s="88">
        <v>26122448979.591999</v>
      </c>
      <c r="C187" s="88">
        <v>-65.107619999999997</v>
      </c>
      <c r="D187" s="88">
        <v>-58.025368</v>
      </c>
      <c r="J187" s="88">
        <v>26122448979.591999</v>
      </c>
      <c r="K187" s="88">
        <v>-71.800713000000002</v>
      </c>
      <c r="L187" s="88">
        <v>-64.863547999999994</v>
      </c>
    </row>
    <row r="188" spans="2:12" x14ac:dyDescent="0.25">
      <c r="B188" s="88">
        <v>26367346938.776001</v>
      </c>
      <c r="C188" s="88">
        <v>-67.375129999999999</v>
      </c>
      <c r="D188" s="88">
        <v>-58.700355999999999</v>
      </c>
      <c r="J188" s="88">
        <v>26367346938.776001</v>
      </c>
      <c r="K188" s="88">
        <v>-68.165336999999994</v>
      </c>
      <c r="L188" s="88">
        <v>-61.044685000000001</v>
      </c>
    </row>
    <row r="189" spans="2:12" x14ac:dyDescent="0.25">
      <c r="B189" s="88">
        <v>26612244897.959</v>
      </c>
      <c r="C189" s="88">
        <v>-66.367523000000006</v>
      </c>
      <c r="D189" s="88">
        <v>-59.779938000000001</v>
      </c>
      <c r="J189" s="88">
        <v>26612244897.959</v>
      </c>
      <c r="K189" s="88">
        <v>-67.603363000000002</v>
      </c>
      <c r="L189" s="88">
        <v>-58.558219999999999</v>
      </c>
    </row>
    <row r="190" spans="2:12" x14ac:dyDescent="0.25">
      <c r="B190" s="88">
        <v>26857142857.143002</v>
      </c>
      <c r="C190" s="88">
        <v>-68.530959999999993</v>
      </c>
      <c r="D190" s="88">
        <v>-59.755943000000002</v>
      </c>
      <c r="J190" s="88">
        <v>26857142857.143002</v>
      </c>
      <c r="K190" s="88">
        <v>-64.324180999999996</v>
      </c>
      <c r="L190" s="88">
        <v>-58.183601000000003</v>
      </c>
    </row>
    <row r="191" spans="2:12" x14ac:dyDescent="0.25">
      <c r="B191" s="88">
        <v>27102040816.327</v>
      </c>
      <c r="C191" s="88">
        <v>-67.538680999999997</v>
      </c>
      <c r="D191" s="88">
        <v>-59.579838000000002</v>
      </c>
      <c r="J191" s="88">
        <v>27102040816.327</v>
      </c>
      <c r="K191" s="88">
        <v>-66.994895999999997</v>
      </c>
      <c r="L191" s="88">
        <v>-57.384189999999997</v>
      </c>
    </row>
    <row r="192" spans="2:12" x14ac:dyDescent="0.25">
      <c r="B192" s="88">
        <v>27346938775.509998</v>
      </c>
      <c r="C192" s="88">
        <v>-66.039519999999996</v>
      </c>
      <c r="D192" s="88">
        <v>-58.238331000000002</v>
      </c>
      <c r="J192" s="88">
        <v>27346938775.509998</v>
      </c>
      <c r="K192" s="88">
        <v>-65.260543999999996</v>
      </c>
      <c r="L192" s="88">
        <v>-56.874488999999997</v>
      </c>
    </row>
    <row r="193" spans="2:12" x14ac:dyDescent="0.25">
      <c r="B193" s="88">
        <v>27591836734.694</v>
      </c>
      <c r="C193" s="88">
        <v>-64.572677999999996</v>
      </c>
      <c r="D193" s="88">
        <v>-57.064143999999999</v>
      </c>
      <c r="J193" s="88">
        <v>27591836734.694</v>
      </c>
      <c r="K193" s="88">
        <v>-62.987377000000002</v>
      </c>
      <c r="L193" s="88">
        <v>-55.961185</v>
      </c>
    </row>
    <row r="194" spans="2:12" x14ac:dyDescent="0.25">
      <c r="B194" s="88">
        <v>27836734693.877998</v>
      </c>
      <c r="C194" s="88">
        <v>-63.941811000000001</v>
      </c>
      <c r="D194" s="88">
        <v>-56.126877</v>
      </c>
      <c r="J194" s="88">
        <v>27836734693.877998</v>
      </c>
      <c r="K194" s="88">
        <v>-64.495506000000006</v>
      </c>
      <c r="L194" s="88">
        <v>-54.584735999999999</v>
      </c>
    </row>
    <row r="195" spans="2:12" x14ac:dyDescent="0.25">
      <c r="B195" s="88">
        <v>28081632653.061001</v>
      </c>
      <c r="C195" s="88">
        <v>-63.103096000000001</v>
      </c>
      <c r="D195" s="88">
        <v>-56.037345999999999</v>
      </c>
      <c r="J195" s="88">
        <v>28081632653.061001</v>
      </c>
      <c r="K195" s="88">
        <v>-61.199413</v>
      </c>
      <c r="L195" s="88">
        <v>-54.395415999999997</v>
      </c>
    </row>
    <row r="196" spans="2:12" x14ac:dyDescent="0.25">
      <c r="B196" s="88">
        <v>28326530612.244999</v>
      </c>
      <c r="C196" s="88">
        <v>-64.138221999999999</v>
      </c>
      <c r="D196" s="88">
        <v>-56.747028</v>
      </c>
      <c r="J196" s="88">
        <v>28326530612.244999</v>
      </c>
      <c r="K196" s="88">
        <v>-62.318393999999998</v>
      </c>
      <c r="L196" s="88">
        <v>-53.561115000000001</v>
      </c>
    </row>
    <row r="197" spans="2:12" x14ac:dyDescent="0.25">
      <c r="B197" s="88">
        <v>28571428571.429001</v>
      </c>
      <c r="C197" s="88">
        <v>-65.875647999999998</v>
      </c>
      <c r="D197" s="88">
        <v>-58.071587000000001</v>
      </c>
      <c r="J197" s="88">
        <v>28571428571.429001</v>
      </c>
      <c r="K197" s="88">
        <v>-61.747089000000003</v>
      </c>
      <c r="L197" s="88">
        <v>-54.158515999999999</v>
      </c>
    </row>
    <row r="198" spans="2:12" x14ac:dyDescent="0.25">
      <c r="B198" s="88">
        <v>28816326530.612</v>
      </c>
      <c r="C198" s="88">
        <v>-66.825042999999994</v>
      </c>
      <c r="D198" s="88">
        <v>-59.062041999999998</v>
      </c>
      <c r="J198" s="88">
        <v>28816326530.612</v>
      </c>
      <c r="K198" s="88">
        <v>-62.776412999999998</v>
      </c>
      <c r="L198" s="88">
        <v>-54.660175000000002</v>
      </c>
    </row>
    <row r="199" spans="2:12" x14ac:dyDescent="0.25">
      <c r="B199" s="88">
        <v>29061224489.796001</v>
      </c>
      <c r="C199" s="88">
        <v>-66.988929999999996</v>
      </c>
      <c r="D199" s="88">
        <v>-59.790790999999999</v>
      </c>
      <c r="J199" s="88">
        <v>29061224489.796001</v>
      </c>
      <c r="K199" s="88">
        <v>-63.599670000000003</v>
      </c>
      <c r="L199" s="88">
        <v>-55.678192000000003</v>
      </c>
    </row>
    <row r="200" spans="2:12" x14ac:dyDescent="0.25">
      <c r="B200" s="88">
        <v>29306122448.98</v>
      </c>
      <c r="C200" s="88">
        <v>-68.002150999999998</v>
      </c>
      <c r="D200" s="88">
        <v>-60.430222000000001</v>
      </c>
      <c r="J200" s="88">
        <v>29306122448.98</v>
      </c>
      <c r="K200" s="88">
        <v>-64.627380000000002</v>
      </c>
      <c r="L200" s="88">
        <v>-57.507010999999999</v>
      </c>
    </row>
    <row r="201" spans="2:12" x14ac:dyDescent="0.25">
      <c r="B201" s="88">
        <v>29551020408.162998</v>
      </c>
      <c r="C201" s="88">
        <v>-68.797104000000004</v>
      </c>
      <c r="D201" s="88">
        <v>-60.543114000000003</v>
      </c>
      <c r="J201" s="88">
        <v>29551020408.162998</v>
      </c>
      <c r="K201" s="88">
        <v>-68.079559000000003</v>
      </c>
      <c r="L201" s="88">
        <v>-58.841071999999997</v>
      </c>
    </row>
    <row r="202" spans="2:12" x14ac:dyDescent="0.25">
      <c r="B202" s="88">
        <v>29795918367.347</v>
      </c>
      <c r="C202" s="88">
        <v>-67.307854000000006</v>
      </c>
      <c r="D202" s="88">
        <v>-59.140948999999999</v>
      </c>
      <c r="J202" s="88">
        <v>29795918367.347</v>
      </c>
      <c r="K202" s="88">
        <v>-67.472374000000002</v>
      </c>
      <c r="L202" s="88">
        <v>-60.281849000000001</v>
      </c>
    </row>
    <row r="203" spans="2:12" x14ac:dyDescent="0.25">
      <c r="B203" s="88">
        <v>30040816326.530998</v>
      </c>
      <c r="C203" s="88">
        <v>-63.748233999999997</v>
      </c>
      <c r="D203" s="88">
        <v>-57.708579999999998</v>
      </c>
      <c r="J203" s="88">
        <v>30040816326.530998</v>
      </c>
      <c r="K203" s="88">
        <v>-68.879233999999997</v>
      </c>
      <c r="L203" s="88">
        <v>-62.235157000000001</v>
      </c>
    </row>
    <row r="204" spans="2:12" x14ac:dyDescent="0.25">
      <c r="B204" s="88">
        <v>30285714285.714001</v>
      </c>
      <c r="C204" s="88">
        <v>-64.356414999999998</v>
      </c>
      <c r="D204" s="88">
        <v>-56.061107999999997</v>
      </c>
      <c r="J204" s="88">
        <v>30285714285.714001</v>
      </c>
      <c r="K204" s="88">
        <v>-73.920272999999995</v>
      </c>
      <c r="L204" s="88">
        <v>-63.745907000000003</v>
      </c>
    </row>
    <row r="205" spans="2:12" x14ac:dyDescent="0.25">
      <c r="B205" s="88">
        <v>30530612244.897999</v>
      </c>
      <c r="C205" s="88">
        <v>-62.324471000000003</v>
      </c>
      <c r="D205" s="88">
        <v>-56.990107999999999</v>
      </c>
      <c r="J205" s="88">
        <v>30530612244.897999</v>
      </c>
      <c r="K205" s="88">
        <v>-72.027679000000006</v>
      </c>
      <c r="L205" s="88">
        <v>-65.032668999999999</v>
      </c>
    </row>
    <row r="206" spans="2:12" x14ac:dyDescent="0.25">
      <c r="B206" s="88">
        <v>30775510204.082001</v>
      </c>
      <c r="C206" s="88">
        <v>-66.552963000000005</v>
      </c>
      <c r="D206" s="88">
        <v>-59.201801000000003</v>
      </c>
      <c r="J206" s="88">
        <v>30775510204.082001</v>
      </c>
      <c r="K206" s="88">
        <v>-72.727279999999993</v>
      </c>
      <c r="L206" s="88">
        <v>-67.494445999999996</v>
      </c>
    </row>
    <row r="207" spans="2:12" x14ac:dyDescent="0.25">
      <c r="B207" s="88">
        <v>31020408163.264999</v>
      </c>
      <c r="C207" s="88">
        <v>-71.067413000000002</v>
      </c>
      <c r="D207" s="88">
        <v>-61.911448999999998</v>
      </c>
      <c r="J207" s="88">
        <v>31020408163.264999</v>
      </c>
      <c r="K207" s="88">
        <v>-81.332725999999994</v>
      </c>
      <c r="L207" s="88">
        <v>-70.271682999999996</v>
      </c>
    </row>
    <row r="208" spans="2:12" x14ac:dyDescent="0.25">
      <c r="B208" s="88">
        <v>31265306122.449001</v>
      </c>
      <c r="C208" s="88">
        <v>-70.542075999999994</v>
      </c>
      <c r="D208" s="88">
        <v>-62.719681000000001</v>
      </c>
      <c r="J208" s="88">
        <v>31265306122.449001</v>
      </c>
      <c r="K208" s="88">
        <v>-80.405761999999996</v>
      </c>
      <c r="L208" s="88">
        <v>-72.776871</v>
      </c>
    </row>
    <row r="209" spans="2:12" x14ac:dyDescent="0.25">
      <c r="B209" s="88">
        <v>31510204081.632999</v>
      </c>
      <c r="C209" s="88">
        <v>-69.113097999999994</v>
      </c>
      <c r="D209" s="88">
        <v>-61.023083</v>
      </c>
      <c r="J209" s="88">
        <v>31510204081.632999</v>
      </c>
      <c r="K209" s="88">
        <v>-80.469070000000002</v>
      </c>
      <c r="L209" s="88">
        <v>-73.312645000000003</v>
      </c>
    </row>
    <row r="210" spans="2:12" x14ac:dyDescent="0.25">
      <c r="B210" s="88">
        <v>31755102040.816002</v>
      </c>
      <c r="C210" s="88">
        <v>-66.206183999999993</v>
      </c>
      <c r="D210" s="88">
        <v>-59.805045999999997</v>
      </c>
      <c r="J210" s="88">
        <v>31755102040.816002</v>
      </c>
      <c r="K210" s="88">
        <v>-83.272942</v>
      </c>
      <c r="L210" s="88">
        <v>-73.116530999999995</v>
      </c>
    </row>
    <row r="211" spans="2:12" x14ac:dyDescent="0.25">
      <c r="B211" s="88">
        <v>32000000000</v>
      </c>
      <c r="C211" s="88">
        <v>-67.205223000000004</v>
      </c>
      <c r="D211" s="88">
        <v>-59.083218000000002</v>
      </c>
      <c r="J211" s="88">
        <v>32000000000</v>
      </c>
      <c r="K211" s="88">
        <v>-80.284865999999994</v>
      </c>
      <c r="L211" s="88">
        <v>-72.947540000000004</v>
      </c>
    </row>
    <row r="212" spans="2:12" x14ac:dyDescent="0.25">
      <c r="B212" s="88" t="s">
        <v>21</v>
      </c>
      <c r="J212" s="88" t="s">
        <v>21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48"/>
  <sheetViews>
    <sheetView workbookViewId="0">
      <selection activeCell="J1" sqref="J1:L148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6.28515625" style="6" bestFit="1" customWidth="1"/>
    <col min="7" max="7" width="25.28515625" style="6" bestFit="1" customWidth="1"/>
    <col min="8" max="8" width="9.28515625" style="88" bestFit="1" customWidth="1"/>
    <col min="9" max="9" width="13.7109375" style="40" customWidth="1"/>
    <col min="10" max="12" width="9.140625" style="88"/>
    <col min="13" max="13" width="2" style="7" customWidth="1"/>
    <col min="14" max="14" width="16.28515625" style="6" bestFit="1" customWidth="1"/>
    <col min="15" max="15" width="25.28515625" style="6" bestFit="1" customWidth="1"/>
    <col min="16" max="16" width="9.28515625" style="88" bestFit="1" customWidth="1"/>
    <col min="17" max="17" width="2" style="7" customWidth="1"/>
  </cols>
  <sheetData>
    <row r="1" spans="1:17" x14ac:dyDescent="0.25">
      <c r="B1" s="88" t="s">
        <v>95</v>
      </c>
      <c r="E1" s="10"/>
      <c r="G1" s="41" t="s">
        <v>16</v>
      </c>
      <c r="J1" s="88" t="s">
        <v>95</v>
      </c>
      <c r="M1" s="10"/>
      <c r="O1" s="41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E2" s="10"/>
      <c r="G2" s="82" t="s">
        <v>280</v>
      </c>
      <c r="I2" s="50" t="s">
        <v>108</v>
      </c>
      <c r="J2" s="88" t="s">
        <v>256</v>
      </c>
      <c r="K2" s="88" t="s">
        <v>289</v>
      </c>
      <c r="L2" s="88" t="s">
        <v>290</v>
      </c>
      <c r="M2" s="10"/>
      <c r="O2" s="82" t="s">
        <v>280</v>
      </c>
      <c r="Q2" s="10"/>
    </row>
    <row r="3" spans="1:17" x14ac:dyDescent="0.25">
      <c r="B3" s="88" t="s">
        <v>215</v>
      </c>
      <c r="C3" s="88" t="s">
        <v>297</v>
      </c>
      <c r="D3" s="88" t="s">
        <v>299</v>
      </c>
      <c r="E3" s="10"/>
      <c r="G3" s="13"/>
      <c r="J3" s="88" t="s">
        <v>215</v>
      </c>
      <c r="K3" s="88" t="s">
        <v>297</v>
      </c>
      <c r="L3" s="88" t="s">
        <v>298</v>
      </c>
      <c r="M3" s="10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H5" s="89"/>
      <c r="M5" s="10"/>
      <c r="N5" s="6" t="s">
        <v>18</v>
      </c>
      <c r="P5" s="89"/>
      <c r="Q5" s="10"/>
    </row>
    <row r="6" spans="1:17" ht="15.75" x14ac:dyDescent="0.25">
      <c r="E6" s="10"/>
      <c r="F6" s="6" t="s">
        <v>19</v>
      </c>
      <c r="G6" s="6" t="str">
        <f t="shared" ref="G6:G25" si="0">D32</f>
        <v>1Ix0L dBc Log Mag(dB)</v>
      </c>
      <c r="H6" s="35">
        <v>1</v>
      </c>
      <c r="M6" s="10"/>
      <c r="N6" s="6" t="s">
        <v>19</v>
      </c>
      <c r="O6" s="6" t="str">
        <f t="shared" ref="O6:O25" si="1">L32</f>
        <v>1Ix0L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8</v>
      </c>
      <c r="G7" s="6">
        <f t="shared" si="0"/>
        <v>-20.750095000000002</v>
      </c>
      <c r="H7" s="36">
        <f>ABS(AVERAGE(G7:G25)-(H6-1)*5)</f>
        <v>27.667116421052629</v>
      </c>
      <c r="J7" s="88" t="s">
        <v>99</v>
      </c>
      <c r="M7" s="10"/>
      <c r="N7" s="6">
        <f t="shared" ref="N7:N25" si="3">J33/1000000000</f>
        <v>8</v>
      </c>
      <c r="O7" s="6">
        <f t="shared" si="1"/>
        <v>-23.721402999999999</v>
      </c>
      <c r="P7" s="36">
        <f>ABS(AVERAGE(O7:O25)-(P6-1)*5)</f>
        <v>24.269860736842109</v>
      </c>
      <c r="Q7" s="10"/>
    </row>
    <row r="8" spans="1:17" x14ac:dyDescent="0.25">
      <c r="B8" s="88" t="s">
        <v>19</v>
      </c>
      <c r="C8" s="88" t="s">
        <v>116</v>
      </c>
      <c r="E8" s="10"/>
      <c r="F8" s="6">
        <f t="shared" si="2"/>
        <v>9.3333333333333002</v>
      </c>
      <c r="G8" s="6">
        <f t="shared" si="0"/>
        <v>-19.311820999999998</v>
      </c>
      <c r="H8" s="89"/>
      <c r="J8" s="88" t="s">
        <v>19</v>
      </c>
      <c r="K8" s="88" t="s">
        <v>116</v>
      </c>
      <c r="M8" s="10"/>
      <c r="N8" s="6">
        <f t="shared" si="3"/>
        <v>9.3333333333333002</v>
      </c>
      <c r="O8" s="6">
        <f t="shared" si="1"/>
        <v>-20.706721999999999</v>
      </c>
      <c r="P8" s="89"/>
      <c r="Q8" s="10"/>
    </row>
    <row r="9" spans="1:17" x14ac:dyDescent="0.25">
      <c r="B9" s="88">
        <v>8091000000</v>
      </c>
      <c r="C9" s="88">
        <v>-5.9628266999999999</v>
      </c>
      <c r="E9" s="10"/>
      <c r="F9" s="6">
        <f t="shared" si="2"/>
        <v>10.666666666667</v>
      </c>
      <c r="G9" s="6">
        <f t="shared" si="0"/>
        <v>-22.115649999999999</v>
      </c>
      <c r="H9" s="89"/>
      <c r="J9" s="88">
        <v>8091000000</v>
      </c>
      <c r="K9" s="88">
        <v>-8.1599503000000002</v>
      </c>
      <c r="M9" s="10"/>
      <c r="N9" s="6">
        <f t="shared" si="3"/>
        <v>10.666666666667</v>
      </c>
      <c r="O9" s="6">
        <f t="shared" si="1"/>
        <v>-22.612411000000002</v>
      </c>
      <c r="P9" s="89"/>
      <c r="Q9" s="10"/>
    </row>
    <row r="10" spans="1:17" x14ac:dyDescent="0.25">
      <c r="B10" s="88">
        <v>9419277777.7777996</v>
      </c>
      <c r="C10" s="88">
        <v>-6.6683988999999997</v>
      </c>
      <c r="E10" s="10"/>
      <c r="F10" s="6">
        <f t="shared" si="2"/>
        <v>12</v>
      </c>
      <c r="G10" s="6">
        <f t="shared" si="0"/>
        <v>-34.815556000000001</v>
      </c>
      <c r="H10" s="89"/>
      <c r="J10" s="88">
        <v>9419277777.7777996</v>
      </c>
      <c r="K10" s="88">
        <v>-8.3361502000000005</v>
      </c>
      <c r="M10" s="10"/>
      <c r="N10" s="6">
        <f t="shared" si="3"/>
        <v>12</v>
      </c>
      <c r="O10" s="6">
        <f t="shared" si="1"/>
        <v>-23.085417</v>
      </c>
      <c r="P10" s="89"/>
      <c r="Q10" s="10"/>
    </row>
    <row r="11" spans="1:17" x14ac:dyDescent="0.25">
      <c r="B11" s="88">
        <v>10747555555.556</v>
      </c>
      <c r="C11" s="88">
        <v>-6.9720706999999997</v>
      </c>
      <c r="E11" s="10"/>
      <c r="F11" s="6">
        <f t="shared" si="2"/>
        <v>13.333333333333</v>
      </c>
      <c r="G11" s="6">
        <f t="shared" si="0"/>
        <v>-26.980592999999999</v>
      </c>
      <c r="H11" s="89"/>
      <c r="J11" s="88">
        <v>10747555555.556</v>
      </c>
      <c r="K11" s="88">
        <v>-8.2430190999999997</v>
      </c>
      <c r="M11" s="10"/>
      <c r="N11" s="6">
        <f t="shared" si="3"/>
        <v>13.333333333333</v>
      </c>
      <c r="O11" s="6">
        <f t="shared" si="1"/>
        <v>-22.567654000000001</v>
      </c>
      <c r="P11" s="89"/>
      <c r="Q11" s="10"/>
    </row>
    <row r="12" spans="1:17" x14ac:dyDescent="0.25">
      <c r="B12" s="88">
        <v>12075833333.333</v>
      </c>
      <c r="C12" s="88">
        <v>-6.9852027999999997</v>
      </c>
      <c r="E12" s="10"/>
      <c r="F12" s="6">
        <f t="shared" si="2"/>
        <v>14.666666666667</v>
      </c>
      <c r="G12" s="6">
        <f t="shared" si="0"/>
        <v>-26.338564000000002</v>
      </c>
      <c r="H12" s="89"/>
      <c r="J12" s="88">
        <v>12075833333.333</v>
      </c>
      <c r="K12" s="88">
        <v>-7.9141845999999996</v>
      </c>
      <c r="M12" s="10"/>
      <c r="N12" s="6">
        <f t="shared" si="3"/>
        <v>14.666666666667</v>
      </c>
      <c r="O12" s="6">
        <f t="shared" si="1"/>
        <v>-22.958157</v>
      </c>
      <c r="P12" s="89"/>
      <c r="Q12" s="10"/>
    </row>
    <row r="13" spans="1:17" x14ac:dyDescent="0.25">
      <c r="B13" s="88">
        <v>13404111111.111</v>
      </c>
      <c r="C13" s="88">
        <v>-6.6846623000000003</v>
      </c>
      <c r="E13" s="10"/>
      <c r="F13" s="6">
        <f t="shared" si="2"/>
        <v>16</v>
      </c>
      <c r="G13" s="6">
        <f t="shared" si="0"/>
        <v>-29.778079999999999</v>
      </c>
      <c r="H13" s="89"/>
      <c r="J13" s="88">
        <v>13404111111.111</v>
      </c>
      <c r="K13" s="88">
        <v>-7.7368002000000002</v>
      </c>
      <c r="M13" s="10"/>
      <c r="N13" s="6">
        <f t="shared" si="3"/>
        <v>16</v>
      </c>
      <c r="O13" s="6">
        <f t="shared" si="1"/>
        <v>-25.851542999999999</v>
      </c>
      <c r="P13" s="89"/>
      <c r="Q13" s="10"/>
    </row>
    <row r="14" spans="1:17" x14ac:dyDescent="0.25">
      <c r="B14" s="88">
        <v>14732388888.889</v>
      </c>
      <c r="C14" s="88">
        <v>-7.1791166999999998</v>
      </c>
      <c r="E14" s="10"/>
      <c r="F14" s="6">
        <f t="shared" si="2"/>
        <v>17.333333333333002</v>
      </c>
      <c r="G14" s="6">
        <f t="shared" si="0"/>
        <v>-34.646461000000002</v>
      </c>
      <c r="H14" s="89"/>
      <c r="J14" s="88">
        <v>14732388888.889</v>
      </c>
      <c r="K14" s="88">
        <v>-8.8704414000000007</v>
      </c>
      <c r="M14" s="10"/>
      <c r="N14" s="6">
        <f t="shared" si="3"/>
        <v>17.333333333333002</v>
      </c>
      <c r="O14" s="6">
        <f t="shared" si="1"/>
        <v>-29.200983000000001</v>
      </c>
      <c r="P14" s="89"/>
      <c r="Q14" s="10"/>
    </row>
    <row r="15" spans="1:17" x14ac:dyDescent="0.25">
      <c r="B15" s="88">
        <v>16060666666.667</v>
      </c>
      <c r="C15" s="88">
        <v>-6.8262276999999996</v>
      </c>
      <c r="E15" s="10"/>
      <c r="F15" s="6">
        <f t="shared" si="2"/>
        <v>18.666666666666998</v>
      </c>
      <c r="G15" s="6">
        <f t="shared" si="0"/>
        <v>-35.191372000000001</v>
      </c>
      <c r="H15" s="89"/>
      <c r="J15" s="88">
        <v>16060666666.667</v>
      </c>
      <c r="K15" s="88">
        <v>-9.4036969999999993</v>
      </c>
      <c r="M15" s="10"/>
      <c r="N15" s="6">
        <f t="shared" si="3"/>
        <v>18.666666666666998</v>
      </c>
      <c r="O15" s="6">
        <f t="shared" si="1"/>
        <v>-31.893612000000001</v>
      </c>
      <c r="P15" s="89"/>
      <c r="Q15" s="10"/>
    </row>
    <row r="16" spans="1:17" x14ac:dyDescent="0.25">
      <c r="B16" s="88">
        <v>17388944444.444</v>
      </c>
      <c r="C16" s="88">
        <v>-7.0012245000000002</v>
      </c>
      <c r="E16" s="10"/>
      <c r="F16" s="6">
        <f t="shared" si="2"/>
        <v>20</v>
      </c>
      <c r="G16" s="6">
        <f t="shared" si="0"/>
        <v>-32.474944999999998</v>
      </c>
      <c r="H16" s="89"/>
      <c r="J16" s="88">
        <v>17388944444.444</v>
      </c>
      <c r="K16" s="88">
        <v>-9.3136186999999993</v>
      </c>
      <c r="M16" s="10"/>
      <c r="N16" s="6">
        <f t="shared" si="3"/>
        <v>20</v>
      </c>
      <c r="O16" s="6">
        <f t="shared" si="1"/>
        <v>-29.422958000000001</v>
      </c>
      <c r="P16" s="89"/>
      <c r="Q16" s="10"/>
    </row>
    <row r="17" spans="2:17" x14ac:dyDescent="0.25">
      <c r="B17" s="88">
        <v>18717222222.222</v>
      </c>
      <c r="C17" s="88">
        <v>-7.3718399999999997</v>
      </c>
      <c r="E17" s="10"/>
      <c r="F17" s="6">
        <f t="shared" si="2"/>
        <v>21.333333333333002</v>
      </c>
      <c r="G17" s="6">
        <f t="shared" si="0"/>
        <v>-32.247742000000002</v>
      </c>
      <c r="H17" s="89"/>
      <c r="J17" s="88">
        <v>18717222222.222</v>
      </c>
      <c r="K17" s="88">
        <v>-8.8355073999999991</v>
      </c>
      <c r="M17" s="10"/>
      <c r="N17" s="6">
        <f t="shared" si="3"/>
        <v>21.333333333333002</v>
      </c>
      <c r="O17" s="6">
        <f t="shared" si="1"/>
        <v>-23.122479999999999</v>
      </c>
      <c r="P17" s="89"/>
      <c r="Q17" s="10"/>
    </row>
    <row r="18" spans="2:17" x14ac:dyDescent="0.25">
      <c r="B18" s="88">
        <v>20045500000</v>
      </c>
      <c r="C18" s="88">
        <v>-7.4285078000000002</v>
      </c>
      <c r="E18" s="10"/>
      <c r="F18" s="6">
        <f t="shared" si="2"/>
        <v>22.666666666666998</v>
      </c>
      <c r="G18" s="6">
        <f t="shared" si="0"/>
        <v>-34.376964999999998</v>
      </c>
      <c r="H18" s="89"/>
      <c r="J18" s="88">
        <v>20045500000</v>
      </c>
      <c r="K18" s="88">
        <v>-8.1645602999999998</v>
      </c>
      <c r="M18" s="10"/>
      <c r="N18" s="6">
        <f t="shared" si="3"/>
        <v>22.666666666666998</v>
      </c>
      <c r="O18" s="6">
        <f t="shared" si="1"/>
        <v>-13.228113</v>
      </c>
      <c r="P18" s="89"/>
      <c r="Q18" s="10"/>
    </row>
    <row r="19" spans="2:17" x14ac:dyDescent="0.25">
      <c r="B19" s="88">
        <v>21373777777.778</v>
      </c>
      <c r="C19" s="88">
        <v>-7.3506273999999996</v>
      </c>
      <c r="E19" s="10"/>
      <c r="F19" s="6">
        <f t="shared" si="2"/>
        <v>24</v>
      </c>
      <c r="G19" s="6">
        <f t="shared" si="0"/>
        <v>-27.225565</v>
      </c>
      <c r="H19" s="89"/>
      <c r="J19" s="88">
        <v>21373777777.778</v>
      </c>
      <c r="K19" s="88">
        <v>-7.9612407999999997</v>
      </c>
      <c r="M19" s="10"/>
      <c r="N19" s="6">
        <f t="shared" si="3"/>
        <v>24</v>
      </c>
      <c r="O19" s="6">
        <f t="shared" si="1"/>
        <v>-16.283791999999998</v>
      </c>
      <c r="P19" s="89"/>
      <c r="Q19" s="10"/>
    </row>
    <row r="20" spans="2:17" x14ac:dyDescent="0.25">
      <c r="B20" s="88">
        <v>22702055555.556</v>
      </c>
      <c r="C20" s="88">
        <v>-7.8970604</v>
      </c>
      <c r="E20" s="10"/>
      <c r="F20" s="6">
        <f t="shared" si="2"/>
        <v>25.333333333333002</v>
      </c>
      <c r="G20" s="6">
        <f t="shared" si="0"/>
        <v>-24.669823000000001</v>
      </c>
      <c r="H20" s="89"/>
      <c r="J20" s="88">
        <v>22702055555.556</v>
      </c>
      <c r="K20" s="88">
        <v>-8.5257816000000002</v>
      </c>
      <c r="M20" s="10"/>
      <c r="N20" s="6">
        <f t="shared" si="3"/>
        <v>25.333333333333002</v>
      </c>
      <c r="O20" s="6">
        <f t="shared" si="1"/>
        <v>-23.057227999999999</v>
      </c>
      <c r="P20" s="89"/>
      <c r="Q20" s="10"/>
    </row>
    <row r="21" spans="2:17" x14ac:dyDescent="0.25">
      <c r="B21" s="88">
        <v>24030333333.333</v>
      </c>
      <c r="C21" s="88">
        <v>-7.6527491000000003</v>
      </c>
      <c r="E21" s="10"/>
      <c r="F21" s="6">
        <f t="shared" si="2"/>
        <v>26.666666666666998</v>
      </c>
      <c r="G21" s="6">
        <f t="shared" si="0"/>
        <v>-24.172180000000001</v>
      </c>
      <c r="H21" s="89"/>
      <c r="J21" s="88">
        <v>24030333333.333</v>
      </c>
      <c r="K21" s="88">
        <v>-8.2955933000000002</v>
      </c>
      <c r="M21" s="10"/>
      <c r="N21" s="6">
        <f t="shared" si="3"/>
        <v>26.666666666666998</v>
      </c>
      <c r="O21" s="6">
        <f t="shared" si="1"/>
        <v>-29.886568</v>
      </c>
      <c r="P21" s="89"/>
      <c r="Q21" s="10"/>
    </row>
    <row r="22" spans="2:17" x14ac:dyDescent="0.25">
      <c r="B22" s="88">
        <v>25358611111.111</v>
      </c>
      <c r="C22" s="88">
        <v>-7.6160522000000004</v>
      </c>
      <c r="E22" s="10"/>
      <c r="F22" s="6">
        <f t="shared" si="2"/>
        <v>28</v>
      </c>
      <c r="G22" s="6">
        <f t="shared" si="0"/>
        <v>-24.247824000000001</v>
      </c>
      <c r="H22" s="89"/>
      <c r="J22" s="88">
        <v>25358611111.111</v>
      </c>
      <c r="K22" s="88">
        <v>-8.4475221999999999</v>
      </c>
      <c r="M22" s="10"/>
      <c r="N22" s="6">
        <f t="shared" si="3"/>
        <v>28</v>
      </c>
      <c r="O22" s="6">
        <f t="shared" si="1"/>
        <v>-31.547564000000001</v>
      </c>
      <c r="P22" s="89"/>
      <c r="Q22" s="10"/>
    </row>
    <row r="23" spans="2:17" x14ac:dyDescent="0.25">
      <c r="B23" s="88">
        <v>26686888888.889</v>
      </c>
      <c r="C23" s="88">
        <v>-8.0087861999999994</v>
      </c>
      <c r="E23" s="10"/>
      <c r="F23" s="6">
        <f t="shared" si="2"/>
        <v>29.333333333333002</v>
      </c>
      <c r="G23" s="6">
        <f t="shared" si="0"/>
        <v>-25.325457</v>
      </c>
      <c r="H23" s="89"/>
      <c r="J23" s="88">
        <v>26686888888.889</v>
      </c>
      <c r="K23" s="88">
        <v>-8.6347284000000002</v>
      </c>
      <c r="M23" s="10"/>
      <c r="N23" s="6">
        <f t="shared" si="3"/>
        <v>29.333333333333002</v>
      </c>
      <c r="O23" s="6">
        <f t="shared" si="1"/>
        <v>-26.536439999999999</v>
      </c>
      <c r="P23" s="89"/>
      <c r="Q23" s="10"/>
    </row>
    <row r="24" spans="2:17" x14ac:dyDescent="0.25">
      <c r="B24" s="88">
        <v>28015166666.667</v>
      </c>
      <c r="C24" s="88">
        <v>-8.1922187999999991</v>
      </c>
      <c r="E24" s="10"/>
      <c r="F24" s="6">
        <f t="shared" si="2"/>
        <v>30.666666666666998</v>
      </c>
      <c r="G24" s="6">
        <f t="shared" si="0"/>
        <v>-25.578683999999999</v>
      </c>
      <c r="H24" s="89"/>
      <c r="J24" s="88">
        <v>28015166666.667</v>
      </c>
      <c r="K24" s="88">
        <v>-8.6196365000000004</v>
      </c>
      <c r="M24" s="10"/>
      <c r="N24" s="6">
        <f t="shared" si="3"/>
        <v>30.666666666666998</v>
      </c>
      <c r="O24" s="6">
        <f t="shared" si="1"/>
        <v>-23.822479000000001</v>
      </c>
      <c r="P24" s="89"/>
      <c r="Q24" s="10"/>
    </row>
    <row r="25" spans="2:17" x14ac:dyDescent="0.25">
      <c r="B25" s="88">
        <v>29343444444.444</v>
      </c>
      <c r="C25" s="88">
        <v>-7.9963297999999998</v>
      </c>
      <c r="E25" s="10"/>
      <c r="F25" s="6">
        <f t="shared" si="2"/>
        <v>32</v>
      </c>
      <c r="G25" s="6">
        <f t="shared" si="0"/>
        <v>-25.427835000000002</v>
      </c>
      <c r="H25" s="89"/>
      <c r="J25" s="88">
        <v>29343444444.444</v>
      </c>
      <c r="K25" s="88">
        <v>-8.2731952999999994</v>
      </c>
      <c r="M25" s="10"/>
      <c r="N25" s="6">
        <f t="shared" si="3"/>
        <v>32</v>
      </c>
      <c r="O25" s="6">
        <f t="shared" si="1"/>
        <v>-21.621829999999999</v>
      </c>
      <c r="P25" s="89"/>
      <c r="Q25" s="10"/>
    </row>
    <row r="26" spans="2:17" x14ac:dyDescent="0.25">
      <c r="B26" s="88">
        <v>30671722222.222</v>
      </c>
      <c r="C26" s="88">
        <v>-7.9145206999999997</v>
      </c>
      <c r="E26" s="10"/>
      <c r="F26" s="6" t="s">
        <v>21</v>
      </c>
      <c r="H26" s="89"/>
      <c r="J26" s="88">
        <v>30671722222.222</v>
      </c>
      <c r="K26" s="88">
        <v>-8.3174858</v>
      </c>
      <c r="M26" s="10"/>
      <c r="N26" s="6" t="s">
        <v>21</v>
      </c>
      <c r="P26" s="89"/>
      <c r="Q26" s="10"/>
    </row>
    <row r="27" spans="2:17" x14ac:dyDescent="0.25">
      <c r="B27" s="88">
        <v>32000000000</v>
      </c>
      <c r="C27" s="88">
        <v>-8.2723989000000007</v>
      </c>
      <c r="E27" s="10"/>
      <c r="H27" s="89"/>
      <c r="J27" s="88">
        <v>32000000000</v>
      </c>
      <c r="K27" s="88">
        <v>-8.9094485999999993</v>
      </c>
      <c r="M27" s="10"/>
      <c r="P27" s="89"/>
      <c r="Q27" s="10"/>
    </row>
    <row r="28" spans="2:17" x14ac:dyDescent="0.25">
      <c r="B28" s="88" t="s">
        <v>21</v>
      </c>
      <c r="E28" s="10"/>
      <c r="H28" s="89"/>
      <c r="J28" s="88" t="s">
        <v>21</v>
      </c>
      <c r="M28" s="10"/>
      <c r="P28" s="89"/>
      <c r="Q28" s="10"/>
    </row>
    <row r="29" spans="2:17" x14ac:dyDescent="0.25">
      <c r="E29" s="10"/>
      <c r="F29" s="6" t="s">
        <v>22</v>
      </c>
      <c r="H29" s="89"/>
      <c r="M29" s="10"/>
      <c r="N29" s="6" t="s">
        <v>22</v>
      </c>
      <c r="P29" s="89"/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2Ix0L dBc Log Mag(dB)</v>
      </c>
      <c r="H30" s="35">
        <v>2</v>
      </c>
      <c r="M30" s="10"/>
      <c r="N30" s="6" t="s">
        <v>19</v>
      </c>
      <c r="O30" s="6" t="str">
        <f t="shared" ref="O30:O49" si="5">L56</f>
        <v>2Ix0L dBc Log Mag(dB)</v>
      </c>
      <c r="P30" s="35">
        <v>2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8</v>
      </c>
      <c r="G31" s="6">
        <f t="shared" si="4"/>
        <v>-82.184501999999995</v>
      </c>
      <c r="H31" s="36">
        <f>ABS(AVERAGE(G31:G49)-(H30-1)*5)</f>
        <v>67.505477947368433</v>
      </c>
      <c r="J31" s="88" t="s">
        <v>18</v>
      </c>
      <c r="M31" s="10"/>
      <c r="N31" s="6">
        <f t="shared" ref="N31:N49" si="7">J57/1000000000</f>
        <v>8</v>
      </c>
      <c r="O31" s="6">
        <f t="shared" si="5"/>
        <v>-41.969256999999999</v>
      </c>
      <c r="P31" s="36">
        <f>ABS(AVERAGE(O31:O49)-(P30-1)*5)</f>
        <v>59.864609052631579</v>
      </c>
      <c r="Q31" s="10"/>
    </row>
    <row r="32" spans="2:17" x14ac:dyDescent="0.25">
      <c r="B32" s="88" t="s">
        <v>19</v>
      </c>
      <c r="C32" s="88" t="s">
        <v>118</v>
      </c>
      <c r="D32" s="88" t="s">
        <v>26</v>
      </c>
      <c r="E32" s="10"/>
      <c r="F32" s="6">
        <f t="shared" si="6"/>
        <v>8.4444444444444002</v>
      </c>
      <c r="G32" s="6">
        <f t="shared" si="4"/>
        <v>-63.096156999999998</v>
      </c>
      <c r="H32" s="89"/>
      <c r="J32" s="88" t="s">
        <v>19</v>
      </c>
      <c r="K32" s="88" t="s">
        <v>118</v>
      </c>
      <c r="L32" s="88" t="s">
        <v>26</v>
      </c>
      <c r="M32" s="10"/>
      <c r="N32" s="6">
        <f t="shared" si="7"/>
        <v>8.4444444444444002</v>
      </c>
      <c r="O32" s="6">
        <f t="shared" si="5"/>
        <v>-45.008693999999998</v>
      </c>
      <c r="P32" s="89"/>
      <c r="Q32" s="10"/>
    </row>
    <row r="33" spans="2:17" x14ac:dyDescent="0.25">
      <c r="B33" s="88">
        <v>8000000000</v>
      </c>
      <c r="C33" s="88">
        <v>-26.712921000000001</v>
      </c>
      <c r="D33" s="88">
        <v>-20.750095000000002</v>
      </c>
      <c r="E33" s="10"/>
      <c r="F33" s="6">
        <f t="shared" si="6"/>
        <v>8.8888888888888999</v>
      </c>
      <c r="G33" s="6">
        <f t="shared" si="4"/>
        <v>-59.276646</v>
      </c>
      <c r="H33" s="89"/>
      <c r="J33" s="88">
        <v>8000000000</v>
      </c>
      <c r="K33" s="88">
        <v>-31.881353000000001</v>
      </c>
      <c r="L33" s="88">
        <v>-23.721402999999999</v>
      </c>
      <c r="M33" s="10"/>
      <c r="N33" s="6">
        <f t="shared" si="7"/>
        <v>8.8888888888888999</v>
      </c>
      <c r="O33" s="6">
        <f t="shared" si="5"/>
        <v>-42.114285000000002</v>
      </c>
      <c r="P33" s="89"/>
      <c r="Q33" s="10"/>
    </row>
    <row r="34" spans="2:17" x14ac:dyDescent="0.25">
      <c r="B34" s="88">
        <v>9333333333.3332996</v>
      </c>
      <c r="C34" s="88">
        <v>-25.980221</v>
      </c>
      <c r="D34" s="88">
        <v>-19.311820999999998</v>
      </c>
      <c r="E34" s="10"/>
      <c r="F34" s="6">
        <f t="shared" si="6"/>
        <v>9.3333333333333002</v>
      </c>
      <c r="G34" s="6">
        <f t="shared" si="4"/>
        <v>-54.782966999999999</v>
      </c>
      <c r="H34" s="89"/>
      <c r="J34" s="88">
        <v>9333333333.3332996</v>
      </c>
      <c r="K34" s="88">
        <v>-29.042871000000002</v>
      </c>
      <c r="L34" s="88">
        <v>-20.706721999999999</v>
      </c>
      <c r="M34" s="10"/>
      <c r="N34" s="6">
        <f t="shared" si="7"/>
        <v>9.3333333333333002</v>
      </c>
      <c r="O34" s="6">
        <f t="shared" si="5"/>
        <v>-43.904952999999999</v>
      </c>
      <c r="P34" s="89"/>
      <c r="Q34" s="10"/>
    </row>
    <row r="35" spans="2:17" x14ac:dyDescent="0.25">
      <c r="B35" s="88">
        <v>10666666666.667</v>
      </c>
      <c r="C35" s="88">
        <v>-29.087720999999998</v>
      </c>
      <c r="D35" s="88">
        <v>-22.115649999999999</v>
      </c>
      <c r="E35" s="10"/>
      <c r="F35" s="6">
        <f t="shared" si="6"/>
        <v>9.7777777777777999</v>
      </c>
      <c r="G35" s="6">
        <f t="shared" si="4"/>
        <v>-54.172255999999997</v>
      </c>
      <c r="H35" s="89"/>
      <c r="J35" s="88">
        <v>10666666666.667</v>
      </c>
      <c r="K35" s="88">
        <v>-30.855430999999999</v>
      </c>
      <c r="L35" s="88">
        <v>-22.612411000000002</v>
      </c>
      <c r="M35" s="10"/>
      <c r="N35" s="6">
        <f t="shared" si="7"/>
        <v>9.7777777777777999</v>
      </c>
      <c r="O35" s="6">
        <f t="shared" si="5"/>
        <v>-41.190635999999998</v>
      </c>
      <c r="P35" s="89"/>
      <c r="Q35" s="10"/>
    </row>
    <row r="36" spans="2:17" x14ac:dyDescent="0.25">
      <c r="B36" s="88">
        <v>12000000000</v>
      </c>
      <c r="C36" s="88">
        <v>-41.800758000000002</v>
      </c>
      <c r="D36" s="88">
        <v>-34.815556000000001</v>
      </c>
      <c r="E36" s="10"/>
      <c r="F36" s="6">
        <f t="shared" si="6"/>
        <v>10.222222222221999</v>
      </c>
      <c r="G36" s="6">
        <f t="shared" si="4"/>
        <v>-50.924056999999998</v>
      </c>
      <c r="H36" s="89"/>
      <c r="J36" s="88">
        <v>12000000000</v>
      </c>
      <c r="K36" s="88">
        <v>-30.999600999999998</v>
      </c>
      <c r="L36" s="88">
        <v>-23.085417</v>
      </c>
      <c r="M36" s="10"/>
      <c r="N36" s="6">
        <f t="shared" si="7"/>
        <v>10.222222222221999</v>
      </c>
      <c r="O36" s="6">
        <f t="shared" si="5"/>
        <v>-41.030940999999999</v>
      </c>
      <c r="P36" s="89"/>
      <c r="Q36" s="10"/>
    </row>
    <row r="37" spans="2:17" x14ac:dyDescent="0.25">
      <c r="B37" s="88">
        <v>13333333333.333</v>
      </c>
      <c r="C37" s="88">
        <v>-33.665256999999997</v>
      </c>
      <c r="D37" s="88">
        <v>-26.980592999999999</v>
      </c>
      <c r="E37" s="10"/>
      <c r="F37" s="6">
        <f t="shared" si="6"/>
        <v>10.666666666667</v>
      </c>
      <c r="G37" s="6">
        <f t="shared" si="4"/>
        <v>-50.910438999999997</v>
      </c>
      <c r="H37" s="89"/>
      <c r="J37" s="88">
        <v>13333333333.333</v>
      </c>
      <c r="K37" s="88">
        <v>-30.304455000000001</v>
      </c>
      <c r="L37" s="88">
        <v>-22.567654000000001</v>
      </c>
      <c r="M37" s="10"/>
      <c r="N37" s="6">
        <f t="shared" si="7"/>
        <v>10.666666666667</v>
      </c>
      <c r="O37" s="6">
        <f t="shared" si="5"/>
        <v>-39.194687000000002</v>
      </c>
      <c r="P37" s="89"/>
      <c r="Q37" s="10"/>
    </row>
    <row r="38" spans="2:17" x14ac:dyDescent="0.25">
      <c r="B38" s="88">
        <v>14666666666.667</v>
      </c>
      <c r="C38" s="88">
        <v>-33.517681000000003</v>
      </c>
      <c r="D38" s="88">
        <v>-26.338564000000002</v>
      </c>
      <c r="E38" s="10"/>
      <c r="F38" s="6">
        <f t="shared" si="6"/>
        <v>11.111111111111001</v>
      </c>
      <c r="G38" s="6">
        <f t="shared" si="4"/>
        <v>-56.172974000000004</v>
      </c>
      <c r="H38" s="89"/>
      <c r="J38" s="88">
        <v>14666666666.667</v>
      </c>
      <c r="K38" s="88">
        <v>-31.828598</v>
      </c>
      <c r="L38" s="88">
        <v>-22.958157</v>
      </c>
      <c r="M38" s="10"/>
      <c r="N38" s="6">
        <f t="shared" si="7"/>
        <v>11.111111111111001</v>
      </c>
      <c r="O38" s="6">
        <f t="shared" si="5"/>
        <v>-43.284367000000003</v>
      </c>
      <c r="P38" s="89"/>
      <c r="Q38" s="10"/>
    </row>
    <row r="39" spans="2:17" x14ac:dyDescent="0.25">
      <c r="B39" s="88">
        <v>16000000000</v>
      </c>
      <c r="C39" s="88">
        <v>-36.604304999999997</v>
      </c>
      <c r="D39" s="88">
        <v>-29.778079999999999</v>
      </c>
      <c r="E39" s="10"/>
      <c r="F39" s="6">
        <f t="shared" si="6"/>
        <v>11.555555555555999</v>
      </c>
      <c r="G39" s="6">
        <f t="shared" si="4"/>
        <v>-50.360126000000001</v>
      </c>
      <c r="H39" s="89"/>
      <c r="J39" s="88">
        <v>16000000000</v>
      </c>
      <c r="K39" s="88">
        <v>-35.255240999999998</v>
      </c>
      <c r="L39" s="88">
        <v>-25.851542999999999</v>
      </c>
      <c r="M39" s="10"/>
      <c r="N39" s="6">
        <f t="shared" si="7"/>
        <v>11.555555555555999</v>
      </c>
      <c r="O39" s="6">
        <f t="shared" si="5"/>
        <v>-46.349766000000002</v>
      </c>
      <c r="P39" s="89"/>
      <c r="Q39" s="10"/>
    </row>
    <row r="40" spans="2:17" x14ac:dyDescent="0.25">
      <c r="B40" s="88">
        <v>17333333333.333</v>
      </c>
      <c r="C40" s="88">
        <v>-41.647686</v>
      </c>
      <c r="D40" s="88">
        <v>-34.646461000000002</v>
      </c>
      <c r="E40" s="10"/>
      <c r="F40" s="6">
        <f t="shared" si="6"/>
        <v>12</v>
      </c>
      <c r="G40" s="6">
        <f t="shared" si="4"/>
        <v>-62.914974000000001</v>
      </c>
      <c r="H40" s="89"/>
      <c r="J40" s="88">
        <v>17333333333.333</v>
      </c>
      <c r="K40" s="88">
        <v>-38.514598999999997</v>
      </c>
      <c r="L40" s="88">
        <v>-29.200983000000001</v>
      </c>
      <c r="M40" s="10"/>
      <c r="N40" s="6">
        <f t="shared" si="7"/>
        <v>12</v>
      </c>
      <c r="O40" s="6">
        <f t="shared" si="5"/>
        <v>-52.174205999999998</v>
      </c>
      <c r="P40" s="89"/>
      <c r="Q40" s="10"/>
    </row>
    <row r="41" spans="2:17" x14ac:dyDescent="0.25">
      <c r="B41" s="88">
        <v>18666666666.667</v>
      </c>
      <c r="C41" s="88">
        <v>-42.563212999999998</v>
      </c>
      <c r="D41" s="88">
        <v>-35.191372000000001</v>
      </c>
      <c r="E41" s="10"/>
      <c r="F41" s="6">
        <f t="shared" si="6"/>
        <v>12.444444444444001</v>
      </c>
      <c r="G41" s="6">
        <f t="shared" si="4"/>
        <v>-55.175446000000001</v>
      </c>
      <c r="H41" s="89"/>
      <c r="J41" s="88">
        <v>18666666666.667</v>
      </c>
      <c r="K41" s="88">
        <v>-40.729118</v>
      </c>
      <c r="L41" s="88">
        <v>-31.893612000000001</v>
      </c>
      <c r="M41" s="10"/>
      <c r="N41" s="6">
        <f t="shared" si="7"/>
        <v>12.444444444444001</v>
      </c>
      <c r="O41" s="6">
        <f t="shared" si="5"/>
        <v>-63.375050000000002</v>
      </c>
      <c r="P41" s="89"/>
      <c r="Q41" s="10"/>
    </row>
    <row r="42" spans="2:17" x14ac:dyDescent="0.25">
      <c r="B42" s="88">
        <v>20000000000</v>
      </c>
      <c r="C42" s="88">
        <v>-39.903449999999999</v>
      </c>
      <c r="D42" s="88">
        <v>-32.474944999999998</v>
      </c>
      <c r="E42" s="10"/>
      <c r="F42" s="6">
        <f t="shared" si="6"/>
        <v>12.888888888888999</v>
      </c>
      <c r="G42" s="6">
        <f t="shared" si="4"/>
        <v>-66.550110000000004</v>
      </c>
      <c r="H42" s="89"/>
      <c r="J42" s="88">
        <v>20000000000</v>
      </c>
      <c r="K42" s="88">
        <v>-37.587521000000002</v>
      </c>
      <c r="L42" s="88">
        <v>-29.422958000000001</v>
      </c>
      <c r="M42" s="10"/>
      <c r="N42" s="6">
        <f t="shared" si="7"/>
        <v>12.888888888888999</v>
      </c>
      <c r="O42" s="6">
        <f t="shared" si="5"/>
        <v>-62.435192000000001</v>
      </c>
      <c r="P42" s="89"/>
      <c r="Q42" s="10"/>
    </row>
    <row r="43" spans="2:17" x14ac:dyDescent="0.25">
      <c r="B43" s="88">
        <v>21333333333.333</v>
      </c>
      <c r="C43" s="88">
        <v>-39.598370000000003</v>
      </c>
      <c r="D43" s="88">
        <v>-32.247742000000002</v>
      </c>
      <c r="E43" s="10"/>
      <c r="F43" s="6">
        <f t="shared" si="6"/>
        <v>13.333333333333</v>
      </c>
      <c r="G43" s="6">
        <f t="shared" si="4"/>
        <v>-59.264220999999999</v>
      </c>
      <c r="H43" s="89"/>
      <c r="J43" s="88">
        <v>21333333333.333</v>
      </c>
      <c r="K43" s="88">
        <v>-31.083721000000001</v>
      </c>
      <c r="L43" s="88">
        <v>-23.122479999999999</v>
      </c>
      <c r="M43" s="10"/>
      <c r="N43" s="6">
        <f t="shared" si="7"/>
        <v>13.333333333333</v>
      </c>
      <c r="O43" s="6">
        <f t="shared" si="5"/>
        <v>-66.781868000000003</v>
      </c>
      <c r="P43" s="89"/>
      <c r="Q43" s="10"/>
    </row>
    <row r="44" spans="2:17" x14ac:dyDescent="0.25">
      <c r="B44" s="88">
        <v>22666666666.667</v>
      </c>
      <c r="C44" s="88">
        <v>-42.274025000000002</v>
      </c>
      <c r="D44" s="88">
        <v>-34.376964999999998</v>
      </c>
      <c r="E44" s="10"/>
      <c r="F44" s="6">
        <f t="shared" si="6"/>
        <v>13.777777777778001</v>
      </c>
      <c r="G44" s="6">
        <f t="shared" si="4"/>
        <v>-64.607521000000006</v>
      </c>
      <c r="H44" s="89"/>
      <c r="J44" s="88">
        <v>22666666666.667</v>
      </c>
      <c r="K44" s="88">
        <v>-21.753895</v>
      </c>
      <c r="L44" s="88">
        <v>-13.228113</v>
      </c>
      <c r="M44" s="10"/>
      <c r="N44" s="6">
        <f t="shared" si="7"/>
        <v>13.777777777778001</v>
      </c>
      <c r="O44" s="6">
        <f t="shared" si="5"/>
        <v>-59.153357999999997</v>
      </c>
      <c r="P44" s="89"/>
      <c r="Q44" s="10"/>
    </row>
    <row r="45" spans="2:17" x14ac:dyDescent="0.25">
      <c r="B45" s="88">
        <v>24000000000</v>
      </c>
      <c r="C45" s="88">
        <v>-34.878315000000001</v>
      </c>
      <c r="D45" s="88">
        <v>-27.225565</v>
      </c>
      <c r="E45" s="10"/>
      <c r="F45" s="6">
        <f t="shared" si="6"/>
        <v>14.222222222221999</v>
      </c>
      <c r="G45" s="6">
        <f t="shared" si="4"/>
        <v>-65.711723000000006</v>
      </c>
      <c r="H45" s="89"/>
      <c r="J45" s="88">
        <v>24000000000</v>
      </c>
      <c r="K45" s="88">
        <v>-24.579386</v>
      </c>
      <c r="L45" s="88">
        <v>-16.283791999999998</v>
      </c>
      <c r="M45" s="10"/>
      <c r="N45" s="6">
        <f t="shared" si="7"/>
        <v>14.222222222221999</v>
      </c>
      <c r="O45" s="6">
        <f t="shared" si="5"/>
        <v>-68.167411999999999</v>
      </c>
      <c r="P45" s="89"/>
      <c r="Q45" s="10"/>
    </row>
    <row r="46" spans="2:17" x14ac:dyDescent="0.25">
      <c r="B46" s="88">
        <v>25333333333.333</v>
      </c>
      <c r="C46" s="88">
        <v>-32.285873000000002</v>
      </c>
      <c r="D46" s="88">
        <v>-24.669823000000001</v>
      </c>
      <c r="E46" s="10"/>
      <c r="F46" s="6">
        <f t="shared" si="6"/>
        <v>14.666666666667</v>
      </c>
      <c r="G46" s="6">
        <f t="shared" si="4"/>
        <v>-73.426963999999998</v>
      </c>
      <c r="H46" s="89"/>
      <c r="J46" s="88">
        <v>25333333333.333</v>
      </c>
      <c r="K46" s="88">
        <v>-31.504749</v>
      </c>
      <c r="L46" s="88">
        <v>-23.057227999999999</v>
      </c>
      <c r="M46" s="10"/>
      <c r="N46" s="6">
        <f t="shared" si="7"/>
        <v>14.666666666667</v>
      </c>
      <c r="O46" s="6">
        <f t="shared" si="5"/>
        <v>-66.054764000000006</v>
      </c>
      <c r="P46" s="89"/>
      <c r="Q46" s="10"/>
    </row>
    <row r="47" spans="2:17" x14ac:dyDescent="0.25">
      <c r="B47" s="88">
        <v>26666666666.667</v>
      </c>
      <c r="C47" s="88">
        <v>-32.180965</v>
      </c>
      <c r="D47" s="88">
        <v>-24.172180000000001</v>
      </c>
      <c r="E47" s="10"/>
      <c r="F47" s="6">
        <f t="shared" si="6"/>
        <v>15.111111111111001</v>
      </c>
      <c r="G47" s="6">
        <f t="shared" si="4"/>
        <v>-72.505782999999994</v>
      </c>
      <c r="H47" s="89"/>
      <c r="J47" s="88">
        <v>26666666666.667</v>
      </c>
      <c r="K47" s="88">
        <v>-38.521296999999997</v>
      </c>
      <c r="L47" s="88">
        <v>-29.886568</v>
      </c>
      <c r="M47" s="10"/>
      <c r="N47" s="6">
        <f t="shared" si="7"/>
        <v>15.111111111111001</v>
      </c>
      <c r="O47" s="6">
        <f t="shared" si="5"/>
        <v>-72.453925999999996</v>
      </c>
      <c r="P47" s="89"/>
      <c r="Q47" s="10"/>
    </row>
    <row r="48" spans="2:17" x14ac:dyDescent="0.25">
      <c r="B48" s="88">
        <v>28000000000</v>
      </c>
      <c r="C48" s="88">
        <v>-32.440044</v>
      </c>
      <c r="D48" s="88">
        <v>-24.247824000000001</v>
      </c>
      <c r="E48" s="10"/>
      <c r="F48" s="6">
        <f t="shared" si="6"/>
        <v>15.555555555555999</v>
      </c>
      <c r="G48" s="6">
        <f t="shared" si="4"/>
        <v>-72.405518000000001</v>
      </c>
      <c r="H48" s="89"/>
      <c r="J48" s="88">
        <v>28000000000</v>
      </c>
      <c r="K48" s="88">
        <v>-40.167197999999999</v>
      </c>
      <c r="L48" s="88">
        <v>-31.547564000000001</v>
      </c>
      <c r="M48" s="10"/>
      <c r="N48" s="6">
        <f t="shared" si="7"/>
        <v>15.555555555555999</v>
      </c>
      <c r="O48" s="6">
        <f t="shared" si="5"/>
        <v>-74.501213000000007</v>
      </c>
      <c r="P48" s="89"/>
      <c r="Q48" s="10"/>
    </row>
    <row r="49" spans="2:17" x14ac:dyDescent="0.25">
      <c r="B49" s="88">
        <v>29333333333.333</v>
      </c>
      <c r="C49" s="88">
        <v>-33.321784999999998</v>
      </c>
      <c r="D49" s="88">
        <v>-25.325457</v>
      </c>
      <c r="E49" s="10"/>
      <c r="F49" s="6">
        <f t="shared" si="6"/>
        <v>16</v>
      </c>
      <c r="G49" s="6">
        <f t="shared" si="4"/>
        <v>-73.161697000000004</v>
      </c>
      <c r="H49" s="89"/>
      <c r="J49" s="88">
        <v>29333333333.333</v>
      </c>
      <c r="K49" s="88">
        <v>-34.809635</v>
      </c>
      <c r="L49" s="88">
        <v>-26.536439999999999</v>
      </c>
      <c r="M49" s="10"/>
      <c r="N49" s="6">
        <f t="shared" si="7"/>
        <v>16</v>
      </c>
      <c r="O49" s="6">
        <f t="shared" si="5"/>
        <v>-73.282996999999995</v>
      </c>
      <c r="P49" s="89"/>
      <c r="Q49" s="10"/>
    </row>
    <row r="50" spans="2:17" x14ac:dyDescent="0.25">
      <c r="B50" s="88">
        <v>30666666666.667</v>
      </c>
      <c r="C50" s="88">
        <v>-33.493206000000001</v>
      </c>
      <c r="D50" s="88">
        <v>-25.578683999999999</v>
      </c>
      <c r="E50" s="10"/>
      <c r="F50" s="6" t="s">
        <v>21</v>
      </c>
      <c r="H50" s="89"/>
      <c r="J50" s="88">
        <v>30666666666.667</v>
      </c>
      <c r="K50" s="88">
        <v>-32.139964999999997</v>
      </c>
      <c r="L50" s="88">
        <v>-23.822479000000001</v>
      </c>
      <c r="M50" s="10"/>
      <c r="N50" s="6" t="s">
        <v>21</v>
      </c>
      <c r="P50" s="89"/>
      <c r="Q50" s="10"/>
    </row>
    <row r="51" spans="2:17" x14ac:dyDescent="0.25">
      <c r="B51" s="88">
        <v>32000000000</v>
      </c>
      <c r="C51" s="88">
        <v>-33.700232999999997</v>
      </c>
      <c r="D51" s="88">
        <v>-25.427835000000002</v>
      </c>
      <c r="E51" s="10"/>
      <c r="H51" s="89"/>
      <c r="J51" s="88">
        <v>32000000000</v>
      </c>
      <c r="K51" s="88">
        <v>-30.531281</v>
      </c>
      <c r="L51" s="88">
        <v>-21.621829999999999</v>
      </c>
      <c r="M51" s="10"/>
      <c r="P51" s="89"/>
      <c r="Q51" s="10"/>
    </row>
    <row r="52" spans="2:17" x14ac:dyDescent="0.25">
      <c r="B52" s="88" t="s">
        <v>21</v>
      </c>
      <c r="E52" s="8"/>
      <c r="H52" s="89"/>
      <c r="J52" s="88" t="s">
        <v>21</v>
      </c>
      <c r="M52" s="8"/>
      <c r="P52" s="89"/>
      <c r="Q52" s="8"/>
    </row>
    <row r="53" spans="2:17" x14ac:dyDescent="0.25">
      <c r="E53" s="8"/>
      <c r="F53" s="6" t="s">
        <v>23</v>
      </c>
      <c r="H53" s="89"/>
      <c r="M53" s="8"/>
      <c r="N53" s="6" t="s">
        <v>23</v>
      </c>
      <c r="P53" s="89"/>
      <c r="Q53" s="8"/>
    </row>
    <row r="54" spans="2:17" ht="15.75" x14ac:dyDescent="0.25">
      <c r="E54" s="8"/>
      <c r="F54" s="6" t="s">
        <v>19</v>
      </c>
      <c r="G54" s="6" t="str">
        <f>D80</f>
        <v>3Ix0L dBc Log Mag(dB)</v>
      </c>
      <c r="H54" s="35">
        <v>3</v>
      </c>
      <c r="M54" s="8"/>
      <c r="N54" s="6" t="s">
        <v>19</v>
      </c>
      <c r="O54" s="6" t="str">
        <f>L80</f>
        <v>3Ix0L dBc Log Mag(dB)</v>
      </c>
      <c r="P54" s="35">
        <v>3</v>
      </c>
      <c r="Q54" s="8"/>
    </row>
    <row r="55" spans="2:17" ht="15.75" x14ac:dyDescent="0.25">
      <c r="B55" s="88" t="s">
        <v>22</v>
      </c>
      <c r="E55" s="8"/>
      <c r="F55" s="6">
        <f>B81/1000000000</f>
        <v>8</v>
      </c>
      <c r="G55" s="6">
        <f>D81</f>
        <v>-66.994286000000002</v>
      </c>
      <c r="H55" s="36">
        <f>ABS(AVERAGE(G55:G73)-(H54-1)*10)</f>
        <v>86.368677210526315</v>
      </c>
      <c r="J55" s="88" t="s">
        <v>22</v>
      </c>
      <c r="M55" s="8"/>
      <c r="N55" s="6">
        <f>J81/1000000000</f>
        <v>8</v>
      </c>
      <c r="O55" s="6">
        <f>L81</f>
        <v>-77.616257000000004</v>
      </c>
      <c r="P55" s="36">
        <f>ABS(AVERAGE(O55:O73)-(P54-1)*10)</f>
        <v>95.308240684210531</v>
      </c>
      <c r="Q55" s="8"/>
    </row>
    <row r="56" spans="2:17" x14ac:dyDescent="0.25">
      <c r="B56" s="88" t="s">
        <v>19</v>
      </c>
      <c r="C56" s="88" t="s">
        <v>119</v>
      </c>
      <c r="D56" s="88" t="s">
        <v>27</v>
      </c>
      <c r="E56" s="8"/>
      <c r="F56" s="6">
        <v>19805555555.556</v>
      </c>
      <c r="G56" s="84">
        <f t="shared" ref="G56:G73" si="8">D82</f>
        <v>-65.852158000000003</v>
      </c>
      <c r="H56" s="89"/>
      <c r="J56" s="88" t="s">
        <v>19</v>
      </c>
      <c r="K56" s="88" t="s">
        <v>119</v>
      </c>
      <c r="L56" s="88" t="s">
        <v>27</v>
      </c>
      <c r="M56" s="8"/>
      <c r="N56" s="6">
        <v>19805555555.556</v>
      </c>
      <c r="O56" s="84">
        <f t="shared" ref="O56:O73" si="9">L82</f>
        <v>-75.595046999999994</v>
      </c>
      <c r="P56" s="89"/>
      <c r="Q56" s="8"/>
    </row>
    <row r="57" spans="2:17" x14ac:dyDescent="0.25">
      <c r="B57" s="88">
        <v>8000000000</v>
      </c>
      <c r="C57" s="88">
        <v>-88.147330999999994</v>
      </c>
      <c r="D57" s="88">
        <v>-82.184501999999995</v>
      </c>
      <c r="E57" s="8"/>
      <c r="F57" s="6">
        <v>20111111111.111</v>
      </c>
      <c r="G57" s="84">
        <f t="shared" si="8"/>
        <v>-68.618262999999999</v>
      </c>
      <c r="H57" s="89"/>
      <c r="J57" s="88">
        <v>8000000000</v>
      </c>
      <c r="K57" s="88">
        <v>-50.129207999999998</v>
      </c>
      <c r="L57" s="88">
        <v>-41.969256999999999</v>
      </c>
      <c r="M57" s="8"/>
      <c r="N57" s="6">
        <v>20111111111.111</v>
      </c>
      <c r="O57" s="84">
        <f t="shared" si="9"/>
        <v>-77.945305000000005</v>
      </c>
      <c r="P57" s="89"/>
      <c r="Q57" s="8"/>
    </row>
    <row r="58" spans="2:17" x14ac:dyDescent="0.25">
      <c r="B58" s="88">
        <v>8444444444.4443998</v>
      </c>
      <c r="C58" s="88">
        <v>-69.764556999999996</v>
      </c>
      <c r="D58" s="88">
        <v>-63.096156999999998</v>
      </c>
      <c r="E58" s="8"/>
      <c r="F58" s="6">
        <v>20416666666.667</v>
      </c>
      <c r="G58" s="84">
        <f t="shared" si="8"/>
        <v>-65.931831000000003</v>
      </c>
      <c r="H58" s="89"/>
      <c r="J58" s="88">
        <v>8444444444.4443998</v>
      </c>
      <c r="K58" s="88">
        <v>-53.344841000000002</v>
      </c>
      <c r="L58" s="88">
        <v>-45.008693999999998</v>
      </c>
      <c r="M58" s="8"/>
      <c r="N58" s="6">
        <v>20416666666.667</v>
      </c>
      <c r="O58" s="84">
        <f t="shared" si="9"/>
        <v>-75.994377</v>
      </c>
      <c r="P58" s="89"/>
      <c r="Q58" s="8"/>
    </row>
    <row r="59" spans="2:17" x14ac:dyDescent="0.25">
      <c r="B59" s="88">
        <v>8888888888.8889008</v>
      </c>
      <c r="C59" s="88">
        <v>-66.248717999999997</v>
      </c>
      <c r="D59" s="88">
        <v>-59.276646</v>
      </c>
      <c r="E59" s="8"/>
      <c r="F59" s="6">
        <v>20722222222.222</v>
      </c>
      <c r="G59" s="84">
        <f t="shared" si="8"/>
        <v>-66.775253000000006</v>
      </c>
      <c r="H59" s="89"/>
      <c r="J59" s="88">
        <v>8888888888.8889008</v>
      </c>
      <c r="K59" s="88">
        <v>-50.357303999999999</v>
      </c>
      <c r="L59" s="88">
        <v>-42.114285000000002</v>
      </c>
      <c r="M59" s="8"/>
      <c r="N59" s="6">
        <v>20722222222.222</v>
      </c>
      <c r="O59" s="84">
        <f t="shared" si="9"/>
        <v>-76.273865000000001</v>
      </c>
      <c r="P59" s="89"/>
      <c r="Q59" s="8"/>
    </row>
    <row r="60" spans="2:17" x14ac:dyDescent="0.25">
      <c r="B60" s="88">
        <v>9333333333.3332996</v>
      </c>
      <c r="C60" s="88">
        <v>-61.768169</v>
      </c>
      <c r="D60" s="88">
        <v>-54.782966999999999</v>
      </c>
      <c r="E60" s="8"/>
      <c r="F60" s="6">
        <v>21027777777.778</v>
      </c>
      <c r="G60" s="84">
        <f t="shared" si="8"/>
        <v>-65.214637999999994</v>
      </c>
      <c r="H60" s="89"/>
      <c r="J60" s="88">
        <v>9333333333.3332996</v>
      </c>
      <c r="K60" s="88">
        <v>-51.819138000000002</v>
      </c>
      <c r="L60" s="88">
        <v>-43.904952999999999</v>
      </c>
      <c r="M60" s="8"/>
      <c r="N60" s="6">
        <v>21027777777.778</v>
      </c>
      <c r="O60" s="84">
        <f t="shared" si="9"/>
        <v>-74.998778999999999</v>
      </c>
      <c r="P60" s="89"/>
      <c r="Q60" s="8"/>
    </row>
    <row r="61" spans="2:17" x14ac:dyDescent="0.25">
      <c r="B61" s="88">
        <v>9777777777.7777996</v>
      </c>
      <c r="C61" s="88">
        <v>-60.856918</v>
      </c>
      <c r="D61" s="88">
        <v>-54.172255999999997</v>
      </c>
      <c r="E61" s="8"/>
      <c r="F61" s="6">
        <v>21333333333.333</v>
      </c>
      <c r="G61" s="84">
        <f t="shared" si="8"/>
        <v>-64.768112000000002</v>
      </c>
      <c r="H61" s="89"/>
      <c r="J61" s="88">
        <v>9777777777.7777996</v>
      </c>
      <c r="K61" s="88">
        <v>-48.927436999999998</v>
      </c>
      <c r="L61" s="88">
        <v>-41.190635999999998</v>
      </c>
      <c r="M61" s="8"/>
      <c r="N61" s="6">
        <v>21333333333.333</v>
      </c>
      <c r="O61" s="84">
        <f t="shared" si="9"/>
        <v>-73.320342999999994</v>
      </c>
      <c r="P61" s="89"/>
      <c r="Q61" s="8"/>
    </row>
    <row r="62" spans="2:17" x14ac:dyDescent="0.25">
      <c r="B62" s="88">
        <v>10222222222.222</v>
      </c>
      <c r="C62" s="88">
        <v>-58.103172000000001</v>
      </c>
      <c r="D62" s="88">
        <v>-50.924056999999998</v>
      </c>
      <c r="E62" s="8"/>
      <c r="F62" s="6">
        <v>21638888888.889</v>
      </c>
      <c r="G62" s="84">
        <f t="shared" si="8"/>
        <v>-66.942893999999995</v>
      </c>
      <c r="H62" s="89"/>
      <c r="J62" s="88">
        <v>10222222222.222</v>
      </c>
      <c r="K62" s="88">
        <v>-49.901381999999998</v>
      </c>
      <c r="L62" s="88">
        <v>-41.030940999999999</v>
      </c>
      <c r="M62" s="8"/>
      <c r="N62" s="6">
        <v>21638888888.889</v>
      </c>
      <c r="O62" s="84">
        <f t="shared" si="9"/>
        <v>-74.290267999999998</v>
      </c>
      <c r="P62" s="89"/>
      <c r="Q62" s="8"/>
    </row>
    <row r="63" spans="2:17" x14ac:dyDescent="0.25">
      <c r="B63" s="88">
        <v>10666666666.667</v>
      </c>
      <c r="C63" s="88">
        <v>-57.736668000000002</v>
      </c>
      <c r="D63" s="88">
        <v>-50.910438999999997</v>
      </c>
      <c r="E63" s="8"/>
      <c r="F63" s="6">
        <v>21944444444.444</v>
      </c>
      <c r="G63" s="84">
        <f t="shared" si="8"/>
        <v>-65.287864999999996</v>
      </c>
      <c r="H63" s="89"/>
      <c r="J63" s="88">
        <v>10666666666.667</v>
      </c>
      <c r="K63" s="88">
        <v>-48.598381000000003</v>
      </c>
      <c r="L63" s="88">
        <v>-39.194687000000002</v>
      </c>
      <c r="M63" s="8"/>
      <c r="N63" s="6">
        <v>21944444444.444</v>
      </c>
      <c r="O63" s="84">
        <f t="shared" si="9"/>
        <v>-75.265975999999995</v>
      </c>
      <c r="P63" s="89"/>
      <c r="Q63" s="8"/>
    </row>
    <row r="64" spans="2:17" x14ac:dyDescent="0.25">
      <c r="B64" s="88">
        <v>11111111111.111</v>
      </c>
      <c r="C64" s="88">
        <v>-63.174197999999997</v>
      </c>
      <c r="D64" s="88">
        <v>-56.172974000000004</v>
      </c>
      <c r="E64" s="8"/>
      <c r="F64" s="6">
        <v>22250000000</v>
      </c>
      <c r="G64" s="84">
        <f t="shared" si="8"/>
        <v>-66.541488999999999</v>
      </c>
      <c r="H64" s="89"/>
      <c r="J64" s="88">
        <v>11111111111.111</v>
      </c>
      <c r="K64" s="88">
        <v>-52.597983999999997</v>
      </c>
      <c r="L64" s="88">
        <v>-43.284367000000003</v>
      </c>
      <c r="M64" s="8"/>
      <c r="N64" s="6">
        <v>22250000000</v>
      </c>
      <c r="O64" s="84">
        <f t="shared" si="9"/>
        <v>-77.489029000000002</v>
      </c>
      <c r="P64" s="89"/>
      <c r="Q64" s="8"/>
    </row>
    <row r="65" spans="2:17" x14ac:dyDescent="0.25">
      <c r="B65" s="88">
        <v>11555555555.556</v>
      </c>
      <c r="C65" s="88">
        <v>-57.731968000000002</v>
      </c>
      <c r="D65" s="88">
        <v>-50.360126000000001</v>
      </c>
      <c r="E65" s="8"/>
      <c r="F65" s="6">
        <v>22555555555.556</v>
      </c>
      <c r="G65" s="84">
        <f t="shared" si="8"/>
        <v>-70.429832000000005</v>
      </c>
      <c r="H65" s="89"/>
      <c r="J65" s="88">
        <v>11555555555.556</v>
      </c>
      <c r="K65" s="88">
        <v>-55.185271999999998</v>
      </c>
      <c r="L65" s="88">
        <v>-46.349766000000002</v>
      </c>
      <c r="M65" s="8"/>
      <c r="N65" s="6">
        <v>22555555555.556</v>
      </c>
      <c r="O65" s="84">
        <f t="shared" si="9"/>
        <v>-74.998160999999996</v>
      </c>
      <c r="P65" s="89"/>
      <c r="Q65" s="8"/>
    </row>
    <row r="66" spans="2:17" x14ac:dyDescent="0.25">
      <c r="B66" s="88">
        <v>12000000000</v>
      </c>
      <c r="C66" s="88">
        <v>-70.343483000000006</v>
      </c>
      <c r="D66" s="88">
        <v>-62.914974000000001</v>
      </c>
      <c r="E66" s="8"/>
      <c r="F66" s="6">
        <v>22861111111.111</v>
      </c>
      <c r="G66" s="84">
        <f t="shared" si="8"/>
        <v>-68.329689000000002</v>
      </c>
      <c r="H66" s="89"/>
      <c r="J66" s="88">
        <v>12000000000</v>
      </c>
      <c r="K66" s="88">
        <v>-60.338763999999998</v>
      </c>
      <c r="L66" s="88">
        <v>-52.174205999999998</v>
      </c>
      <c r="M66" s="8"/>
      <c r="N66" s="6">
        <v>22861111111.111</v>
      </c>
      <c r="O66" s="84">
        <f t="shared" si="9"/>
        <v>-76.639381</v>
      </c>
      <c r="P66" s="89"/>
      <c r="Q66" s="8"/>
    </row>
    <row r="67" spans="2:17" x14ac:dyDescent="0.25">
      <c r="B67" s="88">
        <v>12444444444.444</v>
      </c>
      <c r="C67" s="88">
        <v>-62.526072999999997</v>
      </c>
      <c r="D67" s="88">
        <v>-55.175446000000001</v>
      </c>
      <c r="E67" s="8"/>
      <c r="F67" s="6">
        <v>23166666666.667</v>
      </c>
      <c r="G67" s="84">
        <f t="shared" si="8"/>
        <v>-67.410858000000005</v>
      </c>
      <c r="H67" s="89"/>
      <c r="J67" s="88">
        <v>12444444444.444</v>
      </c>
      <c r="K67" s="88">
        <v>-71.336287999999996</v>
      </c>
      <c r="L67" s="88">
        <v>-63.375050000000002</v>
      </c>
      <c r="M67" s="8"/>
      <c r="N67" s="6">
        <v>23166666666.667</v>
      </c>
      <c r="O67" s="84">
        <f t="shared" si="9"/>
        <v>-75.066733999999997</v>
      </c>
      <c r="P67" s="89"/>
      <c r="Q67" s="8"/>
    </row>
    <row r="68" spans="2:17" x14ac:dyDescent="0.25">
      <c r="B68" s="88">
        <v>12888888888.889</v>
      </c>
      <c r="C68" s="88">
        <v>-74.447165999999996</v>
      </c>
      <c r="D68" s="88">
        <v>-66.550110000000004</v>
      </c>
      <c r="E68" s="8"/>
      <c r="F68" s="6">
        <v>23472222222.222</v>
      </c>
      <c r="G68" s="84">
        <f t="shared" si="8"/>
        <v>-66.213759999999994</v>
      </c>
      <c r="H68" s="89"/>
      <c r="J68" s="88">
        <v>12888888888.889</v>
      </c>
      <c r="K68" s="88">
        <v>-70.960976000000002</v>
      </c>
      <c r="L68" s="88">
        <v>-62.435192000000001</v>
      </c>
      <c r="M68" s="8"/>
      <c r="N68" s="6">
        <v>23472222222.222</v>
      </c>
      <c r="O68" s="84">
        <f t="shared" si="9"/>
        <v>-75.956717999999995</v>
      </c>
      <c r="P68" s="89"/>
      <c r="Q68" s="8"/>
    </row>
    <row r="69" spans="2:17" x14ac:dyDescent="0.25">
      <c r="B69" s="88">
        <v>13333333333.333</v>
      </c>
      <c r="C69" s="88">
        <v>-66.916968999999995</v>
      </c>
      <c r="D69" s="88">
        <v>-59.264220999999999</v>
      </c>
      <c r="E69" s="8"/>
      <c r="F69" s="6">
        <v>23777777777.778</v>
      </c>
      <c r="G69" s="84">
        <f t="shared" si="8"/>
        <v>-65.906158000000005</v>
      </c>
      <c r="H69" s="89"/>
      <c r="J69" s="88">
        <v>13333333333.333</v>
      </c>
      <c r="K69" s="88">
        <v>-75.077461</v>
      </c>
      <c r="L69" s="88">
        <v>-66.781868000000003</v>
      </c>
      <c r="M69" s="8"/>
      <c r="N69" s="6">
        <v>23777777777.778</v>
      </c>
      <c r="O69" s="84">
        <f t="shared" si="9"/>
        <v>-74.060576999999995</v>
      </c>
      <c r="P69" s="89"/>
      <c r="Q69" s="8"/>
    </row>
    <row r="70" spans="2:17" x14ac:dyDescent="0.25">
      <c r="B70" s="88">
        <v>13777777777.778</v>
      </c>
      <c r="C70" s="88">
        <v>-72.223572000000004</v>
      </c>
      <c r="D70" s="88">
        <v>-64.607521000000006</v>
      </c>
      <c r="E70" s="8"/>
      <c r="F70" s="6">
        <v>24083333333.333</v>
      </c>
      <c r="G70" s="84">
        <f t="shared" si="8"/>
        <v>-64.588836999999998</v>
      </c>
      <c r="H70" s="89"/>
      <c r="J70" s="88">
        <v>13777777777.778</v>
      </c>
      <c r="K70" s="88">
        <v>-67.600882999999996</v>
      </c>
      <c r="L70" s="88">
        <v>-59.153357999999997</v>
      </c>
      <c r="M70" s="8"/>
      <c r="N70" s="6">
        <v>24083333333.333</v>
      </c>
      <c r="O70" s="84">
        <f t="shared" si="9"/>
        <v>-75.065155000000004</v>
      </c>
      <c r="P70" s="89"/>
      <c r="Q70" s="8"/>
    </row>
    <row r="71" spans="2:17" x14ac:dyDescent="0.25">
      <c r="B71" s="88">
        <v>14222222222.222</v>
      </c>
      <c r="C71" s="88">
        <v>-73.720511999999999</v>
      </c>
      <c r="D71" s="88">
        <v>-65.711723000000006</v>
      </c>
      <c r="E71" s="8"/>
      <c r="F71" s="6">
        <v>24388888888.889</v>
      </c>
      <c r="G71" s="84">
        <f t="shared" si="8"/>
        <v>-65.846915999999993</v>
      </c>
      <c r="H71" s="89"/>
      <c r="J71" s="88">
        <v>14222222222.222</v>
      </c>
      <c r="K71" s="88">
        <v>-76.802138999999997</v>
      </c>
      <c r="L71" s="88">
        <v>-68.167411999999999</v>
      </c>
      <c r="M71" s="8"/>
      <c r="N71" s="6">
        <v>24388888888.889</v>
      </c>
      <c r="O71" s="84">
        <f t="shared" si="9"/>
        <v>-73.87867</v>
      </c>
      <c r="P71" s="89"/>
      <c r="Q71" s="8"/>
    </row>
    <row r="72" spans="2:17" x14ac:dyDescent="0.25">
      <c r="B72" s="88">
        <v>14666666666.667</v>
      </c>
      <c r="C72" s="88">
        <v>-81.619179000000003</v>
      </c>
      <c r="D72" s="88">
        <v>-73.426963999999998</v>
      </c>
      <c r="E72" s="8"/>
      <c r="F72" s="6">
        <v>24694444444.444</v>
      </c>
      <c r="G72" s="84">
        <f t="shared" si="8"/>
        <v>-65.094504999999998</v>
      </c>
      <c r="H72" s="89"/>
      <c r="J72" s="88">
        <v>14666666666.667</v>
      </c>
      <c r="K72" s="88">
        <v>-74.674400000000006</v>
      </c>
      <c r="L72" s="88">
        <v>-66.054764000000006</v>
      </c>
      <c r="M72" s="8"/>
      <c r="N72" s="6">
        <v>24694444444.444</v>
      </c>
      <c r="O72" s="84">
        <f t="shared" si="9"/>
        <v>-73.793448999999995</v>
      </c>
      <c r="P72" s="89"/>
      <c r="Q72" s="8"/>
    </row>
    <row r="73" spans="2:17" x14ac:dyDescent="0.25">
      <c r="B73" s="88">
        <v>15111111111.111</v>
      </c>
      <c r="C73" s="88">
        <v>-80.502112999999994</v>
      </c>
      <c r="D73" s="88">
        <v>-72.505782999999994</v>
      </c>
      <c r="E73" s="8"/>
      <c r="F73" s="6">
        <v>25000000000</v>
      </c>
      <c r="G73" s="84">
        <f t="shared" si="8"/>
        <v>-64.257523000000006</v>
      </c>
      <c r="H73" s="89"/>
      <c r="J73" s="88">
        <v>15111111111.111</v>
      </c>
      <c r="K73" s="88">
        <v>-80.727126999999996</v>
      </c>
      <c r="L73" s="88">
        <v>-72.453925999999996</v>
      </c>
      <c r="M73" s="8"/>
      <c r="N73" s="6">
        <v>25000000000</v>
      </c>
      <c r="O73" s="84">
        <f t="shared" si="9"/>
        <v>-72.608481999999995</v>
      </c>
      <c r="P73" s="89"/>
      <c r="Q73" s="8"/>
    </row>
    <row r="74" spans="2:17" x14ac:dyDescent="0.25">
      <c r="B74" s="88">
        <v>15555555555.556</v>
      </c>
      <c r="C74" s="88">
        <v>-80.320037999999997</v>
      </c>
      <c r="D74" s="88">
        <v>-72.405518000000001</v>
      </c>
      <c r="E74" s="8"/>
      <c r="F74" s="6" t="s">
        <v>21</v>
      </c>
      <c r="H74" s="89"/>
      <c r="J74" s="88">
        <v>15555555555.556</v>
      </c>
      <c r="K74" s="88">
        <v>-82.818695000000005</v>
      </c>
      <c r="L74" s="88">
        <v>-74.501213000000007</v>
      </c>
      <c r="M74" s="8"/>
      <c r="N74" s="6" t="s">
        <v>21</v>
      </c>
      <c r="P74" s="89"/>
      <c r="Q74" s="8"/>
    </row>
    <row r="75" spans="2:17" x14ac:dyDescent="0.25">
      <c r="B75" s="88">
        <v>16000000000</v>
      </c>
      <c r="C75" s="88">
        <v>-81.434096999999994</v>
      </c>
      <c r="D75" s="88">
        <v>-73.161697000000004</v>
      </c>
      <c r="H75" s="89"/>
      <c r="J75" s="88">
        <v>16000000000</v>
      </c>
      <c r="K75" s="88">
        <v>-82.192443999999995</v>
      </c>
      <c r="L75" s="88">
        <v>-73.282996999999995</v>
      </c>
      <c r="P75" s="89"/>
    </row>
    <row r="76" spans="2:17" x14ac:dyDescent="0.25">
      <c r="B76" s="88" t="s">
        <v>21</v>
      </c>
      <c r="H76" s="89"/>
      <c r="J76" s="88" t="s">
        <v>21</v>
      </c>
      <c r="P76" s="89"/>
    </row>
    <row r="77" spans="2:17" x14ac:dyDescent="0.25">
      <c r="F77" s="6" t="s">
        <v>24</v>
      </c>
      <c r="H77" s="89"/>
      <c r="N77" s="6" t="s">
        <v>24</v>
      </c>
      <c r="P77" s="89"/>
    </row>
    <row r="78" spans="2:17" ht="15.75" x14ac:dyDescent="0.25">
      <c r="F78" s="6" t="s">
        <v>19</v>
      </c>
      <c r="G78" s="6" t="str">
        <f t="shared" ref="G78:G97" si="10">D104</f>
        <v>4Ix0L dBc Log Mag(dB)</v>
      </c>
      <c r="H78" s="35">
        <v>4</v>
      </c>
      <c r="N78" s="6" t="s">
        <v>19</v>
      </c>
      <c r="O78" s="6" t="str">
        <f t="shared" ref="O78:O97" si="11">L104</f>
        <v>4Ix0L dBc Log Mag(dB)</v>
      </c>
      <c r="P78" s="35">
        <v>4</v>
      </c>
    </row>
    <row r="79" spans="2:17" ht="15.75" x14ac:dyDescent="0.25">
      <c r="B79" s="88" t="s">
        <v>23</v>
      </c>
      <c r="F79" s="6">
        <f t="shared" ref="F79:F97" si="12">B105/1000000000</f>
        <v>1</v>
      </c>
      <c r="G79" s="6">
        <f t="shared" si="10"/>
        <v>-93.334084000000004</v>
      </c>
      <c r="H79" s="36">
        <f>ABS(AVERAGE(G79:G97)-(H78-1)*10)</f>
        <v>110.9005357368421</v>
      </c>
      <c r="J79" s="88" t="s">
        <v>23</v>
      </c>
      <c r="N79" s="6">
        <f t="shared" ref="N79:N97" si="13">J105/1000000000</f>
        <v>1</v>
      </c>
      <c r="O79" s="6">
        <f t="shared" si="11"/>
        <v>-88.103606999999997</v>
      </c>
      <c r="P79" s="36">
        <f>ABS(AVERAGE(O79:O97)-(P78-1)*10)</f>
        <v>99.972519631578947</v>
      </c>
    </row>
    <row r="80" spans="2:17" x14ac:dyDescent="0.25">
      <c r="B80" s="88" t="s">
        <v>19</v>
      </c>
      <c r="C80" s="88" t="s">
        <v>120</v>
      </c>
      <c r="D80" s="88" t="s">
        <v>28</v>
      </c>
      <c r="F80" s="6">
        <f t="shared" si="12"/>
        <v>1.3888888888888999</v>
      </c>
      <c r="G80" s="6">
        <f t="shared" si="10"/>
        <v>-84.736084000000005</v>
      </c>
      <c r="H80" s="89"/>
      <c r="J80" s="88" t="s">
        <v>19</v>
      </c>
      <c r="K80" s="88" t="s">
        <v>120</v>
      </c>
      <c r="L80" s="88" t="s">
        <v>28</v>
      </c>
      <c r="N80" s="6">
        <f t="shared" si="13"/>
        <v>1.3888888888888999</v>
      </c>
      <c r="O80" s="6">
        <f t="shared" si="11"/>
        <v>-77.599273999999994</v>
      </c>
      <c r="P80" s="89"/>
    </row>
    <row r="81" spans="2:16" x14ac:dyDescent="0.25">
      <c r="B81" s="88">
        <v>8000000000</v>
      </c>
      <c r="C81" s="88">
        <v>-72.957108000000005</v>
      </c>
      <c r="D81" s="88">
        <v>-66.994286000000002</v>
      </c>
      <c r="F81" s="6">
        <f t="shared" si="12"/>
        <v>1.7777777777778001</v>
      </c>
      <c r="G81" s="6">
        <f t="shared" si="10"/>
        <v>-80.028214000000006</v>
      </c>
      <c r="H81" s="89"/>
      <c r="J81" s="88">
        <v>8000000000</v>
      </c>
      <c r="K81" s="88">
        <v>-85.776206999999999</v>
      </c>
      <c r="L81" s="88">
        <v>-77.616257000000004</v>
      </c>
      <c r="N81" s="6">
        <f t="shared" si="13"/>
        <v>1.7777777777778001</v>
      </c>
      <c r="O81" s="6">
        <f t="shared" si="11"/>
        <v>-69.168937999999997</v>
      </c>
      <c r="P81" s="89"/>
    </row>
    <row r="82" spans="2:16" x14ac:dyDescent="0.25">
      <c r="B82" s="88">
        <v>8148148148.1480999</v>
      </c>
      <c r="C82" s="88">
        <v>-72.520561000000001</v>
      </c>
      <c r="D82" s="88">
        <v>-65.852158000000003</v>
      </c>
      <c r="F82" s="6">
        <f t="shared" si="12"/>
        <v>2.1666666666666998</v>
      </c>
      <c r="G82" s="6">
        <f t="shared" si="10"/>
        <v>-77.985328999999993</v>
      </c>
      <c r="H82" s="89"/>
      <c r="J82" s="88">
        <v>8148148148.1480999</v>
      </c>
      <c r="K82" s="88">
        <v>-83.931190000000001</v>
      </c>
      <c r="L82" s="88">
        <v>-75.595046999999994</v>
      </c>
      <c r="N82" s="6">
        <f t="shared" si="13"/>
        <v>2.1666666666666998</v>
      </c>
      <c r="O82" s="6">
        <f t="shared" si="11"/>
        <v>-62.452534</v>
      </c>
      <c r="P82" s="89"/>
    </row>
    <row r="83" spans="2:16" x14ac:dyDescent="0.25">
      <c r="B83" s="88">
        <v>8296296296.2962999</v>
      </c>
      <c r="C83" s="88">
        <v>-75.590332000000004</v>
      </c>
      <c r="D83" s="88">
        <v>-68.618262999999999</v>
      </c>
      <c r="F83" s="6">
        <f t="shared" si="12"/>
        <v>2.5555555555556002</v>
      </c>
      <c r="G83" s="6">
        <f t="shared" si="10"/>
        <v>-74.736580000000004</v>
      </c>
      <c r="H83" s="89"/>
      <c r="J83" s="88">
        <v>8296296296.2962999</v>
      </c>
      <c r="K83" s="88">
        <v>-86.188323999999994</v>
      </c>
      <c r="L83" s="88">
        <v>-77.945305000000005</v>
      </c>
      <c r="N83" s="6">
        <f t="shared" si="13"/>
        <v>2.5555555555556002</v>
      </c>
      <c r="O83" s="6">
        <f t="shared" si="11"/>
        <v>-59.757106999999998</v>
      </c>
      <c r="P83" s="89"/>
    </row>
    <row r="84" spans="2:16" x14ac:dyDescent="0.25">
      <c r="B84" s="88">
        <v>8444444444.4443998</v>
      </c>
      <c r="C84" s="88">
        <v>-72.917038000000005</v>
      </c>
      <c r="D84" s="88">
        <v>-65.931831000000003</v>
      </c>
      <c r="F84" s="6">
        <f t="shared" si="12"/>
        <v>2.9444444444443998</v>
      </c>
      <c r="G84" s="6">
        <f t="shared" si="10"/>
        <v>-72.020775</v>
      </c>
      <c r="H84" s="89"/>
      <c r="J84" s="88">
        <v>8444444444.4443998</v>
      </c>
      <c r="K84" s="88">
        <v>-83.908562000000003</v>
      </c>
      <c r="L84" s="88">
        <v>-75.994377</v>
      </c>
      <c r="N84" s="6">
        <f t="shared" si="13"/>
        <v>2.9444444444443998</v>
      </c>
      <c r="O84" s="6">
        <f t="shared" si="11"/>
        <v>-62.048758999999997</v>
      </c>
      <c r="P84" s="89"/>
    </row>
    <row r="85" spans="2:16" x14ac:dyDescent="0.25">
      <c r="B85" s="88">
        <v>8592592592.5925999</v>
      </c>
      <c r="C85" s="88">
        <v>-73.459914999999995</v>
      </c>
      <c r="D85" s="88">
        <v>-66.775253000000006</v>
      </c>
      <c r="F85" s="6">
        <f t="shared" si="12"/>
        <v>3.3333333333333002</v>
      </c>
      <c r="G85" s="6">
        <f t="shared" si="10"/>
        <v>-75.396088000000006</v>
      </c>
      <c r="H85" s="89"/>
      <c r="J85" s="88">
        <v>8592592592.5925999</v>
      </c>
      <c r="K85" s="88">
        <v>-84.010666000000001</v>
      </c>
      <c r="L85" s="88">
        <v>-76.273865000000001</v>
      </c>
      <c r="N85" s="6">
        <f t="shared" si="13"/>
        <v>3.3333333333333002</v>
      </c>
      <c r="O85" s="6">
        <f t="shared" si="11"/>
        <v>-63.568714</v>
      </c>
      <c r="P85" s="89"/>
    </row>
    <row r="86" spans="2:16" x14ac:dyDescent="0.25">
      <c r="B86" s="88">
        <v>8740740740.7406998</v>
      </c>
      <c r="C86" s="88">
        <v>-72.393753000000004</v>
      </c>
      <c r="D86" s="88">
        <v>-65.214637999999994</v>
      </c>
      <c r="F86" s="6">
        <f t="shared" si="12"/>
        <v>3.7222222222222001</v>
      </c>
      <c r="G86" s="6">
        <f t="shared" si="10"/>
        <v>-75.265686000000002</v>
      </c>
      <c r="H86" s="89"/>
      <c r="J86" s="88">
        <v>8740740740.7406998</v>
      </c>
      <c r="K86" s="88">
        <v>-83.869217000000006</v>
      </c>
      <c r="L86" s="88">
        <v>-74.998778999999999</v>
      </c>
      <c r="N86" s="6">
        <f t="shared" si="13"/>
        <v>3.7222222222222001</v>
      </c>
      <c r="O86" s="6">
        <f t="shared" si="11"/>
        <v>-65.437218000000001</v>
      </c>
      <c r="P86" s="89"/>
    </row>
    <row r="87" spans="2:16" x14ac:dyDescent="0.25">
      <c r="B87" s="88">
        <v>8888888888.8889008</v>
      </c>
      <c r="C87" s="88">
        <v>-71.594345000000004</v>
      </c>
      <c r="D87" s="88">
        <v>-64.768112000000002</v>
      </c>
      <c r="F87" s="6">
        <f t="shared" si="12"/>
        <v>4.1111111111111001</v>
      </c>
      <c r="G87" s="6">
        <f t="shared" si="10"/>
        <v>-75.967247</v>
      </c>
      <c r="H87" s="89"/>
      <c r="J87" s="88">
        <v>8888888888.8889008</v>
      </c>
      <c r="K87" s="88">
        <v>-82.724036999999996</v>
      </c>
      <c r="L87" s="88">
        <v>-73.320342999999994</v>
      </c>
      <c r="N87" s="6">
        <f t="shared" si="13"/>
        <v>4.1111111111111001</v>
      </c>
      <c r="O87" s="6">
        <f t="shared" si="11"/>
        <v>-67.37912</v>
      </c>
      <c r="P87" s="89"/>
    </row>
    <row r="88" spans="2:16" x14ac:dyDescent="0.25">
      <c r="B88" s="88">
        <v>9037037037.0370007</v>
      </c>
      <c r="C88" s="88">
        <v>-73.944114999999996</v>
      </c>
      <c r="D88" s="88">
        <v>-66.942893999999995</v>
      </c>
      <c r="F88" s="6">
        <f t="shared" si="12"/>
        <v>4.5</v>
      </c>
      <c r="G88" s="6">
        <f t="shared" si="10"/>
        <v>-84.656952000000004</v>
      </c>
      <c r="H88" s="89"/>
      <c r="J88" s="88">
        <v>9037037037.0370007</v>
      </c>
      <c r="K88" s="88">
        <v>-83.603888999999995</v>
      </c>
      <c r="L88" s="88">
        <v>-74.290267999999998</v>
      </c>
      <c r="N88" s="6">
        <f t="shared" si="13"/>
        <v>4.5</v>
      </c>
      <c r="O88" s="6">
        <f t="shared" si="11"/>
        <v>-67.944610999999995</v>
      </c>
      <c r="P88" s="89"/>
    </row>
    <row r="89" spans="2:16" x14ac:dyDescent="0.25">
      <c r="B89" s="88">
        <v>9185185185.1851997</v>
      </c>
      <c r="C89" s="88">
        <v>-72.659706</v>
      </c>
      <c r="D89" s="88">
        <v>-65.287864999999996</v>
      </c>
      <c r="F89" s="6">
        <f t="shared" si="12"/>
        <v>4.8888888888888999</v>
      </c>
      <c r="G89" s="6">
        <f t="shared" si="10"/>
        <v>-86.107810999999998</v>
      </c>
      <c r="H89" s="89"/>
      <c r="J89" s="88">
        <v>9185185185.1851997</v>
      </c>
      <c r="K89" s="88">
        <v>-84.101478999999998</v>
      </c>
      <c r="L89" s="88">
        <v>-75.265975999999995</v>
      </c>
      <c r="N89" s="6">
        <f t="shared" si="13"/>
        <v>4.8888888888888999</v>
      </c>
      <c r="O89" s="6">
        <f t="shared" si="11"/>
        <v>-66.967087000000006</v>
      </c>
      <c r="P89" s="89"/>
    </row>
    <row r="90" spans="2:16" x14ac:dyDescent="0.25">
      <c r="B90" s="88">
        <v>9333333333.3332996</v>
      </c>
      <c r="C90" s="88">
        <v>-73.969994</v>
      </c>
      <c r="D90" s="88">
        <v>-66.541488999999999</v>
      </c>
      <c r="F90" s="6">
        <f t="shared" si="12"/>
        <v>5.2777777777777999</v>
      </c>
      <c r="G90" s="6">
        <f t="shared" si="10"/>
        <v>-87.351951999999997</v>
      </c>
      <c r="H90" s="89"/>
      <c r="J90" s="88">
        <v>9333333333.3332996</v>
      </c>
      <c r="K90" s="88">
        <v>-85.653587000000002</v>
      </c>
      <c r="L90" s="88">
        <v>-77.489029000000002</v>
      </c>
      <c r="N90" s="6">
        <f t="shared" si="13"/>
        <v>5.2777777777777999</v>
      </c>
      <c r="O90" s="6">
        <f t="shared" si="11"/>
        <v>-64.652664000000001</v>
      </c>
      <c r="P90" s="89"/>
    </row>
    <row r="91" spans="2:16" x14ac:dyDescent="0.25">
      <c r="B91" s="88">
        <v>9481481481.4815006</v>
      </c>
      <c r="C91" s="88">
        <v>-77.780456999999998</v>
      </c>
      <c r="D91" s="88">
        <v>-70.429832000000005</v>
      </c>
      <c r="F91" s="6">
        <f t="shared" si="12"/>
        <v>5.6666666666667007</v>
      </c>
      <c r="G91" s="6">
        <f t="shared" si="10"/>
        <v>-82.247017</v>
      </c>
      <c r="H91" s="89"/>
      <c r="J91" s="88">
        <v>9481481481.4815006</v>
      </c>
      <c r="K91" s="88">
        <v>-82.959404000000006</v>
      </c>
      <c r="L91" s="88">
        <v>-74.998160999999996</v>
      </c>
      <c r="N91" s="6">
        <f t="shared" si="13"/>
        <v>5.6666666666667007</v>
      </c>
      <c r="O91" s="6">
        <f t="shared" si="11"/>
        <v>-67.811829000000003</v>
      </c>
      <c r="P91" s="89"/>
    </row>
    <row r="92" spans="2:16" x14ac:dyDescent="0.25">
      <c r="B92" s="88">
        <v>9629629629.6296005</v>
      </c>
      <c r="C92" s="88">
        <v>-76.226753000000002</v>
      </c>
      <c r="D92" s="88">
        <v>-68.329689000000002</v>
      </c>
      <c r="F92" s="6">
        <f t="shared" si="12"/>
        <v>6.0555555555555998</v>
      </c>
      <c r="G92" s="6">
        <f t="shared" si="10"/>
        <v>-80.975159000000005</v>
      </c>
      <c r="H92" s="89"/>
      <c r="J92" s="88">
        <v>9629629629.6296005</v>
      </c>
      <c r="K92" s="88">
        <v>-85.165160999999998</v>
      </c>
      <c r="L92" s="88">
        <v>-76.639381</v>
      </c>
      <c r="N92" s="6">
        <f t="shared" si="13"/>
        <v>6.0555555555555998</v>
      </c>
      <c r="O92" s="6">
        <f t="shared" si="11"/>
        <v>-69.610016000000002</v>
      </c>
      <c r="P92" s="89"/>
    </row>
    <row r="93" spans="2:16" x14ac:dyDescent="0.25">
      <c r="B93" s="88">
        <v>9777777777.7777996</v>
      </c>
      <c r="C93" s="88">
        <v>-75.063605999999993</v>
      </c>
      <c r="D93" s="88">
        <v>-67.410858000000005</v>
      </c>
      <c r="F93" s="6">
        <f t="shared" si="12"/>
        <v>6.4444444444444002</v>
      </c>
      <c r="G93" s="6">
        <f t="shared" si="10"/>
        <v>-83.364531999999997</v>
      </c>
      <c r="H93" s="89"/>
      <c r="J93" s="88">
        <v>9777777777.7777996</v>
      </c>
      <c r="K93" s="88">
        <v>-83.362319999999997</v>
      </c>
      <c r="L93" s="88">
        <v>-75.066733999999997</v>
      </c>
      <c r="N93" s="6">
        <f t="shared" si="13"/>
        <v>6.4444444444444002</v>
      </c>
      <c r="O93" s="6">
        <f t="shared" si="11"/>
        <v>-69.216460999999995</v>
      </c>
      <c r="P93" s="89"/>
    </row>
    <row r="94" spans="2:16" x14ac:dyDescent="0.25">
      <c r="B94" s="88">
        <v>9925925925.9258995</v>
      </c>
      <c r="C94" s="88">
        <v>-73.829811000000007</v>
      </c>
      <c r="D94" s="88">
        <v>-66.213759999999994</v>
      </c>
      <c r="F94" s="6">
        <f t="shared" si="12"/>
        <v>6.8333333333332993</v>
      </c>
      <c r="G94" s="6">
        <f t="shared" si="10"/>
        <v>-81.129242000000005</v>
      </c>
      <c r="H94" s="89"/>
      <c r="J94" s="88">
        <v>9925925925.9258995</v>
      </c>
      <c r="K94" s="88">
        <v>-84.404242999999994</v>
      </c>
      <c r="L94" s="88">
        <v>-75.956717999999995</v>
      </c>
      <c r="N94" s="6">
        <f t="shared" si="13"/>
        <v>6.8333333333332993</v>
      </c>
      <c r="O94" s="6">
        <f t="shared" si="11"/>
        <v>-76.802773000000002</v>
      </c>
      <c r="P94" s="89"/>
    </row>
    <row r="95" spans="2:16" x14ac:dyDescent="0.25">
      <c r="B95" s="88">
        <v>10074074074.073999</v>
      </c>
      <c r="C95" s="88">
        <v>-73.914940000000001</v>
      </c>
      <c r="D95" s="88">
        <v>-65.906158000000005</v>
      </c>
      <c r="F95" s="6">
        <f t="shared" si="12"/>
        <v>7.2222222222222001</v>
      </c>
      <c r="G95" s="6">
        <f t="shared" si="10"/>
        <v>-80.501282000000003</v>
      </c>
      <c r="H95" s="89"/>
      <c r="J95" s="88">
        <v>10074074074.073999</v>
      </c>
      <c r="K95" s="88">
        <v>-82.695312999999999</v>
      </c>
      <c r="L95" s="88">
        <v>-74.060576999999995</v>
      </c>
      <c r="N95" s="6">
        <f t="shared" si="13"/>
        <v>7.2222222222222001</v>
      </c>
      <c r="O95" s="6">
        <f t="shared" si="11"/>
        <v>-78.228081000000003</v>
      </c>
      <c r="P95" s="89"/>
    </row>
    <row r="96" spans="2:16" x14ac:dyDescent="0.25">
      <c r="B96" s="88">
        <v>10222222222.222</v>
      </c>
      <c r="C96" s="88">
        <v>-72.781052000000003</v>
      </c>
      <c r="D96" s="88">
        <v>-64.588836999999998</v>
      </c>
      <c r="F96" s="6">
        <f t="shared" si="12"/>
        <v>7.6111111111111001</v>
      </c>
      <c r="G96" s="6">
        <f t="shared" si="10"/>
        <v>-79.938407999999995</v>
      </c>
      <c r="H96" s="89"/>
      <c r="J96" s="88">
        <v>10222222222.222</v>
      </c>
      <c r="K96" s="88">
        <v>-83.684792000000002</v>
      </c>
      <c r="L96" s="88">
        <v>-75.065155000000004</v>
      </c>
      <c r="N96" s="6">
        <f t="shared" si="13"/>
        <v>7.6111111111111001</v>
      </c>
      <c r="O96" s="6">
        <f t="shared" si="11"/>
        <v>-74.519576999999998</v>
      </c>
      <c r="P96" s="89"/>
    </row>
    <row r="97" spans="2:16" x14ac:dyDescent="0.25">
      <c r="B97" s="88">
        <v>10370370370.370001</v>
      </c>
      <c r="C97" s="88">
        <v>-73.843245999999994</v>
      </c>
      <c r="D97" s="88">
        <v>-65.846915999999993</v>
      </c>
      <c r="F97" s="6">
        <f t="shared" si="12"/>
        <v>8</v>
      </c>
      <c r="G97" s="6">
        <f t="shared" si="10"/>
        <v>-81.367737000000005</v>
      </c>
      <c r="H97" s="89"/>
      <c r="J97" s="88">
        <v>10370370370.370001</v>
      </c>
      <c r="K97" s="88">
        <v>-82.151863000000006</v>
      </c>
      <c r="L97" s="88">
        <v>-73.87867</v>
      </c>
      <c r="N97" s="6">
        <f t="shared" si="13"/>
        <v>8</v>
      </c>
      <c r="O97" s="6">
        <f t="shared" si="11"/>
        <v>-78.209502999999998</v>
      </c>
      <c r="P97" s="89"/>
    </row>
    <row r="98" spans="2:16" x14ac:dyDescent="0.25">
      <c r="B98" s="88">
        <v>10518518518.518999</v>
      </c>
      <c r="C98" s="88">
        <v>-73.009026000000006</v>
      </c>
      <c r="D98" s="88">
        <v>-65.094504999999998</v>
      </c>
      <c r="F98" s="6" t="s">
        <v>21</v>
      </c>
      <c r="H98" s="89"/>
      <c r="J98" s="88">
        <v>10518518518.518999</v>
      </c>
      <c r="K98" s="88">
        <v>-82.110939000000002</v>
      </c>
      <c r="L98" s="88">
        <v>-73.793448999999995</v>
      </c>
      <c r="N98" s="6" t="s">
        <v>21</v>
      </c>
      <c r="P98" s="89"/>
    </row>
    <row r="99" spans="2:16" x14ac:dyDescent="0.25">
      <c r="B99" s="88">
        <v>10666666666.667</v>
      </c>
      <c r="C99" s="88">
        <v>-72.529921999999999</v>
      </c>
      <c r="D99" s="88">
        <v>-64.257523000000006</v>
      </c>
      <c r="H99" s="89"/>
      <c r="J99" s="88">
        <v>10666666666.667</v>
      </c>
      <c r="K99" s="88">
        <v>-81.517928999999995</v>
      </c>
      <c r="L99" s="88">
        <v>-72.608481999999995</v>
      </c>
      <c r="P99" s="89"/>
    </row>
    <row r="100" spans="2:16" x14ac:dyDescent="0.25">
      <c r="B100" s="88" t="s">
        <v>21</v>
      </c>
      <c r="H100" s="89"/>
      <c r="J100" s="88" t="s">
        <v>21</v>
      </c>
      <c r="P100" s="89"/>
    </row>
    <row r="101" spans="2:16" x14ac:dyDescent="0.25">
      <c r="F101" s="6" t="s">
        <v>25</v>
      </c>
      <c r="H101" s="89"/>
      <c r="N101" s="6" t="s">
        <v>25</v>
      </c>
      <c r="P101" s="89"/>
    </row>
    <row r="102" spans="2:16" ht="15.75" x14ac:dyDescent="0.25">
      <c r="F102" s="6" t="s">
        <v>19</v>
      </c>
      <c r="G102" s="6" t="str">
        <f t="shared" ref="G102:G121" si="14">D128</f>
        <v>5Ix0L dBc Log Mag(dB)</v>
      </c>
      <c r="H102" s="35">
        <v>5</v>
      </c>
      <c r="N102" s="6" t="s">
        <v>19</v>
      </c>
      <c r="O102" s="6" t="str">
        <f t="shared" ref="O102:O121" si="15">L128</f>
        <v>5Ix0L dBc Log Mag(dB)</v>
      </c>
      <c r="P102" s="35">
        <v>5</v>
      </c>
    </row>
    <row r="103" spans="2:16" ht="15.75" x14ac:dyDescent="0.25">
      <c r="B103" s="88" t="s">
        <v>24</v>
      </c>
      <c r="F103" s="6">
        <f t="shared" ref="F103:F121" si="16">B129/1000000000</f>
        <v>2.2000000000000002</v>
      </c>
      <c r="G103" s="6">
        <f t="shared" si="14"/>
        <v>-62.473381000000003</v>
      </c>
      <c r="H103" s="36">
        <f>ABS(AVERAGE(G103:G121)-(H102-1)*10)</f>
        <v>110.34295852631578</v>
      </c>
      <c r="J103" s="88" t="s">
        <v>24</v>
      </c>
      <c r="N103" s="6">
        <f t="shared" ref="N103:N121" si="17">J129/1000000000</f>
        <v>2.2000000000000002</v>
      </c>
      <c r="O103" s="6">
        <f t="shared" si="15"/>
        <v>-85.501366000000004</v>
      </c>
      <c r="P103" s="36">
        <f>ABS(AVERAGE(O103:O121)-(P102-1)*10)</f>
        <v>128.72990947368419</v>
      </c>
    </row>
    <row r="104" spans="2:16" x14ac:dyDescent="0.25">
      <c r="B104" s="88" t="s">
        <v>19</v>
      </c>
      <c r="C104" s="88" t="s">
        <v>121</v>
      </c>
      <c r="D104" s="88" t="s">
        <v>29</v>
      </c>
      <c r="F104" s="6">
        <f t="shared" si="16"/>
        <v>2.4333333333333003</v>
      </c>
      <c r="G104" s="6">
        <f t="shared" si="14"/>
        <v>-65.439528999999993</v>
      </c>
      <c r="J104" s="88" t="s">
        <v>19</v>
      </c>
      <c r="K104" s="88" t="s">
        <v>121</v>
      </c>
      <c r="L104" s="88" t="s">
        <v>29</v>
      </c>
      <c r="N104" s="6">
        <f t="shared" si="17"/>
        <v>2.4333333333333003</v>
      </c>
      <c r="O104" s="6">
        <f t="shared" si="15"/>
        <v>-87.849853999999993</v>
      </c>
    </row>
    <row r="105" spans="2:16" x14ac:dyDescent="0.25">
      <c r="B105" s="88">
        <v>1000000000</v>
      </c>
      <c r="C105" s="88">
        <v>-99.296906000000007</v>
      </c>
      <c r="D105" s="88">
        <v>-93.334084000000004</v>
      </c>
      <c r="F105" s="6">
        <f t="shared" si="16"/>
        <v>2.6666666666666998</v>
      </c>
      <c r="G105" s="6">
        <f t="shared" si="14"/>
        <v>-68.821410999999998</v>
      </c>
      <c r="J105" s="88">
        <v>1000000000</v>
      </c>
      <c r="K105" s="88">
        <v>-96.263557000000006</v>
      </c>
      <c r="L105" s="88">
        <v>-88.103606999999997</v>
      </c>
      <c r="N105" s="6">
        <f t="shared" si="17"/>
        <v>2.6666666666666998</v>
      </c>
      <c r="O105" s="6">
        <f t="shared" si="15"/>
        <v>-89.762230000000002</v>
      </c>
    </row>
    <row r="106" spans="2:16" x14ac:dyDescent="0.25">
      <c r="B106" s="88">
        <v>1388888888.8889</v>
      </c>
      <c r="C106" s="88">
        <v>-91.404480000000007</v>
      </c>
      <c r="D106" s="88">
        <v>-84.736084000000005</v>
      </c>
      <c r="F106" s="6">
        <f t="shared" si="16"/>
        <v>2.9</v>
      </c>
      <c r="G106" s="6">
        <f t="shared" si="14"/>
        <v>-69.312850999999995</v>
      </c>
      <c r="J106" s="88">
        <v>1388888888.8889</v>
      </c>
      <c r="K106" s="88">
        <v>-85.935424999999995</v>
      </c>
      <c r="L106" s="88">
        <v>-77.599273999999994</v>
      </c>
      <c r="N106" s="6">
        <f t="shared" si="17"/>
        <v>2.9</v>
      </c>
      <c r="O106" s="6">
        <f t="shared" si="15"/>
        <v>-89.082542000000004</v>
      </c>
    </row>
    <row r="107" spans="2:16" x14ac:dyDescent="0.25">
      <c r="B107" s="88">
        <v>1777777777.7778001</v>
      </c>
      <c r="C107" s="88">
        <v>-87.000281999999999</v>
      </c>
      <c r="D107" s="88">
        <v>-80.028214000000006</v>
      </c>
      <c r="F107" s="6">
        <f t="shared" si="16"/>
        <v>3.1333333333333</v>
      </c>
      <c r="G107" s="6">
        <f t="shared" si="14"/>
        <v>-71.656158000000005</v>
      </c>
      <c r="J107" s="88">
        <v>1777777777.7778001</v>
      </c>
      <c r="K107" s="88">
        <v>-77.411957000000001</v>
      </c>
      <c r="L107" s="88">
        <v>-69.168937999999997</v>
      </c>
      <c r="N107" s="6">
        <f t="shared" si="17"/>
        <v>3.1333333333333</v>
      </c>
      <c r="O107" s="6">
        <f t="shared" si="15"/>
        <v>-87.427779999999998</v>
      </c>
    </row>
    <row r="108" spans="2:16" x14ac:dyDescent="0.25">
      <c r="B108" s="88">
        <v>2166666666.6666999</v>
      </c>
      <c r="C108" s="88">
        <v>-84.970534999999998</v>
      </c>
      <c r="D108" s="88">
        <v>-77.985328999999993</v>
      </c>
      <c r="F108" s="6">
        <f t="shared" si="16"/>
        <v>3.3666666666667</v>
      </c>
      <c r="G108" s="6">
        <f t="shared" si="14"/>
        <v>-70.993003999999999</v>
      </c>
      <c r="J108" s="88">
        <v>2166666666.6666999</v>
      </c>
      <c r="K108" s="88">
        <v>-70.366721999999996</v>
      </c>
      <c r="L108" s="88">
        <v>-62.452534</v>
      </c>
      <c r="N108" s="6">
        <f t="shared" si="17"/>
        <v>3.3666666666667</v>
      </c>
      <c r="O108" s="6">
        <f t="shared" si="15"/>
        <v>-87.907104000000004</v>
      </c>
    </row>
    <row r="109" spans="2:16" x14ac:dyDescent="0.25">
      <c r="B109" s="88">
        <v>2555555555.5556002</v>
      </c>
      <c r="C109" s="88">
        <v>-81.421242000000007</v>
      </c>
      <c r="D109" s="88">
        <v>-74.736580000000004</v>
      </c>
      <c r="F109" s="6">
        <f t="shared" si="16"/>
        <v>3.6</v>
      </c>
      <c r="G109" s="6">
        <f t="shared" si="14"/>
        <v>-71.025581000000003</v>
      </c>
      <c r="J109" s="88">
        <v>2555555555.5556002</v>
      </c>
      <c r="K109" s="88">
        <v>-67.493904000000001</v>
      </c>
      <c r="L109" s="88">
        <v>-59.757106999999998</v>
      </c>
      <c r="N109" s="6">
        <f t="shared" si="17"/>
        <v>3.6</v>
      </c>
      <c r="O109" s="6">
        <f t="shared" si="15"/>
        <v>-90.000702000000004</v>
      </c>
    </row>
    <row r="110" spans="2:16" x14ac:dyDescent="0.25">
      <c r="B110" s="88">
        <v>2944444444.4443998</v>
      </c>
      <c r="C110" s="88">
        <v>-79.199889999999996</v>
      </c>
      <c r="D110" s="88">
        <v>-72.020775</v>
      </c>
      <c r="F110" s="6">
        <f t="shared" si="16"/>
        <v>3.8333333333333002</v>
      </c>
      <c r="G110" s="6">
        <f t="shared" si="14"/>
        <v>-71.455337999999998</v>
      </c>
      <c r="J110" s="88">
        <v>2944444444.4443998</v>
      </c>
      <c r="K110" s="88">
        <v>-70.919205000000005</v>
      </c>
      <c r="L110" s="88">
        <v>-62.048758999999997</v>
      </c>
      <c r="N110" s="6">
        <f t="shared" si="17"/>
        <v>3.8333333333333002</v>
      </c>
      <c r="O110" s="6">
        <f t="shared" si="15"/>
        <v>-88.840935000000002</v>
      </c>
    </row>
    <row r="111" spans="2:16" x14ac:dyDescent="0.25">
      <c r="B111" s="88">
        <v>3333333333.3333001</v>
      </c>
      <c r="C111" s="88">
        <v>-82.222313</v>
      </c>
      <c r="D111" s="88">
        <v>-75.396088000000006</v>
      </c>
      <c r="F111" s="6">
        <f t="shared" si="16"/>
        <v>4.0666666666667002</v>
      </c>
      <c r="G111" s="6">
        <f t="shared" si="14"/>
        <v>-69.473877000000002</v>
      </c>
      <c r="J111" s="88">
        <v>3333333333.3333001</v>
      </c>
      <c r="K111" s="88">
        <v>-72.972412000000006</v>
      </c>
      <c r="L111" s="88">
        <v>-63.568714</v>
      </c>
      <c r="N111" s="6">
        <f t="shared" si="17"/>
        <v>4.0666666666667002</v>
      </c>
      <c r="O111" s="6">
        <f t="shared" si="15"/>
        <v>-91.217254999999994</v>
      </c>
    </row>
    <row r="112" spans="2:16" x14ac:dyDescent="0.25">
      <c r="B112" s="88">
        <v>3722222222.2221999</v>
      </c>
      <c r="C112" s="88">
        <v>-82.266914</v>
      </c>
      <c r="D112" s="88">
        <v>-75.265686000000002</v>
      </c>
      <c r="F112" s="6">
        <f t="shared" si="16"/>
        <v>4.3</v>
      </c>
      <c r="G112" s="6">
        <f t="shared" si="14"/>
        <v>-69.190849</v>
      </c>
      <c r="J112" s="88">
        <v>3722222222.2221999</v>
      </c>
      <c r="K112" s="88">
        <v>-74.750838999999999</v>
      </c>
      <c r="L112" s="88">
        <v>-65.437218000000001</v>
      </c>
      <c r="N112" s="6">
        <f t="shared" si="17"/>
        <v>4.3</v>
      </c>
      <c r="O112" s="6">
        <f t="shared" si="15"/>
        <v>-89.377350000000007</v>
      </c>
    </row>
    <row r="113" spans="2:15" x14ac:dyDescent="0.25">
      <c r="B113" s="88">
        <v>4111111111.1111002</v>
      </c>
      <c r="C113" s="88">
        <v>-83.339088000000004</v>
      </c>
      <c r="D113" s="88">
        <v>-75.967247</v>
      </c>
      <c r="F113" s="6">
        <f t="shared" si="16"/>
        <v>4.5333333333332995</v>
      </c>
      <c r="G113" s="6">
        <f t="shared" si="14"/>
        <v>-69.560623000000007</v>
      </c>
      <c r="J113" s="88">
        <v>4111111111.1111002</v>
      </c>
      <c r="K113" s="88">
        <v>-76.21463</v>
      </c>
      <c r="L113" s="88">
        <v>-67.37912</v>
      </c>
      <c r="N113" s="6">
        <f t="shared" si="17"/>
        <v>4.5333333333332995</v>
      </c>
      <c r="O113" s="6">
        <f t="shared" si="15"/>
        <v>-91.779662999999999</v>
      </c>
    </row>
    <row r="114" spans="2:15" x14ac:dyDescent="0.25">
      <c r="B114" s="88">
        <v>4500000000</v>
      </c>
      <c r="C114" s="88">
        <v>-92.085457000000005</v>
      </c>
      <c r="D114" s="88">
        <v>-84.656952000000004</v>
      </c>
      <c r="F114" s="6">
        <f t="shared" si="16"/>
        <v>4.7666666666667004</v>
      </c>
      <c r="G114" s="6">
        <f t="shared" si="14"/>
        <v>-68.447402999999994</v>
      </c>
      <c r="J114" s="88">
        <v>4500000000</v>
      </c>
      <c r="K114" s="88">
        <v>-76.109168999999994</v>
      </c>
      <c r="L114" s="88">
        <v>-67.944610999999995</v>
      </c>
      <c r="N114" s="6">
        <f t="shared" si="17"/>
        <v>4.7666666666667004</v>
      </c>
      <c r="O114" s="6">
        <f t="shared" si="15"/>
        <v>-89.491034999999997</v>
      </c>
    </row>
    <row r="115" spans="2:15" x14ac:dyDescent="0.25">
      <c r="B115" s="88">
        <v>4888888888.8888998</v>
      </c>
      <c r="C115" s="88">
        <v>-93.458443000000003</v>
      </c>
      <c r="D115" s="88">
        <v>-86.107810999999998</v>
      </c>
      <c r="F115" s="6">
        <f t="shared" si="16"/>
        <v>5</v>
      </c>
      <c r="G115" s="6">
        <f t="shared" si="14"/>
        <v>-69.395820999999998</v>
      </c>
      <c r="J115" s="88">
        <v>4888888888.8888998</v>
      </c>
      <c r="K115" s="88">
        <v>-74.928329000000005</v>
      </c>
      <c r="L115" s="88">
        <v>-66.967087000000006</v>
      </c>
      <c r="N115" s="6">
        <f t="shared" si="17"/>
        <v>5</v>
      </c>
      <c r="O115" s="6">
        <f t="shared" si="15"/>
        <v>-91.269783000000004</v>
      </c>
    </row>
    <row r="116" spans="2:15" x14ac:dyDescent="0.25">
      <c r="B116" s="88">
        <v>5277777777.7777996</v>
      </c>
      <c r="C116" s="88">
        <v>-95.249008000000003</v>
      </c>
      <c r="D116" s="88">
        <v>-87.351951999999997</v>
      </c>
      <c r="F116" s="6">
        <f t="shared" si="16"/>
        <v>5.2333333333332996</v>
      </c>
      <c r="G116" s="6">
        <f t="shared" si="14"/>
        <v>-71.213013000000004</v>
      </c>
      <c r="J116" s="88">
        <v>5277777777.7777996</v>
      </c>
      <c r="K116" s="88">
        <v>-73.178443999999999</v>
      </c>
      <c r="L116" s="88">
        <v>-64.652664000000001</v>
      </c>
      <c r="N116" s="6">
        <f t="shared" si="17"/>
        <v>5.2333333333332996</v>
      </c>
      <c r="O116" s="6">
        <f t="shared" si="15"/>
        <v>-90.406318999999996</v>
      </c>
    </row>
    <row r="117" spans="2:15" x14ac:dyDescent="0.25">
      <c r="B117" s="88">
        <v>5666666666.6667004</v>
      </c>
      <c r="C117" s="88">
        <v>-89.899765000000002</v>
      </c>
      <c r="D117" s="88">
        <v>-82.247017</v>
      </c>
      <c r="F117" s="6">
        <f t="shared" si="16"/>
        <v>5.4666666666667005</v>
      </c>
      <c r="G117" s="6">
        <f t="shared" si="14"/>
        <v>-75.318741000000003</v>
      </c>
      <c r="J117" s="88">
        <v>5666666666.6667004</v>
      </c>
      <c r="K117" s="88">
        <v>-76.107422</v>
      </c>
      <c r="L117" s="88">
        <v>-67.811829000000003</v>
      </c>
      <c r="N117" s="6">
        <f t="shared" si="17"/>
        <v>5.4666666666667005</v>
      </c>
      <c r="O117" s="6">
        <f t="shared" si="15"/>
        <v>-86.306945999999996</v>
      </c>
    </row>
    <row r="118" spans="2:15" x14ac:dyDescent="0.25">
      <c r="B118" s="88">
        <v>6055555555.5556002</v>
      </c>
      <c r="C118" s="88">
        <v>-88.591217</v>
      </c>
      <c r="D118" s="88">
        <v>-80.975159000000005</v>
      </c>
      <c r="F118" s="6">
        <f t="shared" si="16"/>
        <v>5.7</v>
      </c>
      <c r="G118" s="6">
        <f t="shared" si="14"/>
        <v>-74.263626000000002</v>
      </c>
      <c r="J118" s="88">
        <v>6055555555.5556002</v>
      </c>
      <c r="K118" s="88">
        <v>-78.057541000000001</v>
      </c>
      <c r="L118" s="88">
        <v>-69.610016000000002</v>
      </c>
      <c r="N118" s="6">
        <f t="shared" si="17"/>
        <v>5.7</v>
      </c>
      <c r="O118" s="6">
        <f t="shared" si="15"/>
        <v>-88.042862</v>
      </c>
    </row>
    <row r="119" spans="2:15" x14ac:dyDescent="0.25">
      <c r="B119" s="88">
        <v>6444444444.4443998</v>
      </c>
      <c r="C119" s="88">
        <v>-91.373313999999993</v>
      </c>
      <c r="D119" s="88">
        <v>-83.364531999999997</v>
      </c>
      <c r="F119" s="6">
        <f t="shared" si="16"/>
        <v>5.9333333333332998</v>
      </c>
      <c r="G119" s="6">
        <f t="shared" si="14"/>
        <v>-75.002883999999995</v>
      </c>
      <c r="J119" s="88">
        <v>6444444444.4443998</v>
      </c>
      <c r="K119" s="88">
        <v>-77.851189000000005</v>
      </c>
      <c r="L119" s="88">
        <v>-69.216460999999995</v>
      </c>
      <c r="N119" s="6">
        <f t="shared" si="17"/>
        <v>5.9333333333332998</v>
      </c>
      <c r="O119" s="6">
        <f t="shared" si="15"/>
        <v>-86.204650999999998</v>
      </c>
    </row>
    <row r="120" spans="2:15" x14ac:dyDescent="0.25">
      <c r="B120" s="88">
        <v>6833333333.3332996</v>
      </c>
      <c r="C120" s="88">
        <v>-89.321456999999995</v>
      </c>
      <c r="D120" s="88">
        <v>-81.129242000000005</v>
      </c>
      <c r="F120" s="6">
        <f t="shared" si="16"/>
        <v>6.1666666666667007</v>
      </c>
      <c r="G120" s="6">
        <f t="shared" si="14"/>
        <v>-72.823127999999997</v>
      </c>
      <c r="J120" s="88">
        <v>6833333333.3332996</v>
      </c>
      <c r="K120" s="88">
        <v>-85.422409000000002</v>
      </c>
      <c r="L120" s="88">
        <v>-76.802773000000002</v>
      </c>
      <c r="N120" s="6">
        <f t="shared" si="17"/>
        <v>6.1666666666667007</v>
      </c>
      <c r="O120" s="6">
        <f t="shared" si="15"/>
        <v>-87.283257000000006</v>
      </c>
    </row>
    <row r="121" spans="2:15" x14ac:dyDescent="0.25">
      <c r="B121" s="88">
        <v>7222222222.2222004</v>
      </c>
      <c r="C121" s="88">
        <v>-88.497612000000004</v>
      </c>
      <c r="D121" s="88">
        <v>-80.501282000000003</v>
      </c>
      <c r="F121" s="6">
        <f t="shared" si="16"/>
        <v>6.4</v>
      </c>
      <c r="G121" s="6">
        <f t="shared" si="14"/>
        <v>-70.648994000000002</v>
      </c>
      <c r="J121" s="88">
        <v>7222222222.2222004</v>
      </c>
      <c r="K121" s="88">
        <v>-86.501273999999995</v>
      </c>
      <c r="L121" s="88">
        <v>-78.228081000000003</v>
      </c>
      <c r="N121" s="6">
        <f t="shared" si="17"/>
        <v>6.4</v>
      </c>
      <c r="O121" s="6">
        <f t="shared" si="15"/>
        <v>-88.116646000000003</v>
      </c>
    </row>
    <row r="122" spans="2:15" x14ac:dyDescent="0.25">
      <c r="B122" s="88">
        <v>7611111111.1111002</v>
      </c>
      <c r="C122" s="88">
        <v>-87.852928000000006</v>
      </c>
      <c r="D122" s="88">
        <v>-79.938407999999995</v>
      </c>
      <c r="F122" s="6" t="s">
        <v>21</v>
      </c>
      <c r="J122" s="88">
        <v>7611111111.1111002</v>
      </c>
      <c r="K122" s="88">
        <v>-82.837067000000005</v>
      </c>
      <c r="L122" s="88">
        <v>-74.519576999999998</v>
      </c>
      <c r="N122" s="6" t="s">
        <v>21</v>
      </c>
    </row>
    <row r="123" spans="2:15" x14ac:dyDescent="0.25">
      <c r="B123" s="88">
        <v>8000000000</v>
      </c>
      <c r="C123" s="88">
        <v>-89.640136999999996</v>
      </c>
      <c r="D123" s="88">
        <v>-81.367737000000005</v>
      </c>
      <c r="J123" s="88">
        <v>8000000000</v>
      </c>
      <c r="K123" s="88">
        <v>-87.118949999999998</v>
      </c>
      <c r="L123" s="88">
        <v>-78.209502999999998</v>
      </c>
    </row>
    <row r="124" spans="2:15" x14ac:dyDescent="0.25">
      <c r="B124" s="88" t="s">
        <v>21</v>
      </c>
      <c r="J124" s="88" t="s">
        <v>21</v>
      </c>
    </row>
    <row r="127" spans="2:15" x14ac:dyDescent="0.25">
      <c r="B127" s="88" t="s">
        <v>25</v>
      </c>
      <c r="J127" s="88" t="s">
        <v>25</v>
      </c>
    </row>
    <row r="128" spans="2:15" x14ac:dyDescent="0.25">
      <c r="B128" s="88" t="s">
        <v>19</v>
      </c>
      <c r="C128" s="88" t="s">
        <v>122</v>
      </c>
      <c r="D128" s="88" t="s">
        <v>30</v>
      </c>
      <c r="J128" s="88" t="s">
        <v>19</v>
      </c>
      <c r="K128" s="88" t="s">
        <v>122</v>
      </c>
      <c r="L128" s="88" t="s">
        <v>30</v>
      </c>
    </row>
    <row r="129" spans="2:12" x14ac:dyDescent="0.25">
      <c r="B129" s="88">
        <v>2200000000</v>
      </c>
      <c r="C129" s="88">
        <v>-68.436211</v>
      </c>
      <c r="D129" s="88">
        <v>-62.473381000000003</v>
      </c>
      <c r="J129" s="88">
        <v>2200000000</v>
      </c>
      <c r="K129" s="88">
        <v>-93.661315999999999</v>
      </c>
      <c r="L129" s="88">
        <v>-85.501366000000004</v>
      </c>
    </row>
    <row r="130" spans="2:12" x14ac:dyDescent="0.25">
      <c r="B130" s="88">
        <v>2433333333.3333001</v>
      </c>
      <c r="C130" s="88">
        <v>-72.107924999999994</v>
      </c>
      <c r="D130" s="88">
        <v>-65.439528999999993</v>
      </c>
      <c r="J130" s="88">
        <v>2433333333.3333001</v>
      </c>
      <c r="K130" s="88">
        <v>-96.186004999999994</v>
      </c>
      <c r="L130" s="88">
        <v>-87.849853999999993</v>
      </c>
    </row>
    <row r="131" spans="2:12" x14ac:dyDescent="0.25">
      <c r="B131" s="88">
        <v>2666666666.6666999</v>
      </c>
      <c r="C131" s="88">
        <v>-75.793480000000002</v>
      </c>
      <c r="D131" s="88">
        <v>-68.821410999999998</v>
      </c>
      <c r="J131" s="88">
        <v>2666666666.6666999</v>
      </c>
      <c r="K131" s="88">
        <v>-98.005249000000006</v>
      </c>
      <c r="L131" s="88">
        <v>-89.762230000000002</v>
      </c>
    </row>
    <row r="132" spans="2:12" x14ac:dyDescent="0.25">
      <c r="B132" s="88">
        <v>2900000000</v>
      </c>
      <c r="C132" s="88">
        <v>-76.298057999999997</v>
      </c>
      <c r="D132" s="88">
        <v>-69.312850999999995</v>
      </c>
      <c r="J132" s="88">
        <v>2900000000</v>
      </c>
      <c r="K132" s="88">
        <v>-96.996727000000007</v>
      </c>
      <c r="L132" s="88">
        <v>-89.082542000000004</v>
      </c>
    </row>
    <row r="133" spans="2:12" x14ac:dyDescent="0.25">
      <c r="B133" s="88">
        <v>3133333333.3333001</v>
      </c>
      <c r="C133" s="88">
        <v>-78.340828000000002</v>
      </c>
      <c r="D133" s="88">
        <v>-71.656158000000005</v>
      </c>
      <c r="J133" s="88">
        <v>3133333333.3333001</v>
      </c>
      <c r="K133" s="88">
        <v>-95.164580999999998</v>
      </c>
      <c r="L133" s="88">
        <v>-87.427779999999998</v>
      </c>
    </row>
    <row r="134" spans="2:12" x14ac:dyDescent="0.25">
      <c r="B134" s="88">
        <v>3366666666.6666999</v>
      </c>
      <c r="C134" s="88">
        <v>-78.172118999999995</v>
      </c>
      <c r="D134" s="88">
        <v>-70.993003999999999</v>
      </c>
      <c r="J134" s="88">
        <v>3366666666.6666999</v>
      </c>
      <c r="K134" s="88">
        <v>-96.777550000000005</v>
      </c>
      <c r="L134" s="88">
        <v>-87.907104000000004</v>
      </c>
    </row>
    <row r="135" spans="2:12" x14ac:dyDescent="0.25">
      <c r="B135" s="88">
        <v>3600000000</v>
      </c>
      <c r="C135" s="88">
        <v>-77.851806999999994</v>
      </c>
      <c r="D135" s="88">
        <v>-71.025581000000003</v>
      </c>
      <c r="J135" s="88">
        <v>3600000000</v>
      </c>
      <c r="K135" s="88">
        <v>-99.404404</v>
      </c>
      <c r="L135" s="88">
        <v>-90.000702000000004</v>
      </c>
    </row>
    <row r="136" spans="2:12" x14ac:dyDescent="0.25">
      <c r="B136" s="88">
        <v>3833333333.3333001</v>
      </c>
      <c r="C136" s="88">
        <v>-78.456565999999995</v>
      </c>
      <c r="D136" s="88">
        <v>-71.455337999999998</v>
      </c>
      <c r="J136" s="88">
        <v>3833333333.3333001</v>
      </c>
      <c r="K136" s="88">
        <v>-98.154549000000003</v>
      </c>
      <c r="L136" s="88">
        <v>-88.840935000000002</v>
      </c>
    </row>
    <row r="137" spans="2:12" x14ac:dyDescent="0.25">
      <c r="B137" s="88">
        <v>4066666666.6666999</v>
      </c>
      <c r="C137" s="88">
        <v>-76.845718000000005</v>
      </c>
      <c r="D137" s="88">
        <v>-69.473877000000002</v>
      </c>
      <c r="J137" s="88">
        <v>4066666666.6666999</v>
      </c>
      <c r="K137" s="88">
        <v>-100.05276000000001</v>
      </c>
      <c r="L137" s="88">
        <v>-91.217254999999994</v>
      </c>
    </row>
    <row r="138" spans="2:12" x14ac:dyDescent="0.25">
      <c r="B138" s="88">
        <v>4300000000</v>
      </c>
      <c r="C138" s="88">
        <v>-76.619361999999995</v>
      </c>
      <c r="D138" s="88">
        <v>-69.190849</v>
      </c>
      <c r="J138" s="88">
        <v>4300000000</v>
      </c>
      <c r="K138" s="88">
        <v>-97.541908000000006</v>
      </c>
      <c r="L138" s="88">
        <v>-89.377350000000007</v>
      </c>
    </row>
    <row r="139" spans="2:12" x14ac:dyDescent="0.25">
      <c r="B139" s="88">
        <v>4533333333.3332996</v>
      </c>
      <c r="C139" s="88">
        <v>-76.911254999999997</v>
      </c>
      <c r="D139" s="88">
        <v>-69.560623000000007</v>
      </c>
      <c r="J139" s="88">
        <v>4533333333.3332996</v>
      </c>
      <c r="K139" s="88">
        <v>-99.740905999999995</v>
      </c>
      <c r="L139" s="88">
        <v>-91.779662999999999</v>
      </c>
    </row>
    <row r="140" spans="2:12" x14ac:dyDescent="0.25">
      <c r="B140" s="88">
        <v>4766666666.6667004</v>
      </c>
      <c r="C140" s="88">
        <v>-76.344459999999998</v>
      </c>
      <c r="D140" s="88">
        <v>-68.447402999999994</v>
      </c>
      <c r="J140" s="88">
        <v>4766666666.6667004</v>
      </c>
      <c r="K140" s="88">
        <v>-98.016823000000002</v>
      </c>
      <c r="L140" s="88">
        <v>-89.491034999999997</v>
      </c>
    </row>
    <row r="141" spans="2:12" x14ac:dyDescent="0.25">
      <c r="B141" s="88">
        <v>5000000000</v>
      </c>
      <c r="C141" s="88">
        <v>-77.048569000000001</v>
      </c>
      <c r="D141" s="88">
        <v>-69.395820999999998</v>
      </c>
      <c r="J141" s="88">
        <v>5000000000</v>
      </c>
      <c r="K141" s="88">
        <v>-99.565376000000001</v>
      </c>
      <c r="L141" s="88">
        <v>-91.269783000000004</v>
      </c>
    </row>
    <row r="142" spans="2:12" x14ac:dyDescent="0.25">
      <c r="B142" s="88">
        <v>5233333333.3332996</v>
      </c>
      <c r="C142" s="88">
        <v>-78.829063000000005</v>
      </c>
      <c r="D142" s="88">
        <v>-71.213013000000004</v>
      </c>
      <c r="J142" s="88">
        <v>5233333333.3332996</v>
      </c>
      <c r="K142" s="88">
        <v>-98.853843999999995</v>
      </c>
      <c r="L142" s="88">
        <v>-90.406318999999996</v>
      </c>
    </row>
    <row r="143" spans="2:12" x14ac:dyDescent="0.25">
      <c r="B143" s="88">
        <v>5466666666.6667004</v>
      </c>
      <c r="C143" s="88">
        <v>-83.327529999999996</v>
      </c>
      <c r="D143" s="88">
        <v>-75.318741000000003</v>
      </c>
      <c r="J143" s="88">
        <v>5466666666.6667004</v>
      </c>
      <c r="K143" s="88">
        <v>-94.941681000000003</v>
      </c>
      <c r="L143" s="88">
        <v>-86.306945999999996</v>
      </c>
    </row>
    <row r="144" spans="2:12" x14ac:dyDescent="0.25">
      <c r="B144" s="88">
        <v>5700000000</v>
      </c>
      <c r="C144" s="88">
        <v>-82.455841000000007</v>
      </c>
      <c r="D144" s="88">
        <v>-74.263626000000002</v>
      </c>
      <c r="J144" s="88">
        <v>5700000000</v>
      </c>
      <c r="K144" s="88">
        <v>-96.662497999999999</v>
      </c>
      <c r="L144" s="88">
        <v>-88.042862</v>
      </c>
    </row>
    <row r="145" spans="2:12" x14ac:dyDescent="0.25">
      <c r="B145" s="88">
        <v>5933333333.3332996</v>
      </c>
      <c r="C145" s="88">
        <v>-82.999213999999995</v>
      </c>
      <c r="D145" s="88">
        <v>-75.002883999999995</v>
      </c>
      <c r="J145" s="88">
        <v>5933333333.3332996</v>
      </c>
      <c r="K145" s="88">
        <v>-94.477851999999999</v>
      </c>
      <c r="L145" s="88">
        <v>-86.204650999999998</v>
      </c>
    </row>
    <row r="146" spans="2:12" x14ac:dyDescent="0.25">
      <c r="B146" s="88">
        <v>6166666666.6667004</v>
      </c>
      <c r="C146" s="88">
        <v>-80.737647999999993</v>
      </c>
      <c r="D146" s="88">
        <v>-72.823127999999997</v>
      </c>
      <c r="J146" s="88">
        <v>6166666666.6667004</v>
      </c>
      <c r="K146" s="88">
        <v>-95.600739000000004</v>
      </c>
      <c r="L146" s="88">
        <v>-87.283257000000006</v>
      </c>
    </row>
    <row r="147" spans="2:12" x14ac:dyDescent="0.25">
      <c r="B147" s="88">
        <v>6400000000</v>
      </c>
      <c r="C147" s="88">
        <v>-78.921394000000006</v>
      </c>
      <c r="D147" s="88">
        <v>-70.648994000000002</v>
      </c>
      <c r="J147" s="88">
        <v>6400000000</v>
      </c>
      <c r="K147" s="88">
        <v>-97.026093000000003</v>
      </c>
      <c r="L147" s="88">
        <v>-88.116646000000003</v>
      </c>
    </row>
    <row r="148" spans="2:12" x14ac:dyDescent="0.25">
      <c r="B148" s="88" t="s">
        <v>21</v>
      </c>
      <c r="J148" s="88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604"/>
  <sheetViews>
    <sheetView topLeftCell="A4" workbookViewId="0">
      <selection activeCell="J1" sqref="J1:L604"/>
    </sheetView>
  </sheetViews>
  <sheetFormatPr defaultRowHeight="15" x14ac:dyDescent="0.25"/>
  <cols>
    <col min="1" max="1" width="13.7109375" style="40" customWidth="1"/>
    <col min="2" max="4" width="9.140625" style="88"/>
    <col min="5" max="5" width="2" style="7" customWidth="1"/>
    <col min="6" max="6" width="17.42578125" style="6" bestFit="1" customWidth="1"/>
    <col min="7" max="7" width="25.28515625" style="6" bestFit="1" customWidth="1"/>
    <col min="8" max="8" width="9.28515625" style="90" bestFit="1" customWidth="1"/>
    <col min="9" max="9" width="13.7109375" style="40" customWidth="1"/>
    <col min="10" max="12" width="9.140625" style="88"/>
    <col min="13" max="13" width="2" style="7" customWidth="1"/>
    <col min="14" max="14" width="17.42578125" style="6" bestFit="1" customWidth="1"/>
    <col min="15" max="15" width="25.28515625" style="6" bestFit="1" customWidth="1"/>
    <col min="16" max="16" width="9.28515625" style="90" bestFit="1" customWidth="1"/>
    <col min="17" max="17" width="2" style="7" customWidth="1"/>
  </cols>
  <sheetData>
    <row r="1" spans="1:17" x14ac:dyDescent="0.25">
      <c r="B1" s="88" t="s">
        <v>95</v>
      </c>
      <c r="E1" s="10"/>
      <c r="G1" s="6" t="s">
        <v>16</v>
      </c>
      <c r="J1" s="88" t="s">
        <v>95</v>
      </c>
      <c r="M1" s="10"/>
      <c r="O1" s="6" t="s">
        <v>17</v>
      </c>
      <c r="Q1" s="10"/>
    </row>
    <row r="2" spans="1:17" x14ac:dyDescent="0.25">
      <c r="A2" s="50" t="s">
        <v>111</v>
      </c>
      <c r="B2" s="88" t="s">
        <v>256</v>
      </c>
      <c r="C2" s="88" t="s">
        <v>289</v>
      </c>
      <c r="D2" s="88" t="s">
        <v>290</v>
      </c>
      <c r="E2" s="10"/>
      <c r="F2" s="15"/>
      <c r="G2" s="82" t="s">
        <v>280</v>
      </c>
      <c r="I2" s="50" t="s">
        <v>108</v>
      </c>
      <c r="J2" s="88" t="s">
        <v>256</v>
      </c>
      <c r="K2" s="88" t="s">
        <v>289</v>
      </c>
      <c r="L2" s="88" t="s">
        <v>290</v>
      </c>
      <c r="M2" s="10"/>
      <c r="N2" s="15"/>
      <c r="O2" s="82" t="s">
        <v>280</v>
      </c>
      <c r="Q2" s="10"/>
    </row>
    <row r="3" spans="1:17" x14ac:dyDescent="0.25">
      <c r="B3" s="88" t="s">
        <v>215</v>
      </c>
      <c r="C3" s="88" t="s">
        <v>297</v>
      </c>
      <c r="D3" s="88" t="s">
        <v>302</v>
      </c>
      <c r="E3" s="10"/>
      <c r="F3" s="15"/>
      <c r="G3" s="13"/>
      <c r="J3" s="88" t="s">
        <v>215</v>
      </c>
      <c r="K3" s="88" t="s">
        <v>297</v>
      </c>
      <c r="L3" s="88" t="s">
        <v>303</v>
      </c>
      <c r="M3" s="10"/>
      <c r="N3" s="15"/>
      <c r="O3" s="13"/>
      <c r="Q3" s="10"/>
    </row>
    <row r="4" spans="1:17" x14ac:dyDescent="0.25">
      <c r="B4" s="88" t="s">
        <v>98</v>
      </c>
      <c r="E4" s="10"/>
      <c r="G4" s="41" t="s">
        <v>20</v>
      </c>
      <c r="J4" s="88" t="s">
        <v>98</v>
      </c>
      <c r="M4" s="10"/>
      <c r="O4" s="41" t="s">
        <v>20</v>
      </c>
      <c r="Q4" s="10"/>
    </row>
    <row r="5" spans="1:17" x14ac:dyDescent="0.25">
      <c r="E5" s="10"/>
      <c r="F5" s="6" t="s">
        <v>18</v>
      </c>
      <c r="M5" s="10"/>
      <c r="N5" s="6" t="s">
        <v>18</v>
      </c>
      <c r="Q5" s="10"/>
    </row>
    <row r="6" spans="1:17" ht="15.75" x14ac:dyDescent="0.25">
      <c r="E6" s="10"/>
      <c r="F6" s="6" t="s">
        <v>19</v>
      </c>
      <c r="G6" s="6" t="str">
        <f t="shared" ref="G6:G25" si="0">D32</f>
        <v>1Ix2L dBc Log Mag(dB)</v>
      </c>
      <c r="H6" s="35">
        <v>1</v>
      </c>
      <c r="M6" s="10"/>
      <c r="N6" s="6" t="s">
        <v>19</v>
      </c>
      <c r="O6" s="6" t="str">
        <f t="shared" ref="O6:O25" si="1">L32</f>
        <v>1Ix2L dBc Log Mag(dB)</v>
      </c>
      <c r="P6" s="35">
        <v>1</v>
      </c>
      <c r="Q6" s="10"/>
    </row>
    <row r="7" spans="1:17" ht="15.75" x14ac:dyDescent="0.25">
      <c r="B7" s="88" t="s">
        <v>99</v>
      </c>
      <c r="E7" s="10"/>
      <c r="F7" s="6">
        <f t="shared" ref="F7:F25" si="2">B33/1000000000</f>
        <v>16.091000000000001</v>
      </c>
      <c r="G7" s="6">
        <f t="shared" si="0"/>
        <v>-26.147320000000001</v>
      </c>
      <c r="H7" s="36">
        <f>ABS(AVERAGE(G7:G25)-(H6-1)*5)</f>
        <v>28.114770157894736</v>
      </c>
      <c r="J7" s="88" t="s">
        <v>99</v>
      </c>
      <c r="M7" s="10"/>
      <c r="N7" s="6">
        <f t="shared" ref="N7:N25" si="3">J33/1000000000</f>
        <v>16.091000000000001</v>
      </c>
      <c r="O7" s="6">
        <f t="shared" si="1"/>
        <v>-35.174236000000001</v>
      </c>
      <c r="P7" s="36">
        <f>ABS(AVERAGE(O7:O25)-(P6-1)*5)</f>
        <v>37.589148736842105</v>
      </c>
      <c r="Q7" s="10"/>
    </row>
    <row r="8" spans="1:17" x14ac:dyDescent="0.25">
      <c r="B8" s="88" t="s">
        <v>19</v>
      </c>
      <c r="C8" s="88" t="s">
        <v>116</v>
      </c>
      <c r="E8" s="10"/>
      <c r="F8" s="6">
        <f t="shared" si="2"/>
        <v>16.974833333332999</v>
      </c>
      <c r="G8" s="6">
        <f t="shared" si="0"/>
        <v>-29.422688000000001</v>
      </c>
      <c r="J8" s="88" t="s">
        <v>19</v>
      </c>
      <c r="K8" s="88" t="s">
        <v>116</v>
      </c>
      <c r="M8" s="10"/>
      <c r="N8" s="6">
        <f t="shared" si="3"/>
        <v>16.974833333332999</v>
      </c>
      <c r="O8" s="6">
        <f t="shared" si="1"/>
        <v>-33.959491999999997</v>
      </c>
      <c r="Q8" s="10"/>
    </row>
    <row r="9" spans="1:17" x14ac:dyDescent="0.25">
      <c r="B9" s="88">
        <v>8091000000</v>
      </c>
      <c r="C9" s="88">
        <v>-5.6857180999999999</v>
      </c>
      <c r="E9" s="10"/>
      <c r="F9" s="6">
        <f t="shared" si="2"/>
        <v>17.858666666666998</v>
      </c>
      <c r="G9" s="6">
        <f t="shared" si="0"/>
        <v>-33.612347</v>
      </c>
      <c r="J9" s="88">
        <v>8091000000</v>
      </c>
      <c r="K9" s="88">
        <v>-7.7637977999999999</v>
      </c>
      <c r="M9" s="10"/>
      <c r="N9" s="6">
        <f t="shared" si="3"/>
        <v>17.858666666666998</v>
      </c>
      <c r="O9" s="6">
        <f t="shared" si="1"/>
        <v>-35.512264000000002</v>
      </c>
      <c r="Q9" s="10"/>
    </row>
    <row r="10" spans="1:17" x14ac:dyDescent="0.25">
      <c r="B10" s="88">
        <v>9419277777.7777996</v>
      </c>
      <c r="C10" s="88">
        <v>-6.1855593000000004</v>
      </c>
      <c r="E10" s="10"/>
      <c r="F10" s="6">
        <f t="shared" si="2"/>
        <v>18.7425</v>
      </c>
      <c r="G10" s="6">
        <f t="shared" si="0"/>
        <v>-45.743037999999999</v>
      </c>
      <c r="J10" s="88">
        <v>9419277777.7777996</v>
      </c>
      <c r="K10" s="88">
        <v>-7.9735794000000002</v>
      </c>
      <c r="M10" s="10"/>
      <c r="N10" s="6">
        <f t="shared" si="3"/>
        <v>18.7425</v>
      </c>
      <c r="O10" s="6">
        <f t="shared" si="1"/>
        <v>-35.712673000000002</v>
      </c>
      <c r="Q10" s="10"/>
    </row>
    <row r="11" spans="1:17" x14ac:dyDescent="0.25">
      <c r="B11" s="88">
        <v>10747555555.556</v>
      </c>
      <c r="C11" s="88">
        <v>-6.4684404999999998</v>
      </c>
      <c r="E11" s="10"/>
      <c r="F11" s="6">
        <f t="shared" si="2"/>
        <v>19.626333333333001</v>
      </c>
      <c r="G11" s="6">
        <f t="shared" si="0"/>
        <v>-34.076199000000003</v>
      </c>
      <c r="J11" s="88">
        <v>10747555555.556</v>
      </c>
      <c r="K11" s="88">
        <v>-7.8725490999999996</v>
      </c>
      <c r="M11" s="10"/>
      <c r="N11" s="6">
        <f t="shared" si="3"/>
        <v>19.626333333333001</v>
      </c>
      <c r="O11" s="6">
        <f t="shared" si="1"/>
        <v>-38.991565999999999</v>
      </c>
      <c r="Q11" s="10"/>
    </row>
    <row r="12" spans="1:17" x14ac:dyDescent="0.25">
      <c r="B12" s="88">
        <v>12075833333.333</v>
      </c>
      <c r="C12" s="88">
        <v>-6.5129275</v>
      </c>
      <c r="E12" s="10"/>
      <c r="F12" s="6">
        <f t="shared" si="2"/>
        <v>20.510166666667001</v>
      </c>
      <c r="G12" s="6">
        <f t="shared" si="0"/>
        <v>-28.648382000000002</v>
      </c>
      <c r="J12" s="88">
        <v>12075833333.333</v>
      </c>
      <c r="K12" s="88">
        <v>-7.5779338000000003</v>
      </c>
      <c r="M12" s="10"/>
      <c r="N12" s="6">
        <f t="shared" si="3"/>
        <v>20.510166666667001</v>
      </c>
      <c r="O12" s="6">
        <f t="shared" si="1"/>
        <v>-37.946384000000002</v>
      </c>
      <c r="Q12" s="10"/>
    </row>
    <row r="13" spans="1:17" x14ac:dyDescent="0.25">
      <c r="B13" s="88">
        <v>13404111111.111</v>
      </c>
      <c r="C13" s="88">
        <v>-6.3427429000000002</v>
      </c>
      <c r="E13" s="10"/>
      <c r="F13" s="6">
        <f t="shared" si="2"/>
        <v>21.393999999999998</v>
      </c>
      <c r="G13" s="6">
        <f t="shared" si="0"/>
        <v>-27.924666999999999</v>
      </c>
      <c r="J13" s="88">
        <v>13404111111.111</v>
      </c>
      <c r="K13" s="88">
        <v>-7.4136062000000003</v>
      </c>
      <c r="M13" s="10"/>
      <c r="N13" s="6">
        <f t="shared" si="3"/>
        <v>21.393999999999998</v>
      </c>
      <c r="O13" s="6">
        <f t="shared" si="1"/>
        <v>-37.156494000000002</v>
      </c>
      <c r="Q13" s="10"/>
    </row>
    <row r="14" spans="1:17" x14ac:dyDescent="0.25">
      <c r="B14" s="88">
        <v>14732388888.889</v>
      </c>
      <c r="C14" s="88">
        <v>-6.8949632999999997</v>
      </c>
      <c r="E14" s="10"/>
      <c r="F14" s="6">
        <f t="shared" si="2"/>
        <v>22.277833333333</v>
      </c>
      <c r="G14" s="6">
        <f t="shared" si="0"/>
        <v>-24.260151</v>
      </c>
      <c r="J14" s="88">
        <v>14732388888.889</v>
      </c>
      <c r="K14" s="88">
        <v>-8.5310725999999999</v>
      </c>
      <c r="M14" s="10"/>
      <c r="N14" s="6">
        <f t="shared" si="3"/>
        <v>22.277833333333</v>
      </c>
      <c r="O14" s="6">
        <f t="shared" si="1"/>
        <v>-35.080607999999998</v>
      </c>
      <c r="Q14" s="10"/>
    </row>
    <row r="15" spans="1:17" x14ac:dyDescent="0.25">
      <c r="B15" s="88">
        <v>16060666666.667</v>
      </c>
      <c r="C15" s="88">
        <v>-6.5021199999999997</v>
      </c>
      <c r="E15" s="10"/>
      <c r="F15" s="6">
        <f t="shared" si="2"/>
        <v>23.161666666666999</v>
      </c>
      <c r="G15" s="6">
        <f t="shared" si="0"/>
        <v>-24.288</v>
      </c>
      <c r="J15" s="88">
        <v>16060666666.667</v>
      </c>
      <c r="K15" s="88">
        <v>-8.8187760999999991</v>
      </c>
      <c r="M15" s="10"/>
      <c r="N15" s="6">
        <f t="shared" si="3"/>
        <v>23.161666666666999</v>
      </c>
      <c r="O15" s="6">
        <f t="shared" si="1"/>
        <v>-36.609558</v>
      </c>
      <c r="Q15" s="10"/>
    </row>
    <row r="16" spans="1:17" x14ac:dyDescent="0.25">
      <c r="B16" s="88">
        <v>17388944444.444</v>
      </c>
      <c r="C16" s="88">
        <v>-6.5356230999999996</v>
      </c>
      <c r="E16" s="10"/>
      <c r="F16" s="6">
        <f t="shared" si="2"/>
        <v>24.045500000000001</v>
      </c>
      <c r="G16" s="6">
        <f t="shared" si="0"/>
        <v>-25.364771000000001</v>
      </c>
      <c r="J16" s="88">
        <v>17388944444.444</v>
      </c>
      <c r="K16" s="88">
        <v>-8.6418046999999998</v>
      </c>
      <c r="M16" s="10"/>
      <c r="N16" s="6">
        <f t="shared" si="3"/>
        <v>24.045500000000001</v>
      </c>
      <c r="O16" s="6">
        <f t="shared" si="1"/>
        <v>-35.906322000000003</v>
      </c>
      <c r="Q16" s="10"/>
    </row>
    <row r="17" spans="2:17" x14ac:dyDescent="0.25">
      <c r="B17" s="88">
        <v>18717222222.222</v>
      </c>
      <c r="C17" s="88">
        <v>-6.8033251999999997</v>
      </c>
      <c r="E17" s="10"/>
      <c r="F17" s="6">
        <f t="shared" si="2"/>
        <v>24.929333333333002</v>
      </c>
      <c r="G17" s="6">
        <f t="shared" si="0"/>
        <v>-25.092874999999999</v>
      </c>
      <c r="J17" s="88">
        <v>18717222222.222</v>
      </c>
      <c r="K17" s="88">
        <v>-8.1946925999999998</v>
      </c>
      <c r="M17" s="10"/>
      <c r="N17" s="6">
        <f t="shared" si="3"/>
        <v>24.929333333333002</v>
      </c>
      <c r="O17" s="6">
        <f t="shared" si="1"/>
        <v>-35.452354</v>
      </c>
      <c r="Q17" s="10"/>
    </row>
    <row r="18" spans="2:17" x14ac:dyDescent="0.25">
      <c r="B18" s="88">
        <v>20045500000</v>
      </c>
      <c r="C18" s="88">
        <v>-6.7909392999999998</v>
      </c>
      <c r="E18" s="10"/>
      <c r="F18" s="6">
        <f t="shared" si="2"/>
        <v>25.813166666667001</v>
      </c>
      <c r="G18" s="6">
        <f t="shared" si="0"/>
        <v>-24.42024</v>
      </c>
      <c r="J18" s="88">
        <v>20045500000</v>
      </c>
      <c r="K18" s="88">
        <v>-7.7922025000000001</v>
      </c>
      <c r="M18" s="10"/>
      <c r="N18" s="6">
        <f t="shared" si="3"/>
        <v>25.813166666667001</v>
      </c>
      <c r="O18" s="6">
        <f t="shared" si="1"/>
        <v>-37.098385</v>
      </c>
      <c r="Q18" s="10"/>
    </row>
    <row r="19" spans="2:17" x14ac:dyDescent="0.25">
      <c r="B19" s="88">
        <v>21373777777.778</v>
      </c>
      <c r="C19" s="88">
        <v>-7.0522403999999996</v>
      </c>
      <c r="E19" s="10"/>
      <c r="F19" s="6">
        <f t="shared" si="2"/>
        <v>26.696999999999999</v>
      </c>
      <c r="G19" s="6">
        <f t="shared" si="0"/>
        <v>-23.529757</v>
      </c>
      <c r="J19" s="88">
        <v>21373777777.778</v>
      </c>
      <c r="K19" s="88">
        <v>-7.7103900999999997</v>
      </c>
      <c r="M19" s="10"/>
      <c r="N19" s="6">
        <f t="shared" si="3"/>
        <v>26.696999999999999</v>
      </c>
      <c r="O19" s="6">
        <f t="shared" si="1"/>
        <v>-36.908344</v>
      </c>
      <c r="Q19" s="10"/>
    </row>
    <row r="20" spans="2:17" x14ac:dyDescent="0.25">
      <c r="B20" s="88">
        <v>22702055555.556</v>
      </c>
      <c r="C20" s="88">
        <v>-7.4484529000000004</v>
      </c>
      <c r="E20" s="10"/>
      <c r="F20" s="6">
        <f t="shared" si="2"/>
        <v>27.580833333333</v>
      </c>
      <c r="G20" s="6">
        <f t="shared" si="0"/>
        <v>-24.467476000000001</v>
      </c>
      <c r="J20" s="88">
        <v>22702055555.556</v>
      </c>
      <c r="K20" s="88">
        <v>-8.2259369000000007</v>
      </c>
      <c r="M20" s="10"/>
      <c r="N20" s="6">
        <f t="shared" si="3"/>
        <v>27.580833333333</v>
      </c>
      <c r="O20" s="6">
        <f t="shared" si="1"/>
        <v>-35.687412000000002</v>
      </c>
      <c r="Q20" s="10"/>
    </row>
    <row r="21" spans="2:17" x14ac:dyDescent="0.25">
      <c r="B21" s="88">
        <v>24030333333.333</v>
      </c>
      <c r="C21" s="88">
        <v>-7.3291550000000001</v>
      </c>
      <c r="E21" s="10"/>
      <c r="F21" s="6">
        <f t="shared" si="2"/>
        <v>28.464666666667</v>
      </c>
      <c r="G21" s="6">
        <f t="shared" si="0"/>
        <v>-24.436171999999999</v>
      </c>
      <c r="J21" s="88">
        <v>24030333333.333</v>
      </c>
      <c r="K21" s="88">
        <v>-7.8401752</v>
      </c>
      <c r="M21" s="10"/>
      <c r="N21" s="6">
        <f t="shared" si="3"/>
        <v>28.464666666667</v>
      </c>
      <c r="O21" s="6">
        <f t="shared" si="1"/>
        <v>-34.756900999999999</v>
      </c>
      <c r="Q21" s="10"/>
    </row>
    <row r="22" spans="2:17" x14ac:dyDescent="0.25">
      <c r="B22" s="88">
        <v>25358611111.111</v>
      </c>
      <c r="C22" s="88">
        <v>-7.2692204</v>
      </c>
      <c r="E22" s="10"/>
      <c r="F22" s="6">
        <f t="shared" si="2"/>
        <v>29.348500000000001</v>
      </c>
      <c r="G22" s="6">
        <f t="shared" si="0"/>
        <v>-26.564955000000001</v>
      </c>
      <c r="J22" s="88">
        <v>25358611111.111</v>
      </c>
      <c r="K22" s="88">
        <v>-7.9107136999999996</v>
      </c>
      <c r="M22" s="10"/>
      <c r="N22" s="6">
        <f t="shared" si="3"/>
        <v>29.348500000000001</v>
      </c>
      <c r="O22" s="6">
        <f t="shared" si="1"/>
        <v>-37.153896000000003</v>
      </c>
      <c r="Q22" s="10"/>
    </row>
    <row r="23" spans="2:17" x14ac:dyDescent="0.25">
      <c r="B23" s="88">
        <v>26686888888.889</v>
      </c>
      <c r="C23" s="88">
        <v>-7.5793723999999996</v>
      </c>
      <c r="E23" s="10"/>
      <c r="F23" s="6">
        <f t="shared" si="2"/>
        <v>30.232333333332999</v>
      </c>
      <c r="G23" s="6">
        <f t="shared" si="0"/>
        <v>-27.116457</v>
      </c>
      <c r="J23" s="88">
        <v>26686888888.889</v>
      </c>
      <c r="K23" s="88">
        <v>-8.0758323999999995</v>
      </c>
      <c r="M23" s="10"/>
      <c r="N23" s="6">
        <f t="shared" si="3"/>
        <v>30.232333333332999</v>
      </c>
      <c r="O23" s="6">
        <f t="shared" si="1"/>
        <v>-41.460545000000003</v>
      </c>
      <c r="Q23" s="10"/>
    </row>
    <row r="24" spans="2:17" x14ac:dyDescent="0.25">
      <c r="B24" s="88">
        <v>28015166666.667</v>
      </c>
      <c r="C24" s="88">
        <v>-7.6974501999999996</v>
      </c>
      <c r="E24" s="10"/>
      <c r="F24" s="6">
        <f t="shared" si="2"/>
        <v>31.116166666666999</v>
      </c>
      <c r="G24" s="6">
        <f t="shared" si="0"/>
        <v>-29.852947</v>
      </c>
      <c r="J24" s="88">
        <v>28015166666.667</v>
      </c>
      <c r="K24" s="88">
        <v>-8.2508420999999998</v>
      </c>
      <c r="M24" s="10"/>
      <c r="N24" s="6">
        <f t="shared" si="3"/>
        <v>31.116166666666999</v>
      </c>
      <c r="O24" s="6">
        <f t="shared" si="1"/>
        <v>-47.155589999999997</v>
      </c>
      <c r="Q24" s="10"/>
    </row>
    <row r="25" spans="2:17" x14ac:dyDescent="0.25">
      <c r="B25" s="88">
        <v>29343444444.444</v>
      </c>
      <c r="C25" s="88">
        <v>-7.4436612000000002</v>
      </c>
      <c r="E25" s="10"/>
      <c r="F25" s="6">
        <f t="shared" si="2"/>
        <v>32</v>
      </c>
      <c r="G25" s="6">
        <f t="shared" si="0"/>
        <v>-29.212191000000001</v>
      </c>
      <c r="J25" s="88">
        <v>29343444444.444</v>
      </c>
      <c r="K25" s="88">
        <v>-7.8985127999999998</v>
      </c>
      <c r="M25" s="10"/>
      <c r="N25" s="6">
        <f t="shared" si="3"/>
        <v>32</v>
      </c>
      <c r="O25" s="6">
        <f t="shared" si="1"/>
        <v>-46.470801999999999</v>
      </c>
      <c r="Q25" s="10"/>
    </row>
    <row r="26" spans="2:17" x14ac:dyDescent="0.25">
      <c r="B26" s="88">
        <v>30671722222.222</v>
      </c>
      <c r="C26" s="88">
        <v>-7.3615636999999996</v>
      </c>
      <c r="E26" s="10"/>
      <c r="F26" s="6" t="s">
        <v>21</v>
      </c>
      <c r="J26" s="88">
        <v>30671722222.222</v>
      </c>
      <c r="K26" s="88">
        <v>-7.7998180000000001</v>
      </c>
      <c r="M26" s="10"/>
      <c r="N26" s="6" t="s">
        <v>21</v>
      </c>
      <c r="Q26" s="10"/>
    </row>
    <row r="27" spans="2:17" x14ac:dyDescent="0.25">
      <c r="B27" s="88">
        <v>32000000000</v>
      </c>
      <c r="C27" s="88">
        <v>-7.8165487999999996</v>
      </c>
      <c r="E27" s="10"/>
      <c r="J27" s="88">
        <v>32000000000</v>
      </c>
      <c r="K27" s="88">
        <v>-8.3848132999999994</v>
      </c>
      <c r="M27" s="10"/>
      <c r="Q27" s="10"/>
    </row>
    <row r="28" spans="2:17" x14ac:dyDescent="0.25">
      <c r="B28" s="88" t="s">
        <v>21</v>
      </c>
      <c r="E28" s="10"/>
      <c r="J28" s="88" t="s">
        <v>21</v>
      </c>
      <c r="M28" s="10"/>
      <c r="Q28" s="10"/>
    </row>
    <row r="29" spans="2:17" x14ac:dyDescent="0.25">
      <c r="E29" s="10"/>
      <c r="F29" s="6" t="s">
        <v>22</v>
      </c>
      <c r="M29" s="10"/>
      <c r="N29" s="6" t="s">
        <v>22</v>
      </c>
      <c r="Q29" s="10"/>
    </row>
    <row r="30" spans="2:17" ht="15.75" x14ac:dyDescent="0.25">
      <c r="E30" s="10"/>
      <c r="F30" s="6" t="s">
        <v>19</v>
      </c>
      <c r="G30" s="6" t="str">
        <f t="shared" ref="G30:G49" si="4">D56</f>
        <v>1Ix3L dBc Log Mag(dB)</v>
      </c>
      <c r="H30" s="35">
        <v>1</v>
      </c>
      <c r="M30" s="10"/>
      <c r="N30" s="6" t="s">
        <v>19</v>
      </c>
      <c r="O30" s="6" t="str">
        <f t="shared" ref="O30:O49" si="5">L56</f>
        <v>1Ix3L dBc Log Mag(dB)</v>
      </c>
      <c r="P30" s="35">
        <v>1</v>
      </c>
      <c r="Q30" s="10"/>
    </row>
    <row r="31" spans="2:17" ht="15.75" x14ac:dyDescent="0.25">
      <c r="B31" s="88" t="s">
        <v>18</v>
      </c>
      <c r="E31" s="10"/>
      <c r="F31" s="6">
        <f t="shared" ref="F31:F49" si="6">B57/1000000000</f>
        <v>24.091000000000001</v>
      </c>
      <c r="G31" s="6">
        <f t="shared" si="4"/>
        <v>-21.998985000000001</v>
      </c>
      <c r="H31" s="36">
        <f>ABS(AVERAGE(G31:G49)-(H30-1)*5)</f>
        <v>14.500363947368424</v>
      </c>
      <c r="J31" s="88" t="s">
        <v>18</v>
      </c>
      <c r="M31" s="10"/>
      <c r="N31" s="6">
        <f t="shared" ref="N31:N49" si="7">J57/1000000000</f>
        <v>24.091000000000001</v>
      </c>
      <c r="O31" s="6">
        <f t="shared" si="5"/>
        <v>-15.614338999999999</v>
      </c>
      <c r="P31" s="36">
        <f>ABS(AVERAGE(O31:O49)-(P30-1)*5)</f>
        <v>12.432959142105265</v>
      </c>
      <c r="Q31" s="10"/>
    </row>
    <row r="32" spans="2:17" x14ac:dyDescent="0.25">
      <c r="B32" s="88" t="s">
        <v>19</v>
      </c>
      <c r="C32" s="88" t="s">
        <v>146</v>
      </c>
      <c r="D32" s="88" t="s">
        <v>72</v>
      </c>
      <c r="E32" s="10"/>
      <c r="F32" s="6">
        <f t="shared" si="6"/>
        <v>24.530388888889</v>
      </c>
      <c r="G32" s="6">
        <f t="shared" si="4"/>
        <v>-19.583165999999999</v>
      </c>
      <c r="J32" s="88" t="s">
        <v>19</v>
      </c>
      <c r="K32" s="88" t="s">
        <v>146</v>
      </c>
      <c r="L32" s="88" t="s">
        <v>72</v>
      </c>
      <c r="M32" s="10"/>
      <c r="N32" s="6">
        <f t="shared" si="7"/>
        <v>24.530388888889</v>
      </c>
      <c r="O32" s="6">
        <f t="shared" si="5"/>
        <v>-17.207151</v>
      </c>
      <c r="Q32" s="10"/>
    </row>
    <row r="33" spans="2:17" x14ac:dyDescent="0.25">
      <c r="B33" s="88">
        <v>16091000000</v>
      </c>
      <c r="C33" s="88">
        <v>-31.833036</v>
      </c>
      <c r="D33" s="88">
        <v>-26.147320000000001</v>
      </c>
      <c r="E33" s="10"/>
      <c r="F33" s="6">
        <f t="shared" si="6"/>
        <v>24.969777777777999</v>
      </c>
      <c r="G33" s="6">
        <f t="shared" si="4"/>
        <v>-19.904001000000001</v>
      </c>
      <c r="J33" s="88">
        <v>16091000000</v>
      </c>
      <c r="K33" s="88">
        <v>-42.938037999999999</v>
      </c>
      <c r="L33" s="88">
        <v>-35.174236000000001</v>
      </c>
      <c r="M33" s="10"/>
      <c r="N33" s="6">
        <f t="shared" si="7"/>
        <v>24.969777777777999</v>
      </c>
      <c r="O33" s="6">
        <f t="shared" si="5"/>
        <v>-17.584682000000001</v>
      </c>
      <c r="Q33" s="10"/>
    </row>
    <row r="34" spans="2:17" x14ac:dyDescent="0.25">
      <c r="B34" s="88">
        <v>16974833333.333</v>
      </c>
      <c r="C34" s="88">
        <v>-35.608246000000001</v>
      </c>
      <c r="D34" s="88">
        <v>-29.422688000000001</v>
      </c>
      <c r="E34" s="10"/>
      <c r="F34" s="6">
        <f t="shared" si="6"/>
        <v>25.409166666667002</v>
      </c>
      <c r="G34" s="6">
        <f t="shared" si="4"/>
        <v>-17.407699999999998</v>
      </c>
      <c r="J34" s="88">
        <v>16974833333.333</v>
      </c>
      <c r="K34" s="88">
        <v>-41.933070999999998</v>
      </c>
      <c r="L34" s="88">
        <v>-33.959491999999997</v>
      </c>
      <c r="M34" s="10"/>
      <c r="N34" s="6">
        <f t="shared" si="7"/>
        <v>25.409166666667002</v>
      </c>
      <c r="O34" s="6">
        <f t="shared" si="5"/>
        <v>-17.774854999999999</v>
      </c>
      <c r="Q34" s="10"/>
    </row>
    <row r="35" spans="2:17" x14ac:dyDescent="0.25">
      <c r="B35" s="88">
        <v>17858666666.667</v>
      </c>
      <c r="C35" s="88">
        <v>-40.080787999999998</v>
      </c>
      <c r="D35" s="88">
        <v>-33.612347</v>
      </c>
      <c r="E35" s="10"/>
      <c r="F35" s="6">
        <f t="shared" si="6"/>
        <v>25.848555555556</v>
      </c>
      <c r="G35" s="6">
        <f t="shared" si="4"/>
        <v>-17.241876999999999</v>
      </c>
      <c r="J35" s="88">
        <v>17858666666.667</v>
      </c>
      <c r="K35" s="88">
        <v>-43.384815000000003</v>
      </c>
      <c r="L35" s="88">
        <v>-35.512264000000002</v>
      </c>
      <c r="M35" s="10"/>
      <c r="N35" s="6">
        <f t="shared" si="7"/>
        <v>25.848555555556</v>
      </c>
      <c r="O35" s="6">
        <f t="shared" si="5"/>
        <v>-16.37237</v>
      </c>
      <c r="Q35" s="10"/>
    </row>
    <row r="36" spans="2:17" x14ac:dyDescent="0.25">
      <c r="B36" s="88">
        <v>18742500000</v>
      </c>
      <c r="C36" s="88">
        <v>-52.255966000000001</v>
      </c>
      <c r="D36" s="88">
        <v>-45.743037999999999</v>
      </c>
      <c r="E36" s="10"/>
      <c r="F36" s="6">
        <f t="shared" si="6"/>
        <v>26.287944444444001</v>
      </c>
      <c r="G36" s="6">
        <f t="shared" si="4"/>
        <v>-17.146685000000002</v>
      </c>
      <c r="J36" s="88">
        <v>18742500000</v>
      </c>
      <c r="K36" s="88">
        <v>-43.290607000000001</v>
      </c>
      <c r="L36" s="88">
        <v>-35.712673000000002</v>
      </c>
      <c r="M36" s="10"/>
      <c r="N36" s="6">
        <f t="shared" si="7"/>
        <v>26.287944444444001</v>
      </c>
      <c r="O36" s="6">
        <f t="shared" si="5"/>
        <v>-14.964523</v>
      </c>
      <c r="Q36" s="10"/>
    </row>
    <row r="37" spans="2:17" x14ac:dyDescent="0.25">
      <c r="B37" s="88">
        <v>19626333333.333</v>
      </c>
      <c r="C37" s="88">
        <v>-40.418940999999997</v>
      </c>
      <c r="D37" s="88">
        <v>-34.076199000000003</v>
      </c>
      <c r="E37" s="10"/>
      <c r="F37" s="6">
        <f t="shared" si="6"/>
        <v>26.727333333333</v>
      </c>
      <c r="G37" s="6">
        <f t="shared" si="4"/>
        <v>-15.511374999999999</v>
      </c>
      <c r="J37" s="88">
        <v>19626333333.333</v>
      </c>
      <c r="K37" s="88">
        <v>-46.405174000000002</v>
      </c>
      <c r="L37" s="88">
        <v>-38.991565999999999</v>
      </c>
      <c r="M37" s="10"/>
      <c r="N37" s="6">
        <f t="shared" si="7"/>
        <v>26.727333333333</v>
      </c>
      <c r="O37" s="6">
        <f t="shared" si="5"/>
        <v>-13.216158999999999</v>
      </c>
      <c r="Q37" s="10"/>
    </row>
    <row r="38" spans="2:17" x14ac:dyDescent="0.25">
      <c r="B38" s="88">
        <v>20510166666.667</v>
      </c>
      <c r="C38" s="88">
        <v>-35.543346</v>
      </c>
      <c r="D38" s="88">
        <v>-28.648382000000002</v>
      </c>
      <c r="E38" s="10"/>
      <c r="F38" s="6">
        <f t="shared" si="6"/>
        <v>27.166722222221999</v>
      </c>
      <c r="G38" s="6">
        <f t="shared" si="4"/>
        <v>-16.374047999999998</v>
      </c>
      <c r="J38" s="88">
        <v>20510166666.667</v>
      </c>
      <c r="K38" s="88">
        <v>-46.477459000000003</v>
      </c>
      <c r="L38" s="88">
        <v>-37.946384000000002</v>
      </c>
      <c r="M38" s="10"/>
      <c r="N38" s="6">
        <f t="shared" si="7"/>
        <v>27.166722222221999</v>
      </c>
      <c r="O38" s="6">
        <f t="shared" si="5"/>
        <v>-12.671314000000001</v>
      </c>
      <c r="Q38" s="10"/>
    </row>
    <row r="39" spans="2:17" x14ac:dyDescent="0.25">
      <c r="B39" s="88">
        <v>21394000000</v>
      </c>
      <c r="C39" s="88">
        <v>-34.426788000000002</v>
      </c>
      <c r="D39" s="88">
        <v>-27.924666999999999</v>
      </c>
      <c r="E39" s="10"/>
      <c r="F39" s="6">
        <f t="shared" si="6"/>
        <v>27.606111111111002</v>
      </c>
      <c r="G39" s="6">
        <f t="shared" si="4"/>
        <v>-14.558598</v>
      </c>
      <c r="J39" s="88">
        <v>21394000000</v>
      </c>
      <c r="K39" s="88">
        <v>-45.975273000000001</v>
      </c>
      <c r="L39" s="88">
        <v>-37.156494000000002</v>
      </c>
      <c r="M39" s="10"/>
      <c r="N39" s="6">
        <f t="shared" si="7"/>
        <v>27.606111111111002</v>
      </c>
      <c r="O39" s="6">
        <f t="shared" si="5"/>
        <v>-12.684506000000001</v>
      </c>
      <c r="Q39" s="10"/>
    </row>
    <row r="40" spans="2:17" x14ac:dyDescent="0.25">
      <c r="B40" s="88">
        <v>22277833333.333</v>
      </c>
      <c r="C40" s="88">
        <v>-30.795774000000002</v>
      </c>
      <c r="D40" s="88">
        <v>-24.260151</v>
      </c>
      <c r="E40" s="10"/>
      <c r="F40" s="6">
        <f t="shared" si="6"/>
        <v>28.045500000000001</v>
      </c>
      <c r="G40" s="6">
        <f t="shared" si="4"/>
        <v>-13.297535</v>
      </c>
      <c r="J40" s="88">
        <v>22277833333.333</v>
      </c>
      <c r="K40" s="88">
        <v>-43.722411999999998</v>
      </c>
      <c r="L40" s="88">
        <v>-35.080607999999998</v>
      </c>
      <c r="M40" s="10"/>
      <c r="N40" s="6">
        <f t="shared" si="7"/>
        <v>28.045500000000001</v>
      </c>
      <c r="O40" s="6">
        <f t="shared" si="5"/>
        <v>-11.801567</v>
      </c>
      <c r="Q40" s="10"/>
    </row>
    <row r="41" spans="2:17" x14ac:dyDescent="0.25">
      <c r="B41" s="88">
        <v>23161666666.667</v>
      </c>
      <c r="C41" s="88">
        <v>-31.091325999999999</v>
      </c>
      <c r="D41" s="88">
        <v>-24.288</v>
      </c>
      <c r="E41" s="10"/>
      <c r="F41" s="6">
        <f t="shared" si="6"/>
        <v>28.484888888889</v>
      </c>
      <c r="G41" s="6">
        <f t="shared" si="4"/>
        <v>-13.214842000000001</v>
      </c>
      <c r="J41" s="88">
        <v>23161666666.667</v>
      </c>
      <c r="K41" s="88">
        <v>-44.804248999999999</v>
      </c>
      <c r="L41" s="88">
        <v>-36.609558</v>
      </c>
      <c r="M41" s="10"/>
      <c r="N41" s="6">
        <f t="shared" si="7"/>
        <v>28.484888888889</v>
      </c>
      <c r="O41" s="6">
        <f t="shared" si="5"/>
        <v>-11.599252999999999</v>
      </c>
      <c r="Q41" s="10"/>
    </row>
    <row r="42" spans="2:17" x14ac:dyDescent="0.25">
      <c r="B42" s="88">
        <v>24045500000</v>
      </c>
      <c r="C42" s="88">
        <v>-32.155707999999997</v>
      </c>
      <c r="D42" s="88">
        <v>-25.364771000000001</v>
      </c>
      <c r="E42" s="10"/>
      <c r="F42" s="6">
        <f t="shared" si="6"/>
        <v>28.924277777777998</v>
      </c>
      <c r="G42" s="6">
        <f t="shared" si="4"/>
        <v>-11.187339</v>
      </c>
      <c r="J42" s="88">
        <v>24045500000</v>
      </c>
      <c r="K42" s="88">
        <v>-43.698523999999999</v>
      </c>
      <c r="L42" s="88">
        <v>-35.906322000000003</v>
      </c>
      <c r="M42" s="10"/>
      <c r="N42" s="6">
        <f t="shared" si="7"/>
        <v>28.924277777777998</v>
      </c>
      <c r="O42" s="6">
        <f t="shared" si="5"/>
        <v>-9.8711929000000005</v>
      </c>
      <c r="Q42" s="10"/>
    </row>
    <row r="43" spans="2:17" x14ac:dyDescent="0.25">
      <c r="B43" s="88">
        <v>24929333333.333</v>
      </c>
      <c r="C43" s="88">
        <v>-32.145114999999997</v>
      </c>
      <c r="D43" s="88">
        <v>-25.092874999999999</v>
      </c>
      <c r="E43" s="10"/>
      <c r="F43" s="6">
        <f t="shared" si="6"/>
        <v>29.363666666667001</v>
      </c>
      <c r="G43" s="6">
        <f t="shared" si="4"/>
        <v>-12.308638</v>
      </c>
      <c r="J43" s="88">
        <v>24929333333.333</v>
      </c>
      <c r="K43" s="88">
        <v>-43.162742999999999</v>
      </c>
      <c r="L43" s="88">
        <v>-35.452354</v>
      </c>
      <c r="M43" s="10"/>
      <c r="N43" s="6">
        <f t="shared" si="7"/>
        <v>29.363666666667001</v>
      </c>
      <c r="O43" s="6">
        <f t="shared" si="5"/>
        <v>-10.292628000000001</v>
      </c>
      <c r="Q43" s="10"/>
    </row>
    <row r="44" spans="2:17" x14ac:dyDescent="0.25">
      <c r="B44" s="88">
        <v>25813166666.667</v>
      </c>
      <c r="C44" s="88">
        <v>-31.868694000000001</v>
      </c>
      <c r="D44" s="88">
        <v>-24.42024</v>
      </c>
      <c r="E44" s="10"/>
      <c r="F44" s="6">
        <f t="shared" si="6"/>
        <v>29.803055555556</v>
      </c>
      <c r="G44" s="6">
        <f t="shared" si="4"/>
        <v>-11.537383</v>
      </c>
      <c r="J44" s="88">
        <v>25813166666.667</v>
      </c>
      <c r="K44" s="88">
        <v>-45.324322000000002</v>
      </c>
      <c r="L44" s="88">
        <v>-37.098385</v>
      </c>
      <c r="M44" s="10"/>
      <c r="N44" s="6">
        <f t="shared" si="7"/>
        <v>29.803055555556</v>
      </c>
      <c r="O44" s="6">
        <f t="shared" si="5"/>
        <v>-9.5196580999999991</v>
      </c>
      <c r="Q44" s="10"/>
    </row>
    <row r="45" spans="2:17" x14ac:dyDescent="0.25">
      <c r="B45" s="88">
        <v>26697000000</v>
      </c>
      <c r="C45" s="88">
        <v>-30.858912</v>
      </c>
      <c r="D45" s="88">
        <v>-23.529757</v>
      </c>
      <c r="E45" s="10"/>
      <c r="F45" s="6">
        <f t="shared" si="6"/>
        <v>30.242444444444001</v>
      </c>
      <c r="G45" s="6">
        <f t="shared" si="4"/>
        <v>-11.105975000000001</v>
      </c>
      <c r="J45" s="88">
        <v>26697000000</v>
      </c>
      <c r="K45" s="88">
        <v>-44.748519999999999</v>
      </c>
      <c r="L45" s="88">
        <v>-36.908344</v>
      </c>
      <c r="M45" s="10"/>
      <c r="N45" s="6">
        <f t="shared" si="7"/>
        <v>30.242444444444001</v>
      </c>
      <c r="O45" s="6">
        <f t="shared" si="5"/>
        <v>-9.1012877999999997</v>
      </c>
      <c r="Q45" s="10"/>
    </row>
    <row r="46" spans="2:17" x14ac:dyDescent="0.25">
      <c r="B46" s="88">
        <v>27580833333.333</v>
      </c>
      <c r="C46" s="88">
        <v>-31.736695999999998</v>
      </c>
      <c r="D46" s="88">
        <v>-24.467476000000001</v>
      </c>
      <c r="E46" s="10"/>
      <c r="F46" s="6">
        <f t="shared" si="6"/>
        <v>30.681833333333</v>
      </c>
      <c r="G46" s="6">
        <f t="shared" si="4"/>
        <v>-10.495968</v>
      </c>
      <c r="J46" s="88">
        <v>27580833333.333</v>
      </c>
      <c r="K46" s="88">
        <v>-43.598125000000003</v>
      </c>
      <c r="L46" s="88">
        <v>-35.687412000000002</v>
      </c>
      <c r="M46" s="10"/>
      <c r="N46" s="6">
        <f t="shared" si="7"/>
        <v>30.681833333333</v>
      </c>
      <c r="O46" s="6">
        <f t="shared" si="5"/>
        <v>-8.3714303999999995</v>
      </c>
      <c r="Q46" s="10"/>
    </row>
    <row r="47" spans="2:17" x14ac:dyDescent="0.25">
      <c r="B47" s="88">
        <v>28464666666.667</v>
      </c>
      <c r="C47" s="88">
        <v>-32.015545000000003</v>
      </c>
      <c r="D47" s="88">
        <v>-24.436171999999999</v>
      </c>
      <c r="E47" s="10"/>
      <c r="F47" s="6">
        <f t="shared" si="6"/>
        <v>31.121222222221999</v>
      </c>
      <c r="G47" s="6">
        <f t="shared" si="4"/>
        <v>-11.056483</v>
      </c>
      <c r="J47" s="88">
        <v>28464666666.667</v>
      </c>
      <c r="K47" s="88">
        <v>-42.832732999999998</v>
      </c>
      <c r="L47" s="88">
        <v>-34.756900999999999</v>
      </c>
      <c r="M47" s="10"/>
      <c r="N47" s="6">
        <f t="shared" si="7"/>
        <v>31.121222222221999</v>
      </c>
      <c r="O47" s="6">
        <f t="shared" si="5"/>
        <v>-9.1810063999999993</v>
      </c>
      <c r="Q47" s="10"/>
    </row>
    <row r="48" spans="2:17" x14ac:dyDescent="0.25">
      <c r="B48" s="88">
        <v>29348500000</v>
      </c>
      <c r="C48" s="88">
        <v>-34.262405000000001</v>
      </c>
      <c r="D48" s="88">
        <v>-26.564955000000001</v>
      </c>
      <c r="E48" s="10"/>
      <c r="F48" s="6">
        <f t="shared" si="6"/>
        <v>31.560611111111001</v>
      </c>
      <c r="G48" s="6">
        <f t="shared" si="4"/>
        <v>-10.875854</v>
      </c>
      <c r="J48" s="88">
        <v>29348500000</v>
      </c>
      <c r="K48" s="88">
        <v>-45.404736</v>
      </c>
      <c r="L48" s="88">
        <v>-37.153896000000003</v>
      </c>
      <c r="M48" s="10"/>
      <c r="N48" s="6">
        <f t="shared" si="7"/>
        <v>31.560611111111001</v>
      </c>
      <c r="O48" s="6">
        <f t="shared" si="5"/>
        <v>-9.1932296999999998</v>
      </c>
      <c r="Q48" s="10"/>
    </row>
    <row r="49" spans="2:17" x14ac:dyDescent="0.25">
      <c r="B49" s="88">
        <v>30232333333.333</v>
      </c>
      <c r="C49" s="88">
        <v>-34.560119999999998</v>
      </c>
      <c r="D49" s="88">
        <v>-27.116457</v>
      </c>
      <c r="E49" s="10"/>
      <c r="F49" s="6">
        <f t="shared" si="6"/>
        <v>32</v>
      </c>
      <c r="G49" s="6">
        <f t="shared" si="4"/>
        <v>-10.700462999999999</v>
      </c>
      <c r="J49" s="88">
        <v>30232333333.333</v>
      </c>
      <c r="K49" s="88">
        <v>-49.359057999999997</v>
      </c>
      <c r="L49" s="88">
        <v>-41.460545000000003</v>
      </c>
      <c r="M49" s="10"/>
      <c r="N49" s="6">
        <f t="shared" si="7"/>
        <v>32</v>
      </c>
      <c r="O49" s="6">
        <f t="shared" si="5"/>
        <v>-9.2050713999999996</v>
      </c>
      <c r="Q49" s="10"/>
    </row>
    <row r="50" spans="2:17" x14ac:dyDescent="0.25">
      <c r="B50" s="88">
        <v>31116166666.667</v>
      </c>
      <c r="C50" s="88">
        <v>-37.214511999999999</v>
      </c>
      <c r="D50" s="88">
        <v>-29.852947</v>
      </c>
      <c r="E50" s="10"/>
      <c r="F50" s="6" t="s">
        <v>21</v>
      </c>
      <c r="J50" s="88">
        <v>31116166666.667</v>
      </c>
      <c r="K50" s="88">
        <v>-54.955410000000001</v>
      </c>
      <c r="L50" s="88">
        <v>-47.155589999999997</v>
      </c>
      <c r="M50" s="10"/>
      <c r="N50" s="6" t="s">
        <v>21</v>
      </c>
      <c r="Q50" s="10"/>
    </row>
    <row r="51" spans="2:17" x14ac:dyDescent="0.25">
      <c r="B51" s="88">
        <v>32000000000</v>
      </c>
      <c r="C51" s="88">
        <v>-37.028739999999999</v>
      </c>
      <c r="D51" s="88">
        <v>-29.212191000000001</v>
      </c>
      <c r="E51" s="10"/>
      <c r="J51" s="88">
        <v>32000000000</v>
      </c>
      <c r="K51" s="88">
        <v>-54.855614000000003</v>
      </c>
      <c r="L51" s="88">
        <v>-46.470801999999999</v>
      </c>
      <c r="M51" s="10"/>
      <c r="Q51" s="10"/>
    </row>
    <row r="52" spans="2:17" x14ac:dyDescent="0.25">
      <c r="B52" s="88" t="s">
        <v>21</v>
      </c>
      <c r="E52" s="8"/>
      <c r="J52" s="88" t="s">
        <v>21</v>
      </c>
      <c r="M52" s="8"/>
      <c r="Q52" s="8"/>
    </row>
    <row r="53" spans="2:17" x14ac:dyDescent="0.25">
      <c r="E53" s="8"/>
      <c r="F53" s="6" t="s">
        <v>23</v>
      </c>
      <c r="M53" s="8"/>
      <c r="N53" s="6" t="s">
        <v>23</v>
      </c>
      <c r="Q53" s="8"/>
    </row>
    <row r="54" spans="2:17" ht="15.75" x14ac:dyDescent="0.25">
      <c r="E54" s="8"/>
      <c r="F54" s="6" t="s">
        <v>19</v>
      </c>
      <c r="G54" s="6" t="str">
        <f t="shared" ref="G54:G73" si="8">D80</f>
        <v>1Ix4L dBc Log Mag(dB)</v>
      </c>
      <c r="H54" s="35">
        <v>1</v>
      </c>
      <c r="M54" s="8"/>
      <c r="N54" s="6" t="s">
        <v>19</v>
      </c>
      <c r="O54" s="6" t="str">
        <f t="shared" ref="O54:O73" si="9">L80</f>
        <v>1Ix4L dBc Log Mag(dB)</v>
      </c>
      <c r="P54" s="35">
        <v>1</v>
      </c>
      <c r="Q54" s="8"/>
    </row>
    <row r="55" spans="2:17" ht="15.75" x14ac:dyDescent="0.25">
      <c r="B55" s="88" t="s">
        <v>22</v>
      </c>
      <c r="E55" s="8"/>
      <c r="F55" s="6">
        <f t="shared" ref="F55:F73" si="10">B81/1000000000</f>
        <v>26.899000000000001</v>
      </c>
      <c r="G55" s="6">
        <f t="shared" si="8"/>
        <v>-26.099436000000001</v>
      </c>
      <c r="H55" s="36">
        <f>ABS(AVERAGE(G55:G73)-(H54-1)*5)</f>
        <v>31.947968526315787</v>
      </c>
      <c r="J55" s="88" t="s">
        <v>22</v>
      </c>
      <c r="M55" s="8"/>
      <c r="N55" s="6">
        <f t="shared" ref="N55:N73" si="11">J81/1000000000</f>
        <v>26.899000000000001</v>
      </c>
      <c r="O55" s="6">
        <f t="shared" si="9"/>
        <v>-37.846249</v>
      </c>
      <c r="P55" s="36">
        <f>ABS(AVERAGE(O55:O73)-(P54-1)*5)</f>
        <v>38.57794057894737</v>
      </c>
      <c r="Q55" s="8"/>
    </row>
    <row r="56" spans="2:17" x14ac:dyDescent="0.25">
      <c r="B56" s="88" t="s">
        <v>19</v>
      </c>
      <c r="C56" s="88" t="s">
        <v>147</v>
      </c>
      <c r="D56" s="88" t="s">
        <v>73</v>
      </c>
      <c r="E56" s="8"/>
      <c r="F56" s="6">
        <f t="shared" si="10"/>
        <v>27.182388888889001</v>
      </c>
      <c r="G56" s="6">
        <f t="shared" si="8"/>
        <v>-25.309162000000001</v>
      </c>
      <c r="J56" s="88" t="s">
        <v>19</v>
      </c>
      <c r="K56" s="88" t="s">
        <v>147</v>
      </c>
      <c r="L56" s="88" t="s">
        <v>73</v>
      </c>
      <c r="M56" s="8"/>
      <c r="N56" s="6">
        <f t="shared" si="11"/>
        <v>27.182388888889001</v>
      </c>
      <c r="O56" s="6">
        <f t="shared" si="9"/>
        <v>-37.211136000000003</v>
      </c>
      <c r="Q56" s="8"/>
    </row>
    <row r="57" spans="2:17" x14ac:dyDescent="0.25">
      <c r="B57" s="88">
        <v>24091000000</v>
      </c>
      <c r="C57" s="88">
        <v>-27.684704</v>
      </c>
      <c r="D57" s="88">
        <v>-21.998985000000001</v>
      </c>
      <c r="E57" s="8"/>
      <c r="F57" s="6">
        <f t="shared" si="10"/>
        <v>27.465777777778001</v>
      </c>
      <c r="G57" s="6">
        <f t="shared" si="8"/>
        <v>-24.946287000000002</v>
      </c>
      <c r="J57" s="88">
        <v>24091000000</v>
      </c>
      <c r="K57" s="88">
        <v>-23.378136000000001</v>
      </c>
      <c r="L57" s="88">
        <v>-15.614338999999999</v>
      </c>
      <c r="M57" s="8"/>
      <c r="N57" s="6">
        <f t="shared" si="11"/>
        <v>27.465777777778001</v>
      </c>
      <c r="O57" s="6">
        <f t="shared" si="9"/>
        <v>-37.187522999999999</v>
      </c>
      <c r="Q57" s="8"/>
    </row>
    <row r="58" spans="2:17" x14ac:dyDescent="0.25">
      <c r="B58" s="88">
        <v>24530388888.889</v>
      </c>
      <c r="C58" s="88">
        <v>-25.768723999999999</v>
      </c>
      <c r="D58" s="88">
        <v>-19.583165999999999</v>
      </c>
      <c r="E58" s="8"/>
      <c r="F58" s="6">
        <f t="shared" si="10"/>
        <v>27.749166666667001</v>
      </c>
      <c r="G58" s="6">
        <f t="shared" si="8"/>
        <v>-24.983713000000002</v>
      </c>
      <c r="J58" s="88">
        <v>24530388888.889</v>
      </c>
      <c r="K58" s="88">
        <v>-25.180728999999999</v>
      </c>
      <c r="L58" s="88">
        <v>-17.207151</v>
      </c>
      <c r="M58" s="8"/>
      <c r="N58" s="6">
        <f t="shared" si="11"/>
        <v>27.749166666667001</v>
      </c>
      <c r="O58" s="6">
        <f t="shared" si="9"/>
        <v>-37.657344999999999</v>
      </c>
      <c r="Q58" s="8"/>
    </row>
    <row r="59" spans="2:17" x14ac:dyDescent="0.25">
      <c r="B59" s="88">
        <v>24969777777.778</v>
      </c>
      <c r="C59" s="88">
        <v>-26.372440000000001</v>
      </c>
      <c r="D59" s="88">
        <v>-19.904001000000001</v>
      </c>
      <c r="E59" s="8"/>
      <c r="F59" s="6">
        <f t="shared" si="10"/>
        <v>28.032555555555998</v>
      </c>
      <c r="G59" s="6">
        <f t="shared" si="8"/>
        <v>-25.300097000000001</v>
      </c>
      <c r="J59" s="88">
        <v>24969777777.778</v>
      </c>
      <c r="K59" s="88">
        <v>-25.457232000000001</v>
      </c>
      <c r="L59" s="88">
        <v>-17.584682000000001</v>
      </c>
      <c r="M59" s="8"/>
      <c r="N59" s="6">
        <f t="shared" si="11"/>
        <v>28.032555555555998</v>
      </c>
      <c r="O59" s="6">
        <f t="shared" si="9"/>
        <v>-37.820183</v>
      </c>
      <c r="Q59" s="8"/>
    </row>
    <row r="60" spans="2:17" x14ac:dyDescent="0.25">
      <c r="B60" s="88">
        <v>25409166666.667</v>
      </c>
      <c r="C60" s="88">
        <v>-23.920628000000001</v>
      </c>
      <c r="D60" s="88">
        <v>-17.407699999999998</v>
      </c>
      <c r="E60" s="8"/>
      <c r="F60" s="6">
        <f t="shared" si="10"/>
        <v>28.315944444444</v>
      </c>
      <c r="G60" s="6">
        <f t="shared" si="8"/>
        <v>-24.793810000000001</v>
      </c>
      <c r="J60" s="88">
        <v>25409166666.667</v>
      </c>
      <c r="K60" s="88">
        <v>-25.352789000000001</v>
      </c>
      <c r="L60" s="88">
        <v>-17.774854999999999</v>
      </c>
      <c r="M60" s="8"/>
      <c r="N60" s="6">
        <f t="shared" si="11"/>
        <v>28.315944444444</v>
      </c>
      <c r="O60" s="6">
        <f t="shared" si="9"/>
        <v>-37.123382999999997</v>
      </c>
      <c r="Q60" s="8"/>
    </row>
    <row r="61" spans="2:17" x14ac:dyDescent="0.25">
      <c r="B61" s="88">
        <v>25848555555.556</v>
      </c>
      <c r="C61" s="88">
        <v>-23.584620000000001</v>
      </c>
      <c r="D61" s="88">
        <v>-17.241876999999999</v>
      </c>
      <c r="E61" s="8"/>
      <c r="F61" s="6">
        <f t="shared" si="10"/>
        <v>28.599333333333</v>
      </c>
      <c r="G61" s="6">
        <f t="shared" si="8"/>
        <v>-25.843098000000001</v>
      </c>
      <c r="J61" s="88">
        <v>25848555555.556</v>
      </c>
      <c r="K61" s="88">
        <v>-23.785976000000002</v>
      </c>
      <c r="L61" s="88">
        <v>-16.37237</v>
      </c>
      <c r="M61" s="8"/>
      <c r="N61" s="6">
        <f t="shared" si="11"/>
        <v>28.599333333333</v>
      </c>
      <c r="O61" s="6">
        <f t="shared" si="9"/>
        <v>-37.997658000000001</v>
      </c>
      <c r="Q61" s="8"/>
    </row>
    <row r="62" spans="2:17" x14ac:dyDescent="0.25">
      <c r="B62" s="88">
        <v>26287944444.444</v>
      </c>
      <c r="C62" s="88">
        <v>-24.041649</v>
      </c>
      <c r="D62" s="88">
        <v>-17.146685000000002</v>
      </c>
      <c r="E62" s="8"/>
      <c r="F62" s="6">
        <f t="shared" si="10"/>
        <v>28.882722222222</v>
      </c>
      <c r="G62" s="6">
        <f t="shared" si="8"/>
        <v>-26.340405000000001</v>
      </c>
      <c r="J62" s="88">
        <v>26287944444.444</v>
      </c>
      <c r="K62" s="88">
        <v>-23.495595999999999</v>
      </c>
      <c r="L62" s="88">
        <v>-14.964523</v>
      </c>
      <c r="M62" s="8"/>
      <c r="N62" s="6">
        <f t="shared" si="11"/>
        <v>28.882722222222</v>
      </c>
      <c r="O62" s="6">
        <f t="shared" si="9"/>
        <v>-38.603394000000002</v>
      </c>
      <c r="Q62" s="8"/>
    </row>
    <row r="63" spans="2:17" x14ac:dyDescent="0.25">
      <c r="B63" s="88">
        <v>26727333333.333</v>
      </c>
      <c r="C63" s="88">
        <v>-22.013496</v>
      </c>
      <c r="D63" s="88">
        <v>-15.511374999999999</v>
      </c>
      <c r="E63" s="8"/>
      <c r="F63" s="6">
        <f t="shared" si="10"/>
        <v>29.166111111111</v>
      </c>
      <c r="G63" s="6">
        <f t="shared" si="8"/>
        <v>-27.181055000000001</v>
      </c>
      <c r="J63" s="88">
        <v>26727333333.333</v>
      </c>
      <c r="K63" s="88">
        <v>-22.034935000000001</v>
      </c>
      <c r="L63" s="88">
        <v>-13.216158999999999</v>
      </c>
      <c r="M63" s="8"/>
      <c r="N63" s="6">
        <f t="shared" si="11"/>
        <v>29.166111111111</v>
      </c>
      <c r="O63" s="6">
        <f t="shared" si="9"/>
        <v>-40.203353999999997</v>
      </c>
      <c r="Q63" s="8"/>
    </row>
    <row r="64" spans="2:17" x14ac:dyDescent="0.25">
      <c r="B64" s="88">
        <v>27166722222.222</v>
      </c>
      <c r="C64" s="88">
        <v>-22.909672</v>
      </c>
      <c r="D64" s="88">
        <v>-16.374047999999998</v>
      </c>
      <c r="E64" s="8"/>
      <c r="F64" s="6">
        <f t="shared" si="10"/>
        <v>29.4495</v>
      </c>
      <c r="G64" s="6">
        <f t="shared" si="8"/>
        <v>-28.089213999999998</v>
      </c>
      <c r="J64" s="88">
        <v>27166722222.222</v>
      </c>
      <c r="K64" s="88">
        <v>-21.313120000000001</v>
      </c>
      <c r="L64" s="88">
        <v>-12.671314000000001</v>
      </c>
      <c r="M64" s="8"/>
      <c r="N64" s="6">
        <f t="shared" si="11"/>
        <v>29.4495</v>
      </c>
      <c r="O64" s="6">
        <f t="shared" si="9"/>
        <v>-41.035763000000003</v>
      </c>
      <c r="Q64" s="8"/>
    </row>
    <row r="65" spans="2:17" x14ac:dyDescent="0.25">
      <c r="B65" s="88">
        <v>27606111111.111</v>
      </c>
      <c r="C65" s="88">
        <v>-21.361923000000001</v>
      </c>
      <c r="D65" s="88">
        <v>-14.558598</v>
      </c>
      <c r="E65" s="8"/>
      <c r="F65" s="6">
        <f t="shared" si="10"/>
        <v>29.732888888889001</v>
      </c>
      <c r="G65" s="6">
        <f t="shared" si="8"/>
        <v>-29.472201999999999</v>
      </c>
      <c r="J65" s="88">
        <v>27606111111.111</v>
      </c>
      <c r="K65" s="88">
        <v>-20.879200000000001</v>
      </c>
      <c r="L65" s="88">
        <v>-12.684506000000001</v>
      </c>
      <c r="M65" s="8"/>
      <c r="N65" s="6">
        <f t="shared" si="11"/>
        <v>29.732888888889001</v>
      </c>
      <c r="O65" s="6">
        <f t="shared" si="9"/>
        <v>-41.298195</v>
      </c>
      <c r="Q65" s="8"/>
    </row>
    <row r="66" spans="2:17" x14ac:dyDescent="0.25">
      <c r="B66" s="88">
        <v>28045500000</v>
      </c>
      <c r="C66" s="88">
        <v>-20.088474000000001</v>
      </c>
      <c r="D66" s="88">
        <v>-13.297535</v>
      </c>
      <c r="E66" s="8"/>
      <c r="F66" s="6">
        <f t="shared" si="10"/>
        <v>30.016277777778001</v>
      </c>
      <c r="G66" s="6">
        <f t="shared" si="8"/>
        <v>-31.587986000000001</v>
      </c>
      <c r="J66" s="88">
        <v>28045500000</v>
      </c>
      <c r="K66" s="88">
        <v>-19.593769000000002</v>
      </c>
      <c r="L66" s="88">
        <v>-11.801567</v>
      </c>
      <c r="M66" s="8"/>
      <c r="N66" s="6">
        <f t="shared" si="11"/>
        <v>30.016277777778001</v>
      </c>
      <c r="O66" s="6">
        <f t="shared" si="9"/>
        <v>-40.440468000000003</v>
      </c>
      <c r="Q66" s="8"/>
    </row>
    <row r="67" spans="2:17" x14ac:dyDescent="0.25">
      <c r="B67" s="88">
        <v>28484888888.889</v>
      </c>
      <c r="C67" s="88">
        <v>-20.267081999999998</v>
      </c>
      <c r="D67" s="88">
        <v>-13.214842000000001</v>
      </c>
      <c r="E67" s="8"/>
      <c r="F67" s="6">
        <f t="shared" si="10"/>
        <v>30.299666666667001</v>
      </c>
      <c r="G67" s="6">
        <f t="shared" si="8"/>
        <v>-32.828186000000002</v>
      </c>
      <c r="J67" s="88">
        <v>28484888888.889</v>
      </c>
      <c r="K67" s="88">
        <v>-19.309643000000001</v>
      </c>
      <c r="L67" s="88">
        <v>-11.599252999999999</v>
      </c>
      <c r="M67" s="8"/>
      <c r="N67" s="6">
        <f t="shared" si="11"/>
        <v>30.299666666667001</v>
      </c>
      <c r="O67" s="6">
        <f t="shared" si="9"/>
        <v>-39.61927</v>
      </c>
      <c r="Q67" s="8"/>
    </row>
    <row r="68" spans="2:17" x14ac:dyDescent="0.25">
      <c r="B68" s="88">
        <v>28924277777.778</v>
      </c>
      <c r="C68" s="88">
        <v>-18.635791999999999</v>
      </c>
      <c r="D68" s="88">
        <v>-11.187339</v>
      </c>
      <c r="E68" s="8"/>
      <c r="F68" s="6">
        <f t="shared" si="10"/>
        <v>30.583055555556001</v>
      </c>
      <c r="G68" s="6">
        <f t="shared" si="8"/>
        <v>-35.111637000000002</v>
      </c>
      <c r="J68" s="88">
        <v>28924277777.778</v>
      </c>
      <c r="K68" s="88">
        <v>-18.09713</v>
      </c>
      <c r="L68" s="88">
        <v>-9.8711929000000005</v>
      </c>
      <c r="M68" s="8"/>
      <c r="N68" s="6">
        <f t="shared" si="11"/>
        <v>30.583055555556001</v>
      </c>
      <c r="O68" s="6">
        <f t="shared" si="9"/>
        <v>-38.925261999999996</v>
      </c>
      <c r="Q68" s="8"/>
    </row>
    <row r="69" spans="2:17" x14ac:dyDescent="0.25">
      <c r="B69" s="88">
        <v>29363666666.667</v>
      </c>
      <c r="C69" s="88">
        <v>-19.637792999999999</v>
      </c>
      <c r="D69" s="88">
        <v>-12.308638</v>
      </c>
      <c r="E69" s="8"/>
      <c r="F69" s="6">
        <f t="shared" si="10"/>
        <v>30.866444444443999</v>
      </c>
      <c r="G69" s="6">
        <f t="shared" si="8"/>
        <v>-38.395023000000002</v>
      </c>
      <c r="J69" s="88">
        <v>29363666666.667</v>
      </c>
      <c r="K69" s="88">
        <v>-18.132802999999999</v>
      </c>
      <c r="L69" s="88">
        <v>-10.292628000000001</v>
      </c>
      <c r="M69" s="8"/>
      <c r="N69" s="6">
        <f t="shared" si="11"/>
        <v>30.866444444443999</v>
      </c>
      <c r="O69" s="6">
        <f t="shared" si="9"/>
        <v>-38.801898999999999</v>
      </c>
      <c r="Q69" s="8"/>
    </row>
    <row r="70" spans="2:17" x14ac:dyDescent="0.25">
      <c r="B70" s="88">
        <v>29803055555.556</v>
      </c>
      <c r="C70" s="88">
        <v>-18.806602000000002</v>
      </c>
      <c r="D70" s="88">
        <v>-11.537383</v>
      </c>
      <c r="E70" s="8"/>
      <c r="F70" s="6">
        <f t="shared" si="10"/>
        <v>31.149833333333</v>
      </c>
      <c r="G70" s="6">
        <f t="shared" si="8"/>
        <v>-42.718487000000003</v>
      </c>
      <c r="J70" s="88">
        <v>29803055555.556</v>
      </c>
      <c r="K70" s="88">
        <v>-17.430371999999998</v>
      </c>
      <c r="L70" s="88">
        <v>-9.5196580999999991</v>
      </c>
      <c r="M70" s="8"/>
      <c r="N70" s="6">
        <f t="shared" si="11"/>
        <v>31.149833333333</v>
      </c>
      <c r="O70" s="6">
        <f t="shared" si="9"/>
        <v>-38.080322000000002</v>
      </c>
      <c r="Q70" s="8"/>
    </row>
    <row r="71" spans="2:17" x14ac:dyDescent="0.25">
      <c r="B71" s="88">
        <v>30242444444.444</v>
      </c>
      <c r="C71" s="88">
        <v>-18.685347</v>
      </c>
      <c r="D71" s="88">
        <v>-11.105975000000001</v>
      </c>
      <c r="E71" s="8"/>
      <c r="F71" s="6">
        <f t="shared" si="10"/>
        <v>31.433222222222</v>
      </c>
      <c r="G71" s="6">
        <f t="shared" si="8"/>
        <v>-53.130512000000003</v>
      </c>
      <c r="J71" s="88">
        <v>30242444444.444</v>
      </c>
      <c r="K71" s="88">
        <v>-17.177119999999999</v>
      </c>
      <c r="L71" s="88">
        <v>-9.1012877999999997</v>
      </c>
      <c r="M71" s="8"/>
      <c r="N71" s="6">
        <f t="shared" si="11"/>
        <v>31.433222222222</v>
      </c>
      <c r="O71" s="6">
        <f t="shared" si="9"/>
        <v>-37.744213000000002</v>
      </c>
      <c r="Q71" s="8"/>
    </row>
    <row r="72" spans="2:17" x14ac:dyDescent="0.25">
      <c r="B72" s="88">
        <v>30681833333.333</v>
      </c>
      <c r="C72" s="88">
        <v>-18.193418999999999</v>
      </c>
      <c r="D72" s="88">
        <v>-10.495968</v>
      </c>
      <c r="E72" s="8"/>
      <c r="F72" s="6">
        <f t="shared" si="10"/>
        <v>31.716611111111</v>
      </c>
      <c r="G72" s="6">
        <f t="shared" si="8"/>
        <v>-46.591301000000001</v>
      </c>
      <c r="J72" s="88">
        <v>30681833333.333</v>
      </c>
      <c r="K72" s="88">
        <v>-16.622271999999999</v>
      </c>
      <c r="L72" s="88">
        <v>-8.3714303999999995</v>
      </c>
      <c r="M72" s="8"/>
      <c r="N72" s="6">
        <f t="shared" si="11"/>
        <v>31.716611111111</v>
      </c>
      <c r="O72" s="6">
        <f t="shared" si="9"/>
        <v>-37.950558000000001</v>
      </c>
      <c r="Q72" s="8"/>
    </row>
    <row r="73" spans="2:17" x14ac:dyDescent="0.25">
      <c r="B73" s="88">
        <v>31121222222.222</v>
      </c>
      <c r="C73" s="88">
        <v>-18.500145</v>
      </c>
      <c r="D73" s="88">
        <v>-11.056483</v>
      </c>
      <c r="E73" s="8"/>
      <c r="F73" s="6">
        <f t="shared" si="10"/>
        <v>32</v>
      </c>
      <c r="G73" s="6">
        <f t="shared" si="8"/>
        <v>-38.289791000000001</v>
      </c>
      <c r="J73" s="88">
        <v>31121222222.222</v>
      </c>
      <c r="K73" s="88">
        <v>-17.079519000000001</v>
      </c>
      <c r="L73" s="88">
        <v>-9.1810063999999993</v>
      </c>
      <c r="M73" s="8"/>
      <c r="N73" s="6">
        <f t="shared" si="11"/>
        <v>32</v>
      </c>
      <c r="O73" s="6">
        <f t="shared" si="9"/>
        <v>-37.434696000000002</v>
      </c>
      <c r="Q73" s="8"/>
    </row>
    <row r="74" spans="2:17" x14ac:dyDescent="0.25">
      <c r="B74" s="88">
        <v>31560611111.111</v>
      </c>
      <c r="C74" s="88">
        <v>-18.237417000000001</v>
      </c>
      <c r="D74" s="88">
        <v>-10.875854</v>
      </c>
      <c r="E74" s="8"/>
      <c r="F74" s="6" t="s">
        <v>21</v>
      </c>
      <c r="J74" s="88">
        <v>31560611111.111</v>
      </c>
      <c r="K74" s="88">
        <v>-16.993048000000002</v>
      </c>
      <c r="L74" s="88">
        <v>-9.1932296999999998</v>
      </c>
      <c r="M74" s="8"/>
      <c r="N74" s="6" t="s">
        <v>21</v>
      </c>
      <c r="Q74" s="8"/>
    </row>
    <row r="75" spans="2:17" x14ac:dyDescent="0.25">
      <c r="B75" s="88">
        <v>32000000000</v>
      </c>
      <c r="C75" s="88">
        <v>-18.517012000000001</v>
      </c>
      <c r="D75" s="88">
        <v>-10.700462999999999</v>
      </c>
      <c r="J75" s="88">
        <v>32000000000</v>
      </c>
      <c r="K75" s="88">
        <v>-17.589886</v>
      </c>
      <c r="L75" s="88">
        <v>-9.2050713999999996</v>
      </c>
    </row>
    <row r="76" spans="2:17" x14ac:dyDescent="0.25">
      <c r="B76" s="88" t="s">
        <v>21</v>
      </c>
      <c r="J76" s="88" t="s">
        <v>21</v>
      </c>
    </row>
    <row r="77" spans="2:17" x14ac:dyDescent="0.25">
      <c r="F77" s="6" t="s">
        <v>24</v>
      </c>
      <c r="N77" s="6" t="s">
        <v>24</v>
      </c>
    </row>
    <row r="78" spans="2:17" ht="15.75" x14ac:dyDescent="0.25">
      <c r="F78" s="6" t="s">
        <v>19</v>
      </c>
      <c r="G78" s="6" t="str">
        <f t="shared" ref="G78:G97" si="12">D104</f>
        <v>1Ix5L dBc Log Mag(dB)</v>
      </c>
      <c r="H78" s="35">
        <v>1</v>
      </c>
      <c r="N78" s="6" t="s">
        <v>19</v>
      </c>
      <c r="O78" s="6" t="str">
        <f t="shared" ref="O78:O97" si="13">L104</f>
        <v>1Ix5L dBc Log Mag(dB)</v>
      </c>
      <c r="P78" s="35">
        <v>1</v>
      </c>
    </row>
    <row r="79" spans="2:17" ht="15.75" x14ac:dyDescent="0.25">
      <c r="B79" s="88" t="s">
        <v>23</v>
      </c>
      <c r="F79" s="6">
        <f t="shared" ref="F79:F97" si="14">B105/1000000000</f>
        <v>31</v>
      </c>
      <c r="G79" s="6">
        <f t="shared" si="12"/>
        <v>-18.835370999999999</v>
      </c>
      <c r="H79" s="36">
        <f>ABS(AVERAGE(G79:G97)-(H78-1)*5)</f>
        <v>18.39562205263158</v>
      </c>
      <c r="J79" s="88" t="s">
        <v>23</v>
      </c>
      <c r="N79" s="6">
        <f t="shared" ref="N79:N97" si="15">J105/1000000000</f>
        <v>31</v>
      </c>
      <c r="O79" s="6">
        <f t="shared" si="13"/>
        <v>-25.119616000000001</v>
      </c>
      <c r="P79" s="36">
        <f>ABS(AVERAGE(O79:O97)-(P78-1)*5)</f>
        <v>24.295745526315791</v>
      </c>
    </row>
    <row r="80" spans="2:17" x14ac:dyDescent="0.25">
      <c r="B80" s="88" t="s">
        <v>19</v>
      </c>
      <c r="C80" s="88" t="s">
        <v>148</v>
      </c>
      <c r="D80" s="88" t="s">
        <v>74</v>
      </c>
      <c r="F80" s="6">
        <f t="shared" si="14"/>
        <v>31.055555555556001</v>
      </c>
      <c r="G80" s="6">
        <f t="shared" si="12"/>
        <v>-19.589787999999999</v>
      </c>
      <c r="J80" s="88" t="s">
        <v>19</v>
      </c>
      <c r="K80" s="88" t="s">
        <v>148</v>
      </c>
      <c r="L80" s="88" t="s">
        <v>74</v>
      </c>
      <c r="N80" s="6">
        <f t="shared" si="15"/>
        <v>31.055555555556001</v>
      </c>
      <c r="O80" s="6">
        <f t="shared" si="13"/>
        <v>-23.896414</v>
      </c>
    </row>
    <row r="81" spans="2:15" x14ac:dyDescent="0.25">
      <c r="B81" s="88">
        <v>26899000000</v>
      </c>
      <c r="C81" s="88">
        <v>-31.785152</v>
      </c>
      <c r="D81" s="88">
        <v>-26.099436000000001</v>
      </c>
      <c r="F81" s="6">
        <f t="shared" si="14"/>
        <v>31.111111111111001</v>
      </c>
      <c r="G81" s="6">
        <f t="shared" si="12"/>
        <v>-18.601884999999999</v>
      </c>
      <c r="J81" s="88">
        <v>26899000000</v>
      </c>
      <c r="K81" s="88">
        <v>-45.610045999999997</v>
      </c>
      <c r="L81" s="88">
        <v>-37.846249</v>
      </c>
      <c r="N81" s="6">
        <f t="shared" si="15"/>
        <v>31.111111111111001</v>
      </c>
      <c r="O81" s="6">
        <f t="shared" si="13"/>
        <v>-21.990164</v>
      </c>
    </row>
    <row r="82" spans="2:15" x14ac:dyDescent="0.25">
      <c r="B82" s="88">
        <v>27182388888.889</v>
      </c>
      <c r="C82" s="88">
        <v>-31.494720000000001</v>
      </c>
      <c r="D82" s="88">
        <v>-25.309162000000001</v>
      </c>
      <c r="F82" s="6">
        <f t="shared" si="14"/>
        <v>31.166666666666998</v>
      </c>
      <c r="G82" s="6">
        <f t="shared" si="12"/>
        <v>-18.894335000000002</v>
      </c>
      <c r="J82" s="88">
        <v>27182388888.889</v>
      </c>
      <c r="K82" s="88">
        <v>-45.184714999999997</v>
      </c>
      <c r="L82" s="88">
        <v>-37.211136000000003</v>
      </c>
      <c r="N82" s="6">
        <f t="shared" si="15"/>
        <v>31.166666666666998</v>
      </c>
      <c r="O82" s="6">
        <f t="shared" si="13"/>
        <v>-24.265965000000001</v>
      </c>
    </row>
    <row r="83" spans="2:15" x14ac:dyDescent="0.25">
      <c r="B83" s="88">
        <v>27465777777.778</v>
      </c>
      <c r="C83" s="88">
        <v>-31.414728</v>
      </c>
      <c r="D83" s="88">
        <v>-24.946287000000002</v>
      </c>
      <c r="F83" s="6">
        <f t="shared" si="14"/>
        <v>31.222222222222001</v>
      </c>
      <c r="G83" s="6">
        <f t="shared" si="12"/>
        <v>-18.631564999999998</v>
      </c>
      <c r="J83" s="88">
        <v>27465777777.778</v>
      </c>
      <c r="K83" s="88">
        <v>-45.060074</v>
      </c>
      <c r="L83" s="88">
        <v>-37.187522999999999</v>
      </c>
      <c r="N83" s="6">
        <f t="shared" si="15"/>
        <v>31.222222222222001</v>
      </c>
      <c r="O83" s="6">
        <f t="shared" si="13"/>
        <v>-24.343254000000002</v>
      </c>
    </row>
    <row r="84" spans="2:15" x14ac:dyDescent="0.25">
      <c r="B84" s="88">
        <v>27749166666.667</v>
      </c>
      <c r="C84" s="88">
        <v>-31.496641</v>
      </c>
      <c r="D84" s="88">
        <v>-24.983713000000002</v>
      </c>
      <c r="F84" s="6">
        <f t="shared" si="14"/>
        <v>31.277777777777999</v>
      </c>
      <c r="G84" s="6">
        <f t="shared" si="12"/>
        <v>-17.521533999999999</v>
      </c>
      <c r="J84" s="88">
        <v>27749166666.667</v>
      </c>
      <c r="K84" s="88">
        <v>-45.235278999999998</v>
      </c>
      <c r="L84" s="88">
        <v>-37.657344999999999</v>
      </c>
      <c r="N84" s="6">
        <f t="shared" si="15"/>
        <v>31.277777777777999</v>
      </c>
      <c r="O84" s="6">
        <f t="shared" si="13"/>
        <v>-25.760331999999998</v>
      </c>
    </row>
    <row r="85" spans="2:15" x14ac:dyDescent="0.25">
      <c r="B85" s="88">
        <v>28032555555.556</v>
      </c>
      <c r="C85" s="88">
        <v>-31.642838999999999</v>
      </c>
      <c r="D85" s="88">
        <v>-25.300097000000001</v>
      </c>
      <c r="F85" s="6">
        <f t="shared" si="14"/>
        <v>31.333333333333002</v>
      </c>
      <c r="G85" s="6">
        <f t="shared" si="12"/>
        <v>-18.767094</v>
      </c>
      <c r="J85" s="88">
        <v>28032555555.556</v>
      </c>
      <c r="K85" s="88">
        <v>-45.233790999999997</v>
      </c>
      <c r="L85" s="88">
        <v>-37.820183</v>
      </c>
      <c r="N85" s="6">
        <f t="shared" si="15"/>
        <v>31.333333333333002</v>
      </c>
      <c r="O85" s="6">
        <f t="shared" si="13"/>
        <v>-24.518651999999999</v>
      </c>
    </row>
    <row r="86" spans="2:15" x14ac:dyDescent="0.25">
      <c r="B86" s="88">
        <v>28315944444.444</v>
      </c>
      <c r="C86" s="88">
        <v>-31.688772</v>
      </c>
      <c r="D86" s="88">
        <v>-24.793810000000001</v>
      </c>
      <c r="F86" s="6">
        <f t="shared" si="14"/>
        <v>31.388888888888999</v>
      </c>
      <c r="G86" s="6">
        <f t="shared" si="12"/>
        <v>-19.744944</v>
      </c>
      <c r="J86" s="88">
        <v>28315944444.444</v>
      </c>
      <c r="K86" s="88">
        <v>-45.654457000000001</v>
      </c>
      <c r="L86" s="88">
        <v>-37.123382999999997</v>
      </c>
      <c r="N86" s="6">
        <f t="shared" si="15"/>
        <v>31.388888888888999</v>
      </c>
      <c r="O86" s="6">
        <f t="shared" si="13"/>
        <v>-22.911086999999998</v>
      </c>
    </row>
    <row r="87" spans="2:15" x14ac:dyDescent="0.25">
      <c r="B87" s="88">
        <v>28599333333.333</v>
      </c>
      <c r="C87" s="88">
        <v>-32.345219</v>
      </c>
      <c r="D87" s="88">
        <v>-25.843098000000001</v>
      </c>
      <c r="F87" s="6">
        <f t="shared" si="14"/>
        <v>31.444444444443999</v>
      </c>
      <c r="G87" s="6">
        <f t="shared" si="12"/>
        <v>-19.398506000000001</v>
      </c>
      <c r="J87" s="88">
        <v>28599333333.333</v>
      </c>
      <c r="K87" s="88">
        <v>-46.816433000000004</v>
      </c>
      <c r="L87" s="88">
        <v>-37.997658000000001</v>
      </c>
      <c r="N87" s="6">
        <f t="shared" si="15"/>
        <v>31.444444444443999</v>
      </c>
      <c r="O87" s="6">
        <f t="shared" si="13"/>
        <v>-21.794518</v>
      </c>
    </row>
    <row r="88" spans="2:15" x14ac:dyDescent="0.25">
      <c r="B88" s="88">
        <v>28882722222.222</v>
      </c>
      <c r="C88" s="88">
        <v>-32.87603</v>
      </c>
      <c r="D88" s="88">
        <v>-26.340405000000001</v>
      </c>
      <c r="F88" s="6">
        <f t="shared" si="14"/>
        <v>31.5</v>
      </c>
      <c r="G88" s="6">
        <f t="shared" si="12"/>
        <v>-17.991278000000001</v>
      </c>
      <c r="J88" s="88">
        <v>28882722222.222</v>
      </c>
      <c r="K88" s="88">
        <v>-47.245196999999997</v>
      </c>
      <c r="L88" s="88">
        <v>-38.603394000000002</v>
      </c>
      <c r="N88" s="6">
        <f t="shared" si="15"/>
        <v>31.5</v>
      </c>
      <c r="O88" s="6">
        <f t="shared" si="13"/>
        <v>-24.438908000000001</v>
      </c>
    </row>
    <row r="89" spans="2:15" x14ac:dyDescent="0.25">
      <c r="B89" s="88">
        <v>29166111111.111</v>
      </c>
      <c r="C89" s="88">
        <v>-33.984378999999997</v>
      </c>
      <c r="D89" s="88">
        <v>-27.181055000000001</v>
      </c>
      <c r="F89" s="6">
        <f t="shared" si="14"/>
        <v>31.555555555556001</v>
      </c>
      <c r="G89" s="6">
        <f t="shared" si="12"/>
        <v>-17.693586</v>
      </c>
      <c r="J89" s="88">
        <v>29166111111.111</v>
      </c>
      <c r="K89" s="88">
        <v>-48.398048000000003</v>
      </c>
      <c r="L89" s="88">
        <v>-40.203353999999997</v>
      </c>
      <c r="N89" s="6">
        <f t="shared" si="15"/>
        <v>31.555555555556001</v>
      </c>
      <c r="O89" s="6">
        <f t="shared" si="13"/>
        <v>-25.799253</v>
      </c>
    </row>
    <row r="90" spans="2:15" x14ac:dyDescent="0.25">
      <c r="B90" s="88">
        <v>29449500000</v>
      </c>
      <c r="C90" s="88">
        <v>-34.880153999999997</v>
      </c>
      <c r="D90" s="88">
        <v>-28.089213999999998</v>
      </c>
      <c r="F90" s="6">
        <f t="shared" si="14"/>
        <v>31.611111111111001</v>
      </c>
      <c r="G90" s="6">
        <f t="shared" si="12"/>
        <v>-18.068657000000002</v>
      </c>
      <c r="J90" s="88">
        <v>29449500000</v>
      </c>
      <c r="K90" s="88">
        <v>-48.827964999999999</v>
      </c>
      <c r="L90" s="88">
        <v>-41.035763000000003</v>
      </c>
      <c r="N90" s="6">
        <f t="shared" si="15"/>
        <v>31.611111111111001</v>
      </c>
      <c r="O90" s="6">
        <f t="shared" si="13"/>
        <v>-24.420556999999999</v>
      </c>
    </row>
    <row r="91" spans="2:15" x14ac:dyDescent="0.25">
      <c r="B91" s="88">
        <v>29732888888.889</v>
      </c>
      <c r="C91" s="88">
        <v>-36.524441000000003</v>
      </c>
      <c r="D91" s="88">
        <v>-29.472201999999999</v>
      </c>
      <c r="F91" s="6">
        <f t="shared" si="14"/>
        <v>31.666666666666998</v>
      </c>
      <c r="G91" s="6">
        <f t="shared" si="12"/>
        <v>-18.568241</v>
      </c>
      <c r="J91" s="88">
        <v>29732888888.889</v>
      </c>
      <c r="K91" s="88">
        <v>-49.008583000000002</v>
      </c>
      <c r="L91" s="88">
        <v>-41.298195</v>
      </c>
      <c r="N91" s="6">
        <f t="shared" si="15"/>
        <v>31.666666666666998</v>
      </c>
      <c r="O91" s="6">
        <f t="shared" si="13"/>
        <v>-23.848089000000002</v>
      </c>
    </row>
    <row r="92" spans="2:15" x14ac:dyDescent="0.25">
      <c r="B92" s="88">
        <v>30016277777.778</v>
      </c>
      <c r="C92" s="88">
        <v>-39.036437999999997</v>
      </c>
      <c r="D92" s="88">
        <v>-31.587986000000001</v>
      </c>
      <c r="F92" s="6">
        <f t="shared" si="14"/>
        <v>31.722222222222001</v>
      </c>
      <c r="G92" s="6">
        <f t="shared" si="12"/>
        <v>-17.812684999999998</v>
      </c>
      <c r="J92" s="88">
        <v>30016277777.778</v>
      </c>
      <c r="K92" s="88">
        <v>-48.666404999999997</v>
      </c>
      <c r="L92" s="88">
        <v>-40.440468000000003</v>
      </c>
      <c r="N92" s="6">
        <f t="shared" si="15"/>
        <v>31.722222222222001</v>
      </c>
      <c r="O92" s="6">
        <f t="shared" si="13"/>
        <v>-23.585739</v>
      </c>
    </row>
    <row r="93" spans="2:15" x14ac:dyDescent="0.25">
      <c r="B93" s="88">
        <v>30299666666.667</v>
      </c>
      <c r="C93" s="88">
        <v>-40.157341000000002</v>
      </c>
      <c r="D93" s="88">
        <v>-32.828186000000002</v>
      </c>
      <c r="F93" s="6">
        <f t="shared" si="14"/>
        <v>31.777777777777999</v>
      </c>
      <c r="G93" s="6">
        <f t="shared" si="12"/>
        <v>-17.802139</v>
      </c>
      <c r="J93" s="88">
        <v>30299666666.667</v>
      </c>
      <c r="K93" s="88">
        <v>-47.459446</v>
      </c>
      <c r="L93" s="88">
        <v>-39.61927</v>
      </c>
      <c r="N93" s="6">
        <f t="shared" si="15"/>
        <v>31.777777777777999</v>
      </c>
      <c r="O93" s="6">
        <f t="shared" si="13"/>
        <v>-25.210106</v>
      </c>
    </row>
    <row r="94" spans="2:15" x14ac:dyDescent="0.25">
      <c r="B94" s="88">
        <v>30583055555.556</v>
      </c>
      <c r="C94" s="88">
        <v>-42.380856000000001</v>
      </c>
      <c r="D94" s="88">
        <v>-35.111637000000002</v>
      </c>
      <c r="F94" s="6">
        <f t="shared" si="14"/>
        <v>31.833333333333002</v>
      </c>
      <c r="G94" s="6">
        <f t="shared" si="12"/>
        <v>-17.068532999999999</v>
      </c>
      <c r="J94" s="88">
        <v>30583055555.556</v>
      </c>
      <c r="K94" s="88">
        <v>-46.835979000000002</v>
      </c>
      <c r="L94" s="88">
        <v>-38.925261999999996</v>
      </c>
      <c r="N94" s="6">
        <f t="shared" si="15"/>
        <v>31.833333333333002</v>
      </c>
      <c r="O94" s="6">
        <f t="shared" si="13"/>
        <v>-25.288793999999999</v>
      </c>
    </row>
    <row r="95" spans="2:15" x14ac:dyDescent="0.25">
      <c r="B95" s="88">
        <v>30866444444.444</v>
      </c>
      <c r="C95" s="88">
        <v>-45.974395999999999</v>
      </c>
      <c r="D95" s="88">
        <v>-38.395023000000002</v>
      </c>
      <c r="F95" s="6">
        <f t="shared" si="14"/>
        <v>31.888888888888999</v>
      </c>
      <c r="G95" s="6">
        <f t="shared" si="12"/>
        <v>-17.141161</v>
      </c>
      <c r="J95" s="88">
        <v>30866444444.444</v>
      </c>
      <c r="K95" s="88">
        <v>-46.877730999999997</v>
      </c>
      <c r="L95" s="88">
        <v>-38.801898999999999</v>
      </c>
      <c r="N95" s="6">
        <f t="shared" si="15"/>
        <v>31.888888888888999</v>
      </c>
      <c r="O95" s="6">
        <f t="shared" si="13"/>
        <v>-27.856553999999999</v>
      </c>
    </row>
    <row r="96" spans="2:15" x14ac:dyDescent="0.25">
      <c r="B96" s="88">
        <v>31149833333.333</v>
      </c>
      <c r="C96" s="88">
        <v>-50.415936000000002</v>
      </c>
      <c r="D96" s="88">
        <v>-42.718487000000003</v>
      </c>
      <c r="F96" s="6">
        <f t="shared" si="14"/>
        <v>31.944444444443999</v>
      </c>
      <c r="G96" s="6">
        <f t="shared" si="12"/>
        <v>-18.753741999999999</v>
      </c>
      <c r="J96" s="88">
        <v>31149833333.333</v>
      </c>
      <c r="K96" s="88">
        <v>-46.331164999999999</v>
      </c>
      <c r="L96" s="88">
        <v>-38.080322000000002</v>
      </c>
      <c r="N96" s="6">
        <f t="shared" si="15"/>
        <v>31.944444444443999</v>
      </c>
      <c r="O96" s="6">
        <f t="shared" si="13"/>
        <v>-25.159765</v>
      </c>
    </row>
    <row r="97" spans="2:16" x14ac:dyDescent="0.25">
      <c r="B97" s="88">
        <v>31433222222.222</v>
      </c>
      <c r="C97" s="88">
        <v>-60.574173000000002</v>
      </c>
      <c r="D97" s="88">
        <v>-53.130512000000003</v>
      </c>
      <c r="F97" s="6">
        <f t="shared" si="14"/>
        <v>32</v>
      </c>
      <c r="G97" s="6">
        <f t="shared" si="12"/>
        <v>-18.631775000000001</v>
      </c>
      <c r="J97" s="88">
        <v>31433222222.222</v>
      </c>
      <c r="K97" s="88">
        <v>-45.642727000000001</v>
      </c>
      <c r="L97" s="88">
        <v>-37.744213000000002</v>
      </c>
      <c r="N97" s="6">
        <f t="shared" si="15"/>
        <v>32</v>
      </c>
      <c r="O97" s="6">
        <f t="shared" si="13"/>
        <v>-21.411397999999998</v>
      </c>
    </row>
    <row r="98" spans="2:16" x14ac:dyDescent="0.25">
      <c r="B98" s="88">
        <v>31716611111.111</v>
      </c>
      <c r="C98" s="88">
        <v>-53.952862000000003</v>
      </c>
      <c r="D98" s="88">
        <v>-46.591301000000001</v>
      </c>
      <c r="F98" s="6" t="s">
        <v>21</v>
      </c>
      <c r="J98" s="88">
        <v>31716611111.111</v>
      </c>
      <c r="K98" s="88">
        <v>-45.750377999999998</v>
      </c>
      <c r="L98" s="88">
        <v>-37.950558000000001</v>
      </c>
      <c r="N98" s="6" t="s">
        <v>21</v>
      </c>
    </row>
    <row r="99" spans="2:16" x14ac:dyDescent="0.25">
      <c r="B99" s="88">
        <v>32000000000</v>
      </c>
      <c r="C99" s="88">
        <v>-46.106338999999998</v>
      </c>
      <c r="D99" s="88">
        <v>-38.289791000000001</v>
      </c>
      <c r="J99" s="88">
        <v>32000000000</v>
      </c>
      <c r="K99" s="88">
        <v>-45.819510999999999</v>
      </c>
      <c r="L99" s="88">
        <v>-37.434696000000002</v>
      </c>
    </row>
    <row r="100" spans="2:16" x14ac:dyDescent="0.25">
      <c r="B100" s="88" t="s">
        <v>21</v>
      </c>
      <c r="J100" s="88" t="s">
        <v>21</v>
      </c>
    </row>
    <row r="101" spans="2:16" x14ac:dyDescent="0.25">
      <c r="F101" s="6" t="s">
        <v>25</v>
      </c>
      <c r="N101" s="6" t="s">
        <v>25</v>
      </c>
    </row>
    <row r="102" spans="2:16" ht="15.75" x14ac:dyDescent="0.25">
      <c r="F102" s="6" t="s">
        <v>19</v>
      </c>
      <c r="G102" s="6" t="str">
        <f t="shared" ref="G102:G121" si="16">D128</f>
        <v>2Ix1L dBc Log Mag(dB)</v>
      </c>
      <c r="H102" s="35">
        <v>2</v>
      </c>
      <c r="N102" s="6" t="s">
        <v>19</v>
      </c>
      <c r="O102" s="6" t="str">
        <f t="shared" ref="O102:O121" si="17">L128</f>
        <v>2Ix1L dBc Log Mag(dB)</v>
      </c>
      <c r="P102" s="35">
        <v>2</v>
      </c>
    </row>
    <row r="103" spans="2:16" ht="15.75" x14ac:dyDescent="0.25">
      <c r="B103" s="88" t="s">
        <v>24</v>
      </c>
      <c r="F103" s="6">
        <f t="shared" ref="F103:F121" si="18">B129/1000000000</f>
        <v>8.1820000000000004</v>
      </c>
      <c r="G103" s="6">
        <f t="shared" si="16"/>
        <v>-55.990451999999998</v>
      </c>
      <c r="H103" s="36">
        <f>ABS(AVERAGE(G103:G121)-(H102-1)*5)</f>
        <v>67.479646105263157</v>
      </c>
      <c r="J103" s="88" t="s">
        <v>24</v>
      </c>
      <c r="N103" s="6">
        <f t="shared" ref="N103:N121" si="19">J129/1000000000</f>
        <v>8.1820000000000004</v>
      </c>
      <c r="O103" s="6">
        <f t="shared" si="17"/>
        <v>-70.847977</v>
      </c>
      <c r="P103" s="36">
        <f>ABS(AVERAGE(O103:O121)-(P102-1)*5)</f>
        <v>72.488043684210538</v>
      </c>
    </row>
    <row r="104" spans="2:16" x14ac:dyDescent="0.25">
      <c r="B104" s="88" t="s">
        <v>19</v>
      </c>
      <c r="C104" s="88" t="s">
        <v>149</v>
      </c>
      <c r="D104" s="88" t="s">
        <v>261</v>
      </c>
      <c r="F104" s="6">
        <f t="shared" si="18"/>
        <v>9.5052222222221996</v>
      </c>
      <c r="G104" s="6">
        <f t="shared" si="16"/>
        <v>-63.600002000000003</v>
      </c>
      <c r="J104" s="88" t="s">
        <v>19</v>
      </c>
      <c r="K104" s="88" t="s">
        <v>149</v>
      </c>
      <c r="L104" s="88" t="s">
        <v>261</v>
      </c>
      <c r="N104" s="6">
        <f t="shared" si="19"/>
        <v>9.5052222222221996</v>
      </c>
      <c r="O104" s="6">
        <f t="shared" si="17"/>
        <v>-63.7575</v>
      </c>
    </row>
    <row r="105" spans="2:16" x14ac:dyDescent="0.25">
      <c r="B105" s="88">
        <v>31000000000</v>
      </c>
      <c r="C105" s="88">
        <v>-24.521087999999999</v>
      </c>
      <c r="D105" s="88">
        <v>-18.835370999999999</v>
      </c>
      <c r="F105" s="6">
        <f t="shared" si="18"/>
        <v>10.828444444444001</v>
      </c>
      <c r="G105" s="6">
        <f t="shared" si="16"/>
        <v>-75.002403000000001</v>
      </c>
      <c r="J105" s="88">
        <v>31000000000</v>
      </c>
      <c r="K105" s="88">
        <v>-32.883414999999999</v>
      </c>
      <c r="L105" s="88">
        <v>-25.119616000000001</v>
      </c>
      <c r="N105" s="6">
        <f t="shared" si="19"/>
        <v>10.828444444444001</v>
      </c>
      <c r="O105" s="6">
        <f t="shared" si="17"/>
        <v>-71.780440999999996</v>
      </c>
    </row>
    <row r="106" spans="2:16" x14ac:dyDescent="0.25">
      <c r="B106" s="88">
        <v>31055555555.556</v>
      </c>
      <c r="C106" s="88">
        <v>-25.775347</v>
      </c>
      <c r="D106" s="88">
        <v>-19.589787999999999</v>
      </c>
      <c r="F106" s="6">
        <f t="shared" si="18"/>
        <v>12.151666666666999</v>
      </c>
      <c r="G106" s="6">
        <f t="shared" si="16"/>
        <v>-69.347381999999996</v>
      </c>
      <c r="J106" s="88">
        <v>31055555555.556</v>
      </c>
      <c r="K106" s="88">
        <v>-31.869990999999999</v>
      </c>
      <c r="L106" s="88">
        <v>-23.896414</v>
      </c>
      <c r="N106" s="6">
        <f t="shared" si="19"/>
        <v>12.151666666666999</v>
      </c>
      <c r="O106" s="6">
        <f t="shared" si="17"/>
        <v>-64.532927999999998</v>
      </c>
    </row>
    <row r="107" spans="2:16" x14ac:dyDescent="0.25">
      <c r="B107" s="88">
        <v>31111111111.111</v>
      </c>
      <c r="C107" s="88">
        <v>-25.070326000000001</v>
      </c>
      <c r="D107" s="88">
        <v>-18.601884999999999</v>
      </c>
      <c r="F107" s="6">
        <f t="shared" si="18"/>
        <v>13.474888888889</v>
      </c>
      <c r="G107" s="6">
        <f t="shared" si="16"/>
        <v>-67.269774999999996</v>
      </c>
      <c r="J107" s="88">
        <v>31111111111.111</v>
      </c>
      <c r="K107" s="88">
        <v>-29.862715000000001</v>
      </c>
      <c r="L107" s="88">
        <v>-21.990164</v>
      </c>
      <c r="N107" s="6">
        <f t="shared" si="19"/>
        <v>13.474888888889</v>
      </c>
      <c r="O107" s="6">
        <f t="shared" si="17"/>
        <v>-68.376266000000001</v>
      </c>
    </row>
    <row r="108" spans="2:16" x14ac:dyDescent="0.25">
      <c r="B108" s="88">
        <v>31166666666.667</v>
      </c>
      <c r="C108" s="88">
        <v>-25.407263</v>
      </c>
      <c r="D108" s="88">
        <v>-18.894335000000002</v>
      </c>
      <c r="F108" s="6">
        <f t="shared" si="18"/>
        <v>14.798111111111</v>
      </c>
      <c r="G108" s="6">
        <f t="shared" si="16"/>
        <v>-62.631214</v>
      </c>
      <c r="J108" s="88">
        <v>31166666666.667</v>
      </c>
      <c r="K108" s="88">
        <v>-31.843899</v>
      </c>
      <c r="L108" s="88">
        <v>-24.265965000000001</v>
      </c>
      <c r="N108" s="6">
        <f t="shared" si="19"/>
        <v>14.798111111111</v>
      </c>
      <c r="O108" s="6">
        <f t="shared" si="17"/>
        <v>-65.989081999999996</v>
      </c>
    </row>
    <row r="109" spans="2:16" x14ac:dyDescent="0.25">
      <c r="B109" s="88">
        <v>31222222222.222</v>
      </c>
      <c r="C109" s="88">
        <v>-24.974305999999999</v>
      </c>
      <c r="D109" s="88">
        <v>-18.631564999999998</v>
      </c>
      <c r="F109" s="6">
        <f t="shared" si="18"/>
        <v>16.121333333332998</v>
      </c>
      <c r="G109" s="6">
        <f t="shared" si="16"/>
        <v>-60.628158999999997</v>
      </c>
      <c r="J109" s="88">
        <v>31222222222.222</v>
      </c>
      <c r="K109" s="88">
        <v>-31.756861000000001</v>
      </c>
      <c r="L109" s="88">
        <v>-24.343254000000002</v>
      </c>
      <c r="N109" s="6">
        <f t="shared" si="19"/>
        <v>16.121333333332998</v>
      </c>
      <c r="O109" s="6">
        <f t="shared" si="17"/>
        <v>-59.897339000000002</v>
      </c>
    </row>
    <row r="110" spans="2:16" x14ac:dyDescent="0.25">
      <c r="B110" s="88">
        <v>31277777777.778</v>
      </c>
      <c r="C110" s="88">
        <v>-24.416498000000001</v>
      </c>
      <c r="D110" s="88">
        <v>-17.521533999999999</v>
      </c>
      <c r="F110" s="6">
        <f t="shared" si="18"/>
        <v>17.444555555556001</v>
      </c>
      <c r="G110" s="6">
        <f t="shared" si="16"/>
        <v>-60.430084000000001</v>
      </c>
      <c r="J110" s="88">
        <v>31277777777.778</v>
      </c>
      <c r="K110" s="88">
        <v>-34.291404999999997</v>
      </c>
      <c r="L110" s="88">
        <v>-25.760331999999998</v>
      </c>
      <c r="N110" s="6">
        <f t="shared" si="19"/>
        <v>17.444555555556001</v>
      </c>
      <c r="O110" s="6">
        <f t="shared" si="17"/>
        <v>-59.857452000000002</v>
      </c>
    </row>
    <row r="111" spans="2:16" x14ac:dyDescent="0.25">
      <c r="B111" s="88">
        <v>31333333333.333</v>
      </c>
      <c r="C111" s="88">
        <v>-25.269214999999999</v>
      </c>
      <c r="D111" s="88">
        <v>-18.767094</v>
      </c>
      <c r="F111" s="6">
        <f t="shared" si="18"/>
        <v>18.767777777778001</v>
      </c>
      <c r="G111" s="6">
        <f t="shared" si="16"/>
        <v>-68.548332000000002</v>
      </c>
      <c r="J111" s="88">
        <v>31333333333.333</v>
      </c>
      <c r="K111" s="88">
        <v>-33.337429</v>
      </c>
      <c r="L111" s="88">
        <v>-24.518651999999999</v>
      </c>
      <c r="N111" s="6">
        <f t="shared" si="19"/>
        <v>18.767777777778001</v>
      </c>
      <c r="O111" s="6">
        <f t="shared" si="17"/>
        <v>-79.1511</v>
      </c>
    </row>
    <row r="112" spans="2:16" x14ac:dyDescent="0.25">
      <c r="B112" s="88">
        <v>31388888888.889</v>
      </c>
      <c r="C112" s="88">
        <v>-26.280567000000001</v>
      </c>
      <c r="D112" s="88">
        <v>-19.744944</v>
      </c>
      <c r="F112" s="6">
        <f t="shared" si="18"/>
        <v>20.091000000000001</v>
      </c>
      <c r="G112" s="6">
        <f t="shared" si="16"/>
        <v>-62.072612999999997</v>
      </c>
      <c r="J112" s="88">
        <v>31388888888.889</v>
      </c>
      <c r="K112" s="88">
        <v>-31.552893000000001</v>
      </c>
      <c r="L112" s="88">
        <v>-22.911086999999998</v>
      </c>
      <c r="N112" s="6">
        <f t="shared" si="19"/>
        <v>20.091000000000001</v>
      </c>
      <c r="O112" s="6">
        <f t="shared" si="17"/>
        <v>-68.869217000000006</v>
      </c>
    </row>
    <row r="113" spans="2:16" x14ac:dyDescent="0.25">
      <c r="B113" s="88">
        <v>31444444444.444</v>
      </c>
      <c r="C113" s="88">
        <v>-26.201832</v>
      </c>
      <c r="D113" s="88">
        <v>-19.398506000000001</v>
      </c>
      <c r="F113" s="6">
        <f t="shared" si="18"/>
        <v>21.414222222222001</v>
      </c>
      <c r="G113" s="6">
        <f t="shared" si="16"/>
        <v>-68.246398999999997</v>
      </c>
      <c r="J113" s="88">
        <v>31444444444.444</v>
      </c>
      <c r="K113" s="88">
        <v>-29.98921</v>
      </c>
      <c r="L113" s="88">
        <v>-21.794518</v>
      </c>
      <c r="N113" s="6">
        <f t="shared" si="19"/>
        <v>21.414222222222001</v>
      </c>
      <c r="O113" s="6">
        <f t="shared" si="17"/>
        <v>-76.696274000000003</v>
      </c>
    </row>
    <row r="114" spans="2:16" x14ac:dyDescent="0.25">
      <c r="B114" s="88">
        <v>31500000000</v>
      </c>
      <c r="C114" s="88">
        <v>-24.782216999999999</v>
      </c>
      <c r="D114" s="88">
        <v>-17.991278000000001</v>
      </c>
      <c r="F114" s="6">
        <f t="shared" si="18"/>
        <v>22.737444444444002</v>
      </c>
      <c r="G114" s="6">
        <f t="shared" si="16"/>
        <v>-67.227051000000003</v>
      </c>
      <c r="J114" s="88">
        <v>31500000000</v>
      </c>
      <c r="K114" s="88">
        <v>-32.231110000000001</v>
      </c>
      <c r="L114" s="88">
        <v>-24.438908000000001</v>
      </c>
      <c r="N114" s="6">
        <f t="shared" si="19"/>
        <v>22.737444444444002</v>
      </c>
      <c r="O114" s="6">
        <f t="shared" si="17"/>
        <v>-60.383778</v>
      </c>
    </row>
    <row r="115" spans="2:16" x14ac:dyDescent="0.25">
      <c r="B115" s="88">
        <v>31555555555.556</v>
      </c>
      <c r="C115" s="88">
        <v>-24.745826999999998</v>
      </c>
      <c r="D115" s="88">
        <v>-17.693586</v>
      </c>
      <c r="F115" s="6">
        <f t="shared" si="18"/>
        <v>24.060666666667</v>
      </c>
      <c r="G115" s="6">
        <f t="shared" si="16"/>
        <v>-59.021281999999999</v>
      </c>
      <c r="J115" s="88">
        <v>31555555555.556</v>
      </c>
      <c r="K115" s="88">
        <v>-33.509644000000002</v>
      </c>
      <c r="L115" s="88">
        <v>-25.799253</v>
      </c>
      <c r="N115" s="6">
        <f t="shared" si="19"/>
        <v>24.060666666667</v>
      </c>
      <c r="O115" s="6">
        <f t="shared" si="17"/>
        <v>-81.033134000000004</v>
      </c>
    </row>
    <row r="116" spans="2:16" x14ac:dyDescent="0.25">
      <c r="B116" s="88">
        <v>31611111111.111</v>
      </c>
      <c r="C116" s="88">
        <v>-25.517109000000001</v>
      </c>
      <c r="D116" s="88">
        <v>-18.068657000000002</v>
      </c>
      <c r="F116" s="6">
        <f t="shared" si="18"/>
        <v>25.383888888889</v>
      </c>
      <c r="G116" s="6">
        <f t="shared" si="16"/>
        <v>-56.914988999999998</v>
      </c>
      <c r="J116" s="88">
        <v>31611111111.111</v>
      </c>
      <c r="K116" s="88">
        <v>-32.646492000000002</v>
      </c>
      <c r="L116" s="88">
        <v>-24.420556999999999</v>
      </c>
      <c r="N116" s="6">
        <f t="shared" si="19"/>
        <v>25.383888888889</v>
      </c>
      <c r="O116" s="6">
        <f t="shared" si="17"/>
        <v>-79.120322999999999</v>
      </c>
    </row>
    <row r="117" spans="2:16" x14ac:dyDescent="0.25">
      <c r="B117" s="88">
        <v>31666666666.667</v>
      </c>
      <c r="C117" s="88">
        <v>-25.897396000000001</v>
      </c>
      <c r="D117" s="88">
        <v>-18.568241</v>
      </c>
      <c r="F117" s="6">
        <f t="shared" si="18"/>
        <v>26.707111111111001</v>
      </c>
      <c r="G117" s="6">
        <f t="shared" si="16"/>
        <v>-59.769717999999997</v>
      </c>
      <c r="J117" s="88">
        <v>31666666666.667</v>
      </c>
      <c r="K117" s="88">
        <v>-31.688265000000001</v>
      </c>
      <c r="L117" s="88">
        <v>-23.848089000000002</v>
      </c>
      <c r="N117" s="6">
        <f t="shared" si="19"/>
        <v>26.707111111111001</v>
      </c>
      <c r="O117" s="6">
        <f t="shared" si="17"/>
        <v>-57.139842999999999</v>
      </c>
    </row>
    <row r="118" spans="2:16" x14ac:dyDescent="0.25">
      <c r="B118" s="88">
        <v>31722222222.222</v>
      </c>
      <c r="C118" s="88">
        <v>-25.081904999999999</v>
      </c>
      <c r="D118" s="88">
        <v>-17.812684999999998</v>
      </c>
      <c r="F118" s="6">
        <f t="shared" si="18"/>
        <v>28.030333333333001</v>
      </c>
      <c r="G118" s="6">
        <f t="shared" si="16"/>
        <v>-55.307178</v>
      </c>
      <c r="J118" s="88">
        <v>31722222222.222</v>
      </c>
      <c r="K118" s="88">
        <v>-31.496452000000001</v>
      </c>
      <c r="L118" s="88">
        <v>-23.585739</v>
      </c>
      <c r="N118" s="6">
        <f t="shared" si="19"/>
        <v>28.030333333333001</v>
      </c>
      <c r="O118" s="6">
        <f t="shared" si="17"/>
        <v>-54.298991999999998</v>
      </c>
    </row>
    <row r="119" spans="2:16" x14ac:dyDescent="0.25">
      <c r="B119" s="88">
        <v>31777777777.778</v>
      </c>
      <c r="C119" s="88">
        <v>-25.381512000000001</v>
      </c>
      <c r="D119" s="88">
        <v>-17.802139</v>
      </c>
      <c r="F119" s="6">
        <f t="shared" si="18"/>
        <v>29.353555555555999</v>
      </c>
      <c r="G119" s="6">
        <f t="shared" si="16"/>
        <v>-59.600104999999999</v>
      </c>
      <c r="J119" s="88">
        <v>31777777777.778</v>
      </c>
      <c r="K119" s="88">
        <v>-33.285938000000002</v>
      </c>
      <c r="L119" s="88">
        <v>-25.210106</v>
      </c>
      <c r="N119" s="6">
        <f t="shared" si="19"/>
        <v>29.353555555555999</v>
      </c>
      <c r="O119" s="6">
        <f t="shared" si="17"/>
        <v>-56.779640000000001</v>
      </c>
    </row>
    <row r="120" spans="2:16" x14ac:dyDescent="0.25">
      <c r="B120" s="88">
        <v>31833333333.333</v>
      </c>
      <c r="C120" s="88">
        <v>-24.765982000000001</v>
      </c>
      <c r="D120" s="88">
        <v>-17.068532999999999</v>
      </c>
      <c r="F120" s="6">
        <f t="shared" si="18"/>
        <v>30.676777777778</v>
      </c>
      <c r="G120" s="6">
        <f t="shared" si="16"/>
        <v>-56.53801</v>
      </c>
      <c r="J120" s="88">
        <v>31833333333.333</v>
      </c>
      <c r="K120" s="88">
        <v>-33.539634999999997</v>
      </c>
      <c r="L120" s="88">
        <v>-25.288793999999999</v>
      </c>
      <c r="N120" s="6">
        <f t="shared" si="19"/>
        <v>30.676777777778</v>
      </c>
      <c r="O120" s="6">
        <f t="shared" si="17"/>
        <v>-67.360718000000006</v>
      </c>
    </row>
    <row r="121" spans="2:16" x14ac:dyDescent="0.25">
      <c r="B121" s="88">
        <v>31888888888.889</v>
      </c>
      <c r="C121" s="88">
        <v>-24.584821999999999</v>
      </c>
      <c r="D121" s="88">
        <v>-17.141161</v>
      </c>
      <c r="F121" s="6">
        <f t="shared" si="18"/>
        <v>32</v>
      </c>
      <c r="G121" s="6">
        <f t="shared" si="16"/>
        <v>-58.968128</v>
      </c>
      <c r="J121" s="88">
        <v>31888888888.889</v>
      </c>
      <c r="K121" s="88">
        <v>-35.755065999999999</v>
      </c>
      <c r="L121" s="88">
        <v>-27.856553999999999</v>
      </c>
      <c r="N121" s="6">
        <f t="shared" si="19"/>
        <v>32</v>
      </c>
      <c r="O121" s="6">
        <f t="shared" si="17"/>
        <v>-76.400825999999995</v>
      </c>
    </row>
    <row r="122" spans="2:16" x14ac:dyDescent="0.25">
      <c r="B122" s="88">
        <v>31944444444.444</v>
      </c>
      <c r="C122" s="88">
        <v>-26.115307000000001</v>
      </c>
      <c r="D122" s="88">
        <v>-18.753741999999999</v>
      </c>
      <c r="F122" s="6" t="s">
        <v>21</v>
      </c>
      <c r="J122" s="88">
        <v>31944444444.444</v>
      </c>
      <c r="K122" s="88">
        <v>-32.959583000000002</v>
      </c>
      <c r="L122" s="88">
        <v>-25.159765</v>
      </c>
      <c r="N122" s="6" t="s">
        <v>21</v>
      </c>
    </row>
    <row r="123" spans="2:16" x14ac:dyDescent="0.25">
      <c r="B123" s="88">
        <v>32000000000</v>
      </c>
      <c r="C123" s="88">
        <v>-26.448324</v>
      </c>
      <c r="D123" s="88">
        <v>-18.631775000000001</v>
      </c>
      <c r="J123" s="88">
        <v>32000000000</v>
      </c>
      <c r="K123" s="88">
        <v>-29.796211</v>
      </c>
      <c r="L123" s="88">
        <v>-21.411397999999998</v>
      </c>
    </row>
    <row r="124" spans="2:16" x14ac:dyDescent="0.25">
      <c r="B124" s="88" t="s">
        <v>21</v>
      </c>
      <c r="J124" s="88" t="s">
        <v>21</v>
      </c>
    </row>
    <row r="125" spans="2:16" x14ac:dyDescent="0.25">
      <c r="F125" s="6" t="s">
        <v>35</v>
      </c>
      <c r="N125" s="6" t="s">
        <v>35</v>
      </c>
    </row>
    <row r="126" spans="2:16" ht="15.75" x14ac:dyDescent="0.25">
      <c r="F126" s="6" t="s">
        <v>19</v>
      </c>
      <c r="G126" s="6" t="str">
        <f t="shared" ref="G126:G145" si="20">D152</f>
        <v>2Ix2L dBc Log Mag(dB)</v>
      </c>
      <c r="H126" s="35">
        <v>2</v>
      </c>
      <c r="N126" s="6" t="s">
        <v>19</v>
      </c>
      <c r="O126" s="6" t="str">
        <f t="shared" ref="O126:O145" si="21">L152</f>
        <v>2Ix2L dBc Log Mag(dB)</v>
      </c>
      <c r="P126" s="35">
        <v>2</v>
      </c>
    </row>
    <row r="127" spans="2:16" ht="15.75" x14ac:dyDescent="0.25">
      <c r="B127" s="88" t="s">
        <v>25</v>
      </c>
      <c r="F127" s="6">
        <f t="shared" ref="F127:F145" si="22">B153/1000000000</f>
        <v>16.181999999999999</v>
      </c>
      <c r="G127" s="6">
        <f t="shared" si="20"/>
        <v>-40.433898999999997</v>
      </c>
      <c r="H127" s="36">
        <f>ABS(AVERAGE(G127:G145)-(H126-1)*5)</f>
        <v>58.386621842105264</v>
      </c>
      <c r="J127" s="88" t="s">
        <v>25</v>
      </c>
      <c r="N127" s="6">
        <f t="shared" ref="N127:N145" si="23">J153/1000000000</f>
        <v>16.181999999999999</v>
      </c>
      <c r="O127" s="6">
        <f t="shared" si="21"/>
        <v>-48.672286999999997</v>
      </c>
      <c r="P127" s="36">
        <f>ABS(AVERAGE(O127:O145)-(P126-1)*5)</f>
        <v>50.952452894736851</v>
      </c>
    </row>
    <row r="128" spans="2:16" x14ac:dyDescent="0.25">
      <c r="B128" s="88" t="s">
        <v>19</v>
      </c>
      <c r="C128" s="88" t="s">
        <v>117</v>
      </c>
      <c r="D128" s="88" t="s">
        <v>75</v>
      </c>
      <c r="F128" s="6">
        <f t="shared" si="22"/>
        <v>17.060777777778</v>
      </c>
      <c r="G128" s="6">
        <f t="shared" si="20"/>
        <v>-41.543712999999997</v>
      </c>
      <c r="J128" s="88" t="s">
        <v>19</v>
      </c>
      <c r="K128" s="88" t="s">
        <v>117</v>
      </c>
      <c r="L128" s="88" t="s">
        <v>75</v>
      </c>
      <c r="N128" s="6">
        <f t="shared" si="23"/>
        <v>17.060777777778</v>
      </c>
      <c r="O128" s="6">
        <f t="shared" si="21"/>
        <v>-51.741463000000003</v>
      </c>
    </row>
    <row r="129" spans="2:15" x14ac:dyDescent="0.25">
      <c r="B129" s="88">
        <v>8182000000</v>
      </c>
      <c r="C129" s="88">
        <v>-61.676169999999999</v>
      </c>
      <c r="D129" s="88">
        <v>-55.990451999999998</v>
      </c>
      <c r="F129" s="6">
        <f t="shared" si="22"/>
        <v>17.939555555555998</v>
      </c>
      <c r="G129" s="6">
        <f t="shared" si="20"/>
        <v>-46.320900000000002</v>
      </c>
      <c r="J129" s="88">
        <v>8182000000</v>
      </c>
      <c r="K129" s="88">
        <v>-78.611771000000005</v>
      </c>
      <c r="L129" s="88">
        <v>-70.847977</v>
      </c>
      <c r="N129" s="6">
        <f t="shared" si="23"/>
        <v>17.939555555555998</v>
      </c>
      <c r="O129" s="6">
        <f t="shared" si="21"/>
        <v>-59.921829000000002</v>
      </c>
    </row>
    <row r="130" spans="2:15" x14ac:dyDescent="0.25">
      <c r="B130" s="88">
        <v>9505222222.2222004</v>
      </c>
      <c r="C130" s="88">
        <v>-69.785561000000001</v>
      </c>
      <c r="D130" s="88">
        <v>-63.600002000000003</v>
      </c>
      <c r="F130" s="6">
        <f t="shared" si="22"/>
        <v>18.818333333333001</v>
      </c>
      <c r="G130" s="6">
        <f t="shared" si="20"/>
        <v>-46.794128000000001</v>
      </c>
      <c r="J130" s="88">
        <v>9505222222.2222004</v>
      </c>
      <c r="K130" s="88">
        <v>-71.731078999999994</v>
      </c>
      <c r="L130" s="88">
        <v>-63.7575</v>
      </c>
      <c r="N130" s="6">
        <f t="shared" si="23"/>
        <v>18.818333333333001</v>
      </c>
      <c r="O130" s="6">
        <f t="shared" si="21"/>
        <v>-56.030482999999997</v>
      </c>
    </row>
    <row r="131" spans="2:15" x14ac:dyDescent="0.25">
      <c r="B131" s="88">
        <v>10828444444.444</v>
      </c>
      <c r="C131" s="88">
        <v>-81.470848000000004</v>
      </c>
      <c r="D131" s="88">
        <v>-75.002403000000001</v>
      </c>
      <c r="F131" s="6">
        <f t="shared" si="22"/>
        <v>19.697111111110999</v>
      </c>
      <c r="G131" s="6">
        <f t="shared" si="20"/>
        <v>-50.026347999999999</v>
      </c>
      <c r="J131" s="88">
        <v>10828444444.444</v>
      </c>
      <c r="K131" s="88">
        <v>-79.652991999999998</v>
      </c>
      <c r="L131" s="88">
        <v>-71.780440999999996</v>
      </c>
      <c r="N131" s="6">
        <f t="shared" si="23"/>
        <v>19.697111111110999</v>
      </c>
      <c r="O131" s="6">
        <f t="shared" si="21"/>
        <v>-65.803184999999999</v>
      </c>
    </row>
    <row r="132" spans="2:15" x14ac:dyDescent="0.25">
      <c r="B132" s="88">
        <v>12151666666.667</v>
      </c>
      <c r="C132" s="88">
        <v>-75.860313000000005</v>
      </c>
      <c r="D132" s="88">
        <v>-69.347381999999996</v>
      </c>
      <c r="F132" s="6">
        <f t="shared" si="22"/>
        <v>20.575888888889001</v>
      </c>
      <c r="G132" s="6">
        <f t="shared" si="20"/>
        <v>-53.553660999999998</v>
      </c>
      <c r="J132" s="88">
        <v>12151666666.667</v>
      </c>
      <c r="K132" s="88">
        <v>-72.110862999999995</v>
      </c>
      <c r="L132" s="88">
        <v>-64.532927999999998</v>
      </c>
      <c r="N132" s="6">
        <f t="shared" si="23"/>
        <v>20.575888888889001</v>
      </c>
      <c r="O132" s="6">
        <f t="shared" si="21"/>
        <v>-57.245792000000002</v>
      </c>
    </row>
    <row r="133" spans="2:15" x14ac:dyDescent="0.25">
      <c r="B133" s="88">
        <v>13474888888.889</v>
      </c>
      <c r="C133" s="88">
        <v>-73.612517999999994</v>
      </c>
      <c r="D133" s="88">
        <v>-67.269774999999996</v>
      </c>
      <c r="F133" s="6">
        <f t="shared" si="22"/>
        <v>21.454666666666999</v>
      </c>
      <c r="G133" s="6">
        <f t="shared" si="20"/>
        <v>-53.199432000000002</v>
      </c>
      <c r="J133" s="88">
        <v>13474888888.889</v>
      </c>
      <c r="K133" s="88">
        <v>-75.789878999999999</v>
      </c>
      <c r="L133" s="88">
        <v>-68.376266000000001</v>
      </c>
      <c r="N133" s="6">
        <f t="shared" si="23"/>
        <v>21.454666666666999</v>
      </c>
      <c r="O133" s="6">
        <f t="shared" si="21"/>
        <v>-51.104529999999997</v>
      </c>
    </row>
    <row r="134" spans="2:15" x14ac:dyDescent="0.25">
      <c r="B134" s="88">
        <v>14798111111.111</v>
      </c>
      <c r="C134" s="88">
        <v>-69.526176000000007</v>
      </c>
      <c r="D134" s="88">
        <v>-62.631214</v>
      </c>
      <c r="F134" s="6">
        <f t="shared" si="22"/>
        <v>22.333444444444002</v>
      </c>
      <c r="G134" s="6">
        <f t="shared" si="20"/>
        <v>-56.962463</v>
      </c>
      <c r="J134" s="88">
        <v>14798111111.111</v>
      </c>
      <c r="K134" s="88">
        <v>-74.520156999999998</v>
      </c>
      <c r="L134" s="88">
        <v>-65.989081999999996</v>
      </c>
      <c r="N134" s="6">
        <f t="shared" si="23"/>
        <v>22.333444444444002</v>
      </c>
      <c r="O134" s="6">
        <f t="shared" si="21"/>
        <v>-45.625881</v>
      </c>
    </row>
    <row r="135" spans="2:15" x14ac:dyDescent="0.25">
      <c r="B135" s="88">
        <v>16121333333.333</v>
      </c>
      <c r="C135" s="88">
        <v>-67.130279999999999</v>
      </c>
      <c r="D135" s="88">
        <v>-60.628158999999997</v>
      </c>
      <c r="F135" s="6">
        <f t="shared" si="22"/>
        <v>23.212222222222</v>
      </c>
      <c r="G135" s="6">
        <f t="shared" si="20"/>
        <v>-64.282561999999999</v>
      </c>
      <c r="J135" s="88">
        <v>16121333333.333</v>
      </c>
      <c r="K135" s="88">
        <v>-68.716117999999994</v>
      </c>
      <c r="L135" s="88">
        <v>-59.897339000000002</v>
      </c>
      <c r="N135" s="6">
        <f t="shared" si="23"/>
        <v>23.212222222222</v>
      </c>
      <c r="O135" s="6">
        <f t="shared" si="21"/>
        <v>-50.208305000000003</v>
      </c>
    </row>
    <row r="136" spans="2:15" x14ac:dyDescent="0.25">
      <c r="B136" s="88">
        <v>17444555555.556</v>
      </c>
      <c r="C136" s="88">
        <v>-66.965705999999997</v>
      </c>
      <c r="D136" s="88">
        <v>-60.430084000000001</v>
      </c>
      <c r="F136" s="6">
        <f t="shared" si="22"/>
        <v>24.091000000000001</v>
      </c>
      <c r="G136" s="6">
        <f t="shared" si="20"/>
        <v>-52.485698999999997</v>
      </c>
      <c r="J136" s="88">
        <v>17444555555.556</v>
      </c>
      <c r="K136" s="88">
        <v>-68.499251999999998</v>
      </c>
      <c r="L136" s="88">
        <v>-59.857452000000002</v>
      </c>
      <c r="N136" s="6">
        <f t="shared" si="23"/>
        <v>24.091000000000001</v>
      </c>
      <c r="O136" s="6">
        <f t="shared" si="21"/>
        <v>-52.137115000000001</v>
      </c>
    </row>
    <row r="137" spans="2:15" x14ac:dyDescent="0.25">
      <c r="B137" s="88">
        <v>18767777777.778</v>
      </c>
      <c r="C137" s="88">
        <v>-75.351662000000005</v>
      </c>
      <c r="D137" s="88">
        <v>-68.548332000000002</v>
      </c>
      <c r="F137" s="6">
        <f t="shared" si="22"/>
        <v>24.969777777777999</v>
      </c>
      <c r="G137" s="6">
        <f t="shared" si="20"/>
        <v>-48.819522999999997</v>
      </c>
      <c r="J137" s="88">
        <v>18767777777.778</v>
      </c>
      <c r="K137" s="88">
        <v>-87.345787000000001</v>
      </c>
      <c r="L137" s="88">
        <v>-79.1511</v>
      </c>
      <c r="N137" s="6">
        <f t="shared" si="23"/>
        <v>24.969777777777999</v>
      </c>
      <c r="O137" s="6">
        <f t="shared" si="21"/>
        <v>-48.359099999999998</v>
      </c>
    </row>
    <row r="138" spans="2:15" x14ac:dyDescent="0.25">
      <c r="B138" s="88">
        <v>20091000000</v>
      </c>
      <c r="C138" s="88">
        <v>-68.863547999999994</v>
      </c>
      <c r="D138" s="88">
        <v>-62.072612999999997</v>
      </c>
      <c r="F138" s="6">
        <f t="shared" si="22"/>
        <v>25.848555555556</v>
      </c>
      <c r="G138" s="6">
        <f t="shared" si="20"/>
        <v>-50.973080000000003</v>
      </c>
      <c r="J138" s="88">
        <v>20091000000</v>
      </c>
      <c r="K138" s="88">
        <v>-76.661415000000005</v>
      </c>
      <c r="L138" s="88">
        <v>-68.869217000000006</v>
      </c>
      <c r="N138" s="6">
        <f t="shared" si="23"/>
        <v>25.848555555556</v>
      </c>
      <c r="O138" s="6">
        <f t="shared" si="21"/>
        <v>-44.554642000000001</v>
      </c>
    </row>
    <row r="139" spans="2:15" x14ac:dyDescent="0.25">
      <c r="B139" s="88">
        <v>21414222222.222</v>
      </c>
      <c r="C139" s="88">
        <v>-75.298636999999999</v>
      </c>
      <c r="D139" s="88">
        <v>-68.246398999999997</v>
      </c>
      <c r="F139" s="6">
        <f t="shared" si="22"/>
        <v>26.727333333333</v>
      </c>
      <c r="G139" s="6">
        <f t="shared" si="20"/>
        <v>-55.810721999999998</v>
      </c>
      <c r="J139" s="88">
        <v>21414222222.222</v>
      </c>
      <c r="K139" s="88">
        <v>-84.406661999999997</v>
      </c>
      <c r="L139" s="88">
        <v>-76.696274000000003</v>
      </c>
      <c r="N139" s="6">
        <f t="shared" si="23"/>
        <v>26.727333333333</v>
      </c>
      <c r="O139" s="6">
        <f t="shared" si="21"/>
        <v>-42.877163000000003</v>
      </c>
    </row>
    <row r="140" spans="2:15" x14ac:dyDescent="0.25">
      <c r="B140" s="88">
        <v>22737444444.444</v>
      </c>
      <c r="C140" s="88">
        <v>-74.675506999999996</v>
      </c>
      <c r="D140" s="88">
        <v>-67.227051000000003</v>
      </c>
      <c r="F140" s="6">
        <f t="shared" si="22"/>
        <v>27.606111111111002</v>
      </c>
      <c r="G140" s="6">
        <f t="shared" si="20"/>
        <v>-55.260058999999998</v>
      </c>
      <c r="J140" s="88">
        <v>22737444444.444</v>
      </c>
      <c r="K140" s="88">
        <v>-68.609711000000004</v>
      </c>
      <c r="L140" s="88">
        <v>-60.383778</v>
      </c>
      <c r="N140" s="6">
        <f t="shared" si="23"/>
        <v>27.606111111111002</v>
      </c>
      <c r="O140" s="6">
        <f t="shared" si="21"/>
        <v>-38.964824999999998</v>
      </c>
    </row>
    <row r="141" spans="2:15" x14ac:dyDescent="0.25">
      <c r="B141" s="88">
        <v>24060666666.667</v>
      </c>
      <c r="C141" s="88">
        <v>-66.350432999999995</v>
      </c>
      <c r="D141" s="88">
        <v>-59.021281999999999</v>
      </c>
      <c r="F141" s="6">
        <f t="shared" si="22"/>
        <v>28.484888888889</v>
      </c>
      <c r="G141" s="6">
        <f t="shared" si="20"/>
        <v>-60.667217000000001</v>
      </c>
      <c r="J141" s="88">
        <v>24060666666.667</v>
      </c>
      <c r="K141" s="88">
        <v>-88.873313999999993</v>
      </c>
      <c r="L141" s="88">
        <v>-81.033134000000004</v>
      </c>
      <c r="N141" s="6">
        <f t="shared" si="23"/>
        <v>28.484888888889</v>
      </c>
      <c r="O141" s="6">
        <f t="shared" si="21"/>
        <v>-34.185471</v>
      </c>
    </row>
    <row r="142" spans="2:15" x14ac:dyDescent="0.25">
      <c r="B142" s="88">
        <v>25383888888.889</v>
      </c>
      <c r="C142" s="88">
        <v>-64.184212000000002</v>
      </c>
      <c r="D142" s="88">
        <v>-56.914988999999998</v>
      </c>
      <c r="F142" s="6">
        <f t="shared" si="22"/>
        <v>29.363666666667001</v>
      </c>
      <c r="G142" s="6">
        <f t="shared" si="20"/>
        <v>-62.816814000000001</v>
      </c>
      <c r="J142" s="88">
        <v>25383888888.889</v>
      </c>
      <c r="K142" s="88">
        <v>-87.031036</v>
      </c>
      <c r="L142" s="88">
        <v>-79.120322999999999</v>
      </c>
      <c r="N142" s="6">
        <f t="shared" si="23"/>
        <v>29.363666666667001</v>
      </c>
      <c r="O142" s="6">
        <f t="shared" si="21"/>
        <v>-30.089586000000001</v>
      </c>
    </row>
    <row r="143" spans="2:15" x14ac:dyDescent="0.25">
      <c r="B143" s="88">
        <v>26707111111.111</v>
      </c>
      <c r="C143" s="88">
        <v>-67.349091000000001</v>
      </c>
      <c r="D143" s="88">
        <v>-59.769717999999997</v>
      </c>
      <c r="F143" s="6">
        <f t="shared" si="22"/>
        <v>30.242444444444001</v>
      </c>
      <c r="G143" s="6">
        <f t="shared" si="20"/>
        <v>-56.649363999999998</v>
      </c>
      <c r="J143" s="88">
        <v>26707111111.111</v>
      </c>
      <c r="K143" s="88">
        <v>-65.215675000000005</v>
      </c>
      <c r="L143" s="88">
        <v>-57.139842999999999</v>
      </c>
      <c r="N143" s="6">
        <f t="shared" si="23"/>
        <v>30.242444444444001</v>
      </c>
      <c r="O143" s="6">
        <f t="shared" si="21"/>
        <v>-30.511505</v>
      </c>
    </row>
    <row r="144" spans="2:15" x14ac:dyDescent="0.25">
      <c r="B144" s="88">
        <v>28030333333.333</v>
      </c>
      <c r="C144" s="88">
        <v>-63.004626999999999</v>
      </c>
      <c r="D144" s="88">
        <v>-55.307178</v>
      </c>
      <c r="F144" s="6">
        <f t="shared" si="22"/>
        <v>31.121222222221999</v>
      </c>
      <c r="G144" s="6">
        <f t="shared" si="20"/>
        <v>-57.500369999999997</v>
      </c>
      <c r="J144" s="88">
        <v>28030333333.333</v>
      </c>
      <c r="K144" s="88">
        <v>-62.549835000000002</v>
      </c>
      <c r="L144" s="88">
        <v>-54.298991999999998</v>
      </c>
      <c r="N144" s="6">
        <f t="shared" si="23"/>
        <v>31.121222222221999</v>
      </c>
      <c r="O144" s="6">
        <f t="shared" si="21"/>
        <v>-33.172519999999999</v>
      </c>
    </row>
    <row r="145" spans="2:16" x14ac:dyDescent="0.25">
      <c r="B145" s="88">
        <v>29353555555.556</v>
      </c>
      <c r="C145" s="88">
        <v>-67.043769999999995</v>
      </c>
      <c r="D145" s="88">
        <v>-59.600104999999999</v>
      </c>
      <c r="F145" s="6">
        <f t="shared" si="22"/>
        <v>32</v>
      </c>
      <c r="G145" s="6">
        <f t="shared" si="20"/>
        <v>-60.245860999999998</v>
      </c>
      <c r="J145" s="88">
        <v>29353555555.556</v>
      </c>
      <c r="K145" s="88">
        <v>-64.678154000000006</v>
      </c>
      <c r="L145" s="88">
        <v>-56.779640000000001</v>
      </c>
      <c r="N145" s="6">
        <f t="shared" si="23"/>
        <v>32</v>
      </c>
      <c r="O145" s="6">
        <f t="shared" si="21"/>
        <v>-31.890923000000001</v>
      </c>
    </row>
    <row r="146" spans="2:16" x14ac:dyDescent="0.25">
      <c r="B146" s="88">
        <v>30676777777.778</v>
      </c>
      <c r="C146" s="88">
        <v>-63.899574000000001</v>
      </c>
      <c r="D146" s="88">
        <v>-56.53801</v>
      </c>
      <c r="F146" s="6" t="s">
        <v>21</v>
      </c>
      <c r="J146" s="88">
        <v>30676777777.778</v>
      </c>
      <c r="K146" s="88">
        <v>-75.160538000000003</v>
      </c>
      <c r="L146" s="88">
        <v>-67.360718000000006</v>
      </c>
      <c r="N146" s="6" t="s">
        <v>21</v>
      </c>
    </row>
    <row r="147" spans="2:16" x14ac:dyDescent="0.25">
      <c r="B147" s="88">
        <v>32000000000</v>
      </c>
      <c r="C147" s="88">
        <v>-66.784676000000005</v>
      </c>
      <c r="D147" s="88">
        <v>-58.968128</v>
      </c>
      <c r="J147" s="88">
        <v>32000000000</v>
      </c>
      <c r="K147" s="88">
        <v>-84.785636999999994</v>
      </c>
      <c r="L147" s="88">
        <v>-76.400825999999995</v>
      </c>
    </row>
    <row r="148" spans="2:16" x14ac:dyDescent="0.25">
      <c r="B148" s="88" t="s">
        <v>21</v>
      </c>
      <c r="J148" s="88" t="s">
        <v>21</v>
      </c>
    </row>
    <row r="149" spans="2:16" x14ac:dyDescent="0.25">
      <c r="F149" s="6" t="s">
        <v>37</v>
      </c>
      <c r="N149" s="6" t="s">
        <v>37</v>
      </c>
    </row>
    <row r="150" spans="2:16" ht="15.75" x14ac:dyDescent="0.25">
      <c r="F150" s="6" t="s">
        <v>19</v>
      </c>
      <c r="G150" s="6" t="str">
        <f t="shared" ref="G150:G169" si="24">D176</f>
        <v>2Ix3L dBc Log Mag(dB)</v>
      </c>
      <c r="H150" s="35">
        <v>2</v>
      </c>
      <c r="N150" s="6" t="s">
        <v>19</v>
      </c>
      <c r="O150" s="6" t="str">
        <f t="shared" ref="O150:O169" si="25">L176</f>
        <v>2Ix3L dBc Log Mag(dB)</v>
      </c>
      <c r="P150" s="35">
        <v>2</v>
      </c>
    </row>
    <row r="151" spans="2:16" ht="15.75" x14ac:dyDescent="0.25">
      <c r="B151" s="88" t="s">
        <v>35</v>
      </c>
      <c r="F151" s="6">
        <f t="shared" ref="F151:F169" si="26">B177/1000000000</f>
        <v>24.181999999999999</v>
      </c>
      <c r="G151" s="6">
        <f t="shared" si="24"/>
        <v>-52.886775999999998</v>
      </c>
      <c r="H151" s="36">
        <f>ABS(AVERAGE(G151:G169)-(H150-1)*5)</f>
        <v>59.647046789473684</v>
      </c>
      <c r="J151" s="88" t="s">
        <v>35</v>
      </c>
      <c r="N151" s="6">
        <f t="shared" ref="N151:N169" si="27">J177/1000000000</f>
        <v>24.181999999999999</v>
      </c>
      <c r="O151" s="6">
        <f t="shared" si="25"/>
        <v>-70.766098</v>
      </c>
      <c r="P151" s="36">
        <f>ABS(AVERAGE(O151:O169)-(P150-1)*5)</f>
        <v>72.569442526315783</v>
      </c>
    </row>
    <row r="152" spans="2:16" x14ac:dyDescent="0.25">
      <c r="B152" s="88" t="s">
        <v>19</v>
      </c>
      <c r="C152" s="88" t="s">
        <v>150</v>
      </c>
      <c r="D152" s="88" t="s">
        <v>76</v>
      </c>
      <c r="F152" s="6">
        <f t="shared" si="26"/>
        <v>24.616333333332999</v>
      </c>
      <c r="G152" s="6">
        <f t="shared" si="24"/>
        <v>-51.885810999999997</v>
      </c>
      <c r="J152" s="88" t="s">
        <v>19</v>
      </c>
      <c r="K152" s="88" t="s">
        <v>150</v>
      </c>
      <c r="L152" s="88" t="s">
        <v>76</v>
      </c>
      <c r="N152" s="6">
        <f t="shared" si="27"/>
        <v>24.616333333332999</v>
      </c>
      <c r="O152" s="6">
        <f t="shared" si="25"/>
        <v>-65.703850000000003</v>
      </c>
    </row>
    <row r="153" spans="2:16" x14ac:dyDescent="0.25">
      <c r="B153" s="88">
        <v>16182000000</v>
      </c>
      <c r="C153" s="88">
        <v>-46.119616999999998</v>
      </c>
      <c r="D153" s="88">
        <v>-40.433898999999997</v>
      </c>
      <c r="F153" s="6">
        <f t="shared" si="26"/>
        <v>25.050666666666999</v>
      </c>
      <c r="G153" s="6">
        <f t="shared" si="24"/>
        <v>-53.142994000000002</v>
      </c>
      <c r="J153" s="88">
        <v>16182000000</v>
      </c>
      <c r="K153" s="88">
        <v>-56.436089000000003</v>
      </c>
      <c r="L153" s="88">
        <v>-48.672286999999997</v>
      </c>
      <c r="N153" s="6">
        <f t="shared" si="27"/>
        <v>25.050666666666999</v>
      </c>
      <c r="O153" s="6">
        <f t="shared" si="25"/>
        <v>-66.966103000000004</v>
      </c>
    </row>
    <row r="154" spans="2:16" x14ac:dyDescent="0.25">
      <c r="B154" s="88">
        <v>17060777777.778</v>
      </c>
      <c r="C154" s="88">
        <v>-47.729275000000001</v>
      </c>
      <c r="D154" s="88">
        <v>-41.543712999999997</v>
      </c>
      <c r="F154" s="6">
        <f t="shared" si="26"/>
        <v>25.484999999999999</v>
      </c>
      <c r="G154" s="6">
        <f t="shared" si="24"/>
        <v>-52.992289999999997</v>
      </c>
      <c r="J154" s="88">
        <v>17060777777.778</v>
      </c>
      <c r="K154" s="88">
        <v>-59.715041999999997</v>
      </c>
      <c r="L154" s="88">
        <v>-51.741463000000003</v>
      </c>
      <c r="N154" s="6">
        <f t="shared" si="27"/>
        <v>25.484999999999999</v>
      </c>
      <c r="O154" s="6">
        <f t="shared" si="25"/>
        <v>-62.910316000000002</v>
      </c>
    </row>
    <row r="155" spans="2:16" x14ac:dyDescent="0.25">
      <c r="B155" s="88">
        <v>17939555555.556</v>
      </c>
      <c r="C155" s="88">
        <v>-52.789337000000003</v>
      </c>
      <c r="D155" s="88">
        <v>-46.320900000000002</v>
      </c>
      <c r="F155" s="6">
        <f t="shared" si="26"/>
        <v>25.919333333333</v>
      </c>
      <c r="G155" s="6">
        <f t="shared" si="24"/>
        <v>-54.765965000000001</v>
      </c>
      <c r="J155" s="88">
        <v>17939555555.556</v>
      </c>
      <c r="K155" s="88">
        <v>-67.794380000000004</v>
      </c>
      <c r="L155" s="88">
        <v>-59.921829000000002</v>
      </c>
      <c r="N155" s="6">
        <f t="shared" si="27"/>
        <v>25.919333333333</v>
      </c>
      <c r="O155" s="6">
        <f t="shared" si="25"/>
        <v>-68.427527999999995</v>
      </c>
    </row>
    <row r="156" spans="2:16" x14ac:dyDescent="0.25">
      <c r="B156" s="88">
        <v>18818333333.333</v>
      </c>
      <c r="C156" s="88">
        <v>-53.307056000000003</v>
      </c>
      <c r="D156" s="88">
        <v>-46.794128000000001</v>
      </c>
      <c r="F156" s="6">
        <f t="shared" si="26"/>
        <v>26.353666666666999</v>
      </c>
      <c r="G156" s="6">
        <f t="shared" si="24"/>
        <v>-54.412773000000001</v>
      </c>
      <c r="J156" s="88">
        <v>18818333333.333</v>
      </c>
      <c r="K156" s="88">
        <v>-63.608418</v>
      </c>
      <c r="L156" s="88">
        <v>-56.030482999999997</v>
      </c>
      <c r="N156" s="6">
        <f t="shared" si="27"/>
        <v>26.353666666666999</v>
      </c>
      <c r="O156" s="6">
        <f t="shared" si="25"/>
        <v>-63.047851999999999</v>
      </c>
    </row>
    <row r="157" spans="2:16" x14ac:dyDescent="0.25">
      <c r="B157" s="88">
        <v>19697111111.111</v>
      </c>
      <c r="C157" s="88">
        <v>-56.369090999999997</v>
      </c>
      <c r="D157" s="88">
        <v>-50.026347999999999</v>
      </c>
      <c r="F157" s="6">
        <f t="shared" si="26"/>
        <v>26.788</v>
      </c>
      <c r="G157" s="6">
        <f t="shared" si="24"/>
        <v>-53.920658000000003</v>
      </c>
      <c r="J157" s="88">
        <v>19697111111.111</v>
      </c>
      <c r="K157" s="88">
        <v>-73.216797</v>
      </c>
      <c r="L157" s="88">
        <v>-65.803184999999999</v>
      </c>
      <c r="N157" s="6">
        <f t="shared" si="27"/>
        <v>26.788</v>
      </c>
      <c r="O157" s="6">
        <f t="shared" si="25"/>
        <v>-65.488174000000001</v>
      </c>
    </row>
    <row r="158" spans="2:16" x14ac:dyDescent="0.25">
      <c r="B158" s="88">
        <v>20575888888.889</v>
      </c>
      <c r="C158" s="88">
        <v>-60.448624000000002</v>
      </c>
      <c r="D158" s="88">
        <v>-53.553660999999998</v>
      </c>
      <c r="F158" s="6">
        <f t="shared" si="26"/>
        <v>27.222333333333001</v>
      </c>
      <c r="G158" s="6">
        <f t="shared" si="24"/>
        <v>-53.399253999999999</v>
      </c>
      <c r="J158" s="88">
        <v>20575888888.889</v>
      </c>
      <c r="K158" s="88">
        <v>-65.776863000000006</v>
      </c>
      <c r="L158" s="88">
        <v>-57.245792000000002</v>
      </c>
      <c r="N158" s="6">
        <f t="shared" si="27"/>
        <v>27.222333333333001</v>
      </c>
      <c r="O158" s="6">
        <f t="shared" si="25"/>
        <v>-62.458691000000002</v>
      </c>
    </row>
    <row r="159" spans="2:16" x14ac:dyDescent="0.25">
      <c r="B159" s="88">
        <v>21454666666.667</v>
      </c>
      <c r="C159" s="88">
        <v>-59.701552999999997</v>
      </c>
      <c r="D159" s="88">
        <v>-53.199432000000002</v>
      </c>
      <c r="F159" s="6">
        <f t="shared" si="26"/>
        <v>27.656666666667</v>
      </c>
      <c r="G159" s="6">
        <f t="shared" si="24"/>
        <v>-53.333683000000001</v>
      </c>
      <c r="J159" s="88">
        <v>21454666666.667</v>
      </c>
      <c r="K159" s="88">
        <v>-59.923305999999997</v>
      </c>
      <c r="L159" s="88">
        <v>-51.104529999999997</v>
      </c>
      <c r="N159" s="6">
        <f t="shared" si="27"/>
        <v>27.656666666667</v>
      </c>
      <c r="O159" s="6">
        <f t="shared" si="25"/>
        <v>-66.127037000000001</v>
      </c>
    </row>
    <row r="160" spans="2:16" x14ac:dyDescent="0.25">
      <c r="B160" s="88">
        <v>22333444444.444</v>
      </c>
      <c r="C160" s="88">
        <v>-63.498089</v>
      </c>
      <c r="D160" s="88">
        <v>-56.962463</v>
      </c>
      <c r="F160" s="6">
        <f t="shared" si="26"/>
        <v>28.091000000000001</v>
      </c>
      <c r="G160" s="6">
        <f t="shared" si="24"/>
        <v>-53.229073</v>
      </c>
      <c r="J160" s="88">
        <v>22333444444.444</v>
      </c>
      <c r="K160" s="88">
        <v>-54.267688999999997</v>
      </c>
      <c r="L160" s="88">
        <v>-45.625881</v>
      </c>
      <c r="N160" s="6">
        <f t="shared" si="27"/>
        <v>28.091000000000001</v>
      </c>
      <c r="O160" s="6">
        <f t="shared" si="25"/>
        <v>-70.425742999999997</v>
      </c>
    </row>
    <row r="161" spans="2:16" x14ac:dyDescent="0.25">
      <c r="B161" s="88">
        <v>23212222222.222</v>
      </c>
      <c r="C161" s="88">
        <v>-71.085883999999993</v>
      </c>
      <c r="D161" s="88">
        <v>-64.282561999999999</v>
      </c>
      <c r="F161" s="6">
        <f t="shared" si="26"/>
        <v>28.525333333333002</v>
      </c>
      <c r="G161" s="6">
        <f t="shared" si="24"/>
        <v>-55.851109000000001</v>
      </c>
      <c r="J161" s="88">
        <v>23212222222.222</v>
      </c>
      <c r="K161" s="88">
        <v>-58.402996000000002</v>
      </c>
      <c r="L161" s="88">
        <v>-50.208305000000003</v>
      </c>
      <c r="N161" s="6">
        <f t="shared" si="27"/>
        <v>28.525333333333002</v>
      </c>
      <c r="O161" s="6">
        <f t="shared" si="25"/>
        <v>-69.775047000000001</v>
      </c>
    </row>
    <row r="162" spans="2:16" x14ac:dyDescent="0.25">
      <c r="B162" s="88">
        <v>24091000000</v>
      </c>
      <c r="C162" s="88">
        <v>-59.276634000000001</v>
      </c>
      <c r="D162" s="88">
        <v>-52.485698999999997</v>
      </c>
      <c r="F162" s="6">
        <f t="shared" si="26"/>
        <v>28.959666666667001</v>
      </c>
      <c r="G162" s="6">
        <f t="shared" si="24"/>
        <v>-53.954998000000003</v>
      </c>
      <c r="J162" s="88">
        <v>24091000000</v>
      </c>
      <c r="K162" s="88">
        <v>-59.929316999999998</v>
      </c>
      <c r="L162" s="88">
        <v>-52.137115000000001</v>
      </c>
      <c r="N162" s="6">
        <f t="shared" si="27"/>
        <v>28.959666666667001</v>
      </c>
      <c r="O162" s="6">
        <f t="shared" si="25"/>
        <v>-78.472305000000006</v>
      </c>
    </row>
    <row r="163" spans="2:16" x14ac:dyDescent="0.25">
      <c r="B163" s="88">
        <v>24969777777.778</v>
      </c>
      <c r="C163" s="88">
        <v>-55.871765000000003</v>
      </c>
      <c r="D163" s="88">
        <v>-48.819522999999997</v>
      </c>
      <c r="F163" s="6">
        <f t="shared" si="26"/>
        <v>29.393999999999998</v>
      </c>
      <c r="G163" s="6">
        <f t="shared" si="24"/>
        <v>-57.196762</v>
      </c>
      <c r="J163" s="88">
        <v>24969777777.778</v>
      </c>
      <c r="K163" s="88">
        <v>-56.069488999999997</v>
      </c>
      <c r="L163" s="88">
        <v>-48.359099999999998</v>
      </c>
      <c r="N163" s="6">
        <f t="shared" si="27"/>
        <v>29.393999999999998</v>
      </c>
      <c r="O163" s="6">
        <f t="shared" si="25"/>
        <v>-67.663216000000006</v>
      </c>
    </row>
    <row r="164" spans="2:16" x14ac:dyDescent="0.25">
      <c r="B164" s="88">
        <v>25848555555.556</v>
      </c>
      <c r="C164" s="88">
        <v>-58.421534999999999</v>
      </c>
      <c r="D164" s="88">
        <v>-50.973080000000003</v>
      </c>
      <c r="F164" s="6">
        <f t="shared" si="26"/>
        <v>29.828333333332999</v>
      </c>
      <c r="G164" s="6">
        <f t="shared" si="24"/>
        <v>-55.389885</v>
      </c>
      <c r="J164" s="88">
        <v>25848555555.556</v>
      </c>
      <c r="K164" s="88">
        <v>-52.780579000000003</v>
      </c>
      <c r="L164" s="88">
        <v>-44.554642000000001</v>
      </c>
      <c r="N164" s="6">
        <f t="shared" si="27"/>
        <v>29.828333333332999</v>
      </c>
      <c r="O164" s="6">
        <f t="shared" si="25"/>
        <v>-68.117462000000003</v>
      </c>
    </row>
    <row r="165" spans="2:16" x14ac:dyDescent="0.25">
      <c r="B165" s="88">
        <v>26727333333.333</v>
      </c>
      <c r="C165" s="88">
        <v>-63.139876999999998</v>
      </c>
      <c r="D165" s="88">
        <v>-55.810721999999998</v>
      </c>
      <c r="F165" s="6">
        <f t="shared" si="26"/>
        <v>30.262666666666998</v>
      </c>
      <c r="G165" s="6">
        <f t="shared" si="24"/>
        <v>-58.434223000000003</v>
      </c>
      <c r="J165" s="88">
        <v>26727333333.333</v>
      </c>
      <c r="K165" s="88">
        <v>-50.717339000000003</v>
      </c>
      <c r="L165" s="88">
        <v>-42.877163000000003</v>
      </c>
      <c r="N165" s="6">
        <f t="shared" si="27"/>
        <v>30.262666666666998</v>
      </c>
      <c r="O165" s="6">
        <f t="shared" si="25"/>
        <v>-70.719489999999993</v>
      </c>
    </row>
    <row r="166" spans="2:16" x14ac:dyDescent="0.25">
      <c r="B166" s="88">
        <v>27606111111.111</v>
      </c>
      <c r="C166" s="88">
        <v>-62.529282000000002</v>
      </c>
      <c r="D166" s="88">
        <v>-55.260058999999998</v>
      </c>
      <c r="F166" s="6">
        <f t="shared" si="26"/>
        <v>30.696999999999999</v>
      </c>
      <c r="G166" s="6">
        <f t="shared" si="24"/>
        <v>-54.407615999999997</v>
      </c>
      <c r="J166" s="88">
        <v>27606111111.111</v>
      </c>
      <c r="K166" s="88">
        <v>-46.875537999999999</v>
      </c>
      <c r="L166" s="88">
        <v>-38.964824999999998</v>
      </c>
      <c r="N166" s="6">
        <f t="shared" si="27"/>
        <v>30.696999999999999</v>
      </c>
      <c r="O166" s="6">
        <f t="shared" si="25"/>
        <v>-66.942215000000004</v>
      </c>
    </row>
    <row r="167" spans="2:16" x14ac:dyDescent="0.25">
      <c r="B167" s="88">
        <v>28484888888.889</v>
      </c>
      <c r="C167" s="88">
        <v>-68.246589999999998</v>
      </c>
      <c r="D167" s="88">
        <v>-60.667217000000001</v>
      </c>
      <c r="F167" s="6">
        <f t="shared" si="26"/>
        <v>31.131333333333</v>
      </c>
      <c r="G167" s="6">
        <f t="shared" si="24"/>
        <v>-57.485092000000002</v>
      </c>
      <c r="J167" s="88">
        <v>28484888888.889</v>
      </c>
      <c r="K167" s="88">
        <v>-42.261302999999998</v>
      </c>
      <c r="L167" s="88">
        <v>-34.185471</v>
      </c>
      <c r="N167" s="6">
        <f t="shared" si="27"/>
        <v>31.131333333333</v>
      </c>
      <c r="O167" s="6">
        <f t="shared" si="25"/>
        <v>-67.396393000000003</v>
      </c>
    </row>
    <row r="168" spans="2:16" x14ac:dyDescent="0.25">
      <c r="B168" s="88">
        <v>29363666666.667</v>
      </c>
      <c r="C168" s="88">
        <v>-70.514267000000004</v>
      </c>
      <c r="D168" s="88">
        <v>-62.816814000000001</v>
      </c>
      <c r="F168" s="6">
        <f t="shared" si="26"/>
        <v>31.565666666666999</v>
      </c>
      <c r="G168" s="6">
        <f t="shared" si="24"/>
        <v>-55.894184000000003</v>
      </c>
      <c r="J168" s="88">
        <v>29363666666.667</v>
      </c>
      <c r="K168" s="88">
        <v>-38.340426999999998</v>
      </c>
      <c r="L168" s="88">
        <v>-30.089586000000001</v>
      </c>
      <c r="N168" s="6">
        <f t="shared" si="27"/>
        <v>31.565666666666999</v>
      </c>
      <c r="O168" s="6">
        <f t="shared" si="25"/>
        <v>-65.698104999999998</v>
      </c>
    </row>
    <row r="169" spans="2:16" x14ac:dyDescent="0.25">
      <c r="B169" s="88">
        <v>30242444444.444</v>
      </c>
      <c r="C169" s="88">
        <v>-64.093024999999997</v>
      </c>
      <c r="D169" s="88">
        <v>-56.649363999999998</v>
      </c>
      <c r="F169" s="6">
        <f t="shared" si="26"/>
        <v>32</v>
      </c>
      <c r="G169" s="6">
        <f t="shared" si="24"/>
        <v>-55.710743000000001</v>
      </c>
      <c r="J169" s="88">
        <v>30242444444.444</v>
      </c>
      <c r="K169" s="88">
        <v>-38.410018999999998</v>
      </c>
      <c r="L169" s="88">
        <v>-30.511505</v>
      </c>
      <c r="N169" s="6">
        <f t="shared" si="27"/>
        <v>32</v>
      </c>
      <c r="O169" s="6">
        <f t="shared" si="25"/>
        <v>-66.713783000000006</v>
      </c>
    </row>
    <row r="170" spans="2:16" x14ac:dyDescent="0.25">
      <c r="B170" s="88">
        <v>31121222222.222</v>
      </c>
      <c r="C170" s="88">
        <v>-64.861937999999995</v>
      </c>
      <c r="D170" s="88">
        <v>-57.500369999999997</v>
      </c>
      <c r="F170" s="6" t="s">
        <v>21</v>
      </c>
      <c r="J170" s="88">
        <v>31121222222.222</v>
      </c>
      <c r="K170" s="88">
        <v>-40.972335999999999</v>
      </c>
      <c r="L170" s="88">
        <v>-33.172519999999999</v>
      </c>
      <c r="N170" s="6" t="s">
        <v>21</v>
      </c>
    </row>
    <row r="171" spans="2:16" x14ac:dyDescent="0.25">
      <c r="B171" s="88">
        <v>32000000000</v>
      </c>
      <c r="C171" s="88">
        <v>-68.062408000000005</v>
      </c>
      <c r="D171" s="88">
        <v>-60.245860999999998</v>
      </c>
      <c r="J171" s="88">
        <v>32000000000</v>
      </c>
      <c r="K171" s="88">
        <v>-40.275737999999997</v>
      </c>
      <c r="L171" s="88">
        <v>-31.890923000000001</v>
      </c>
    </row>
    <row r="172" spans="2:16" x14ac:dyDescent="0.25">
      <c r="B172" s="88" t="s">
        <v>21</v>
      </c>
      <c r="J172" s="88" t="s">
        <v>21</v>
      </c>
    </row>
    <row r="173" spans="2:16" x14ac:dyDescent="0.25">
      <c r="F173" s="6" t="s">
        <v>39</v>
      </c>
      <c r="N173" s="6" t="s">
        <v>39</v>
      </c>
    </row>
    <row r="174" spans="2:16" ht="15.75" x14ac:dyDescent="0.25">
      <c r="F174" s="6" t="s">
        <v>19</v>
      </c>
      <c r="G174" s="6" t="str">
        <f t="shared" ref="G174:G193" si="28">D200</f>
        <v>2Ix4L dBc Log Mag(dB)</v>
      </c>
      <c r="H174" s="35">
        <v>2</v>
      </c>
      <c r="N174" s="6" t="s">
        <v>19</v>
      </c>
      <c r="O174" s="6" t="str">
        <f t="shared" ref="O174:O193" si="29">L200</f>
        <v>2Ix4L dBc Log Mag(dB)</v>
      </c>
      <c r="P174" s="35">
        <v>2</v>
      </c>
    </row>
    <row r="175" spans="2:16" ht="15.75" x14ac:dyDescent="0.25">
      <c r="B175" s="88" t="s">
        <v>37</v>
      </c>
      <c r="F175" s="6">
        <f t="shared" ref="F175:F193" si="30">B201/1000000000</f>
        <v>31.818000000000001</v>
      </c>
      <c r="G175" s="6">
        <f t="shared" si="28"/>
        <v>-47.466213000000003</v>
      </c>
      <c r="H175" s="36">
        <f>ABS(AVERAGE(G175:G193)-(H174-1)*5)</f>
        <v>51.183723105263155</v>
      </c>
      <c r="J175" s="88" t="s">
        <v>37</v>
      </c>
      <c r="N175" s="6">
        <f t="shared" ref="N175:N193" si="31">J201/1000000000</f>
        <v>31.818000000000001</v>
      </c>
      <c r="O175" s="6">
        <f t="shared" si="29"/>
        <v>-43.616962000000001</v>
      </c>
      <c r="P175" s="36">
        <f>ABS(AVERAGE(O175:O193)-(P174-1)*5)</f>
        <v>48.660427473684216</v>
      </c>
    </row>
    <row r="176" spans="2:16" x14ac:dyDescent="0.25">
      <c r="B176" s="88" t="s">
        <v>19</v>
      </c>
      <c r="C176" s="88" t="s">
        <v>151</v>
      </c>
      <c r="D176" s="88" t="s">
        <v>77</v>
      </c>
      <c r="F176" s="6">
        <f t="shared" si="30"/>
        <v>31.828111111110999</v>
      </c>
      <c r="G176" s="6">
        <f t="shared" si="28"/>
        <v>-47.367652999999997</v>
      </c>
      <c r="J176" s="88" t="s">
        <v>19</v>
      </c>
      <c r="K176" s="88" t="s">
        <v>151</v>
      </c>
      <c r="L176" s="88" t="s">
        <v>77</v>
      </c>
      <c r="N176" s="6">
        <f t="shared" si="31"/>
        <v>31.828111111110999</v>
      </c>
      <c r="O176" s="6">
        <f t="shared" si="29"/>
        <v>-43.076873999999997</v>
      </c>
    </row>
    <row r="177" spans="2:15" x14ac:dyDescent="0.25">
      <c r="B177" s="88">
        <v>24182000000</v>
      </c>
      <c r="C177" s="88">
        <v>-58.572495000000004</v>
      </c>
      <c r="D177" s="88">
        <v>-52.886775999999998</v>
      </c>
      <c r="F177" s="6">
        <f t="shared" si="30"/>
        <v>31.838222222222001</v>
      </c>
      <c r="G177" s="6">
        <f t="shared" si="28"/>
        <v>-47.293399999999998</v>
      </c>
      <c r="J177" s="88">
        <v>24182000000</v>
      </c>
      <c r="K177" s="88">
        <v>-78.529899999999998</v>
      </c>
      <c r="L177" s="88">
        <v>-70.766098</v>
      </c>
      <c r="N177" s="6">
        <f t="shared" si="31"/>
        <v>31.838222222222001</v>
      </c>
      <c r="O177" s="6">
        <f t="shared" si="29"/>
        <v>-42.844279999999998</v>
      </c>
    </row>
    <row r="178" spans="2:15" x14ac:dyDescent="0.25">
      <c r="B178" s="88">
        <v>24616333333.333</v>
      </c>
      <c r="C178" s="88">
        <v>-58.071368999999997</v>
      </c>
      <c r="D178" s="88">
        <v>-51.885810999999997</v>
      </c>
      <c r="F178" s="6">
        <f t="shared" si="30"/>
        <v>31.848333333332999</v>
      </c>
      <c r="G178" s="6">
        <f t="shared" si="28"/>
        <v>-47.190936999999998</v>
      </c>
      <c r="J178" s="88">
        <v>24616333333.333</v>
      </c>
      <c r="K178" s="88">
        <v>-73.677429000000004</v>
      </c>
      <c r="L178" s="88">
        <v>-65.703850000000003</v>
      </c>
      <c r="N178" s="6">
        <f t="shared" si="31"/>
        <v>31.848333333332999</v>
      </c>
      <c r="O178" s="6">
        <f t="shared" si="29"/>
        <v>-43.022545000000001</v>
      </c>
    </row>
    <row r="179" spans="2:15" x14ac:dyDescent="0.25">
      <c r="B179" s="88">
        <v>25050666666.667</v>
      </c>
      <c r="C179" s="88">
        <v>-59.611435</v>
      </c>
      <c r="D179" s="88">
        <v>-53.142994000000002</v>
      </c>
      <c r="F179" s="6">
        <f t="shared" si="30"/>
        <v>31.858444444444</v>
      </c>
      <c r="G179" s="6">
        <f t="shared" si="28"/>
        <v>-47.442126999999999</v>
      </c>
      <c r="J179" s="88">
        <v>25050666666.667</v>
      </c>
      <c r="K179" s="88">
        <v>-74.838645999999997</v>
      </c>
      <c r="L179" s="88">
        <v>-66.966103000000004</v>
      </c>
      <c r="N179" s="6">
        <f t="shared" si="31"/>
        <v>31.858444444444</v>
      </c>
      <c r="O179" s="6">
        <f t="shared" si="29"/>
        <v>-43.209018999999998</v>
      </c>
    </row>
    <row r="180" spans="2:15" x14ac:dyDescent="0.25">
      <c r="B180" s="88">
        <v>25485000000</v>
      </c>
      <c r="C180" s="88">
        <v>-59.505218999999997</v>
      </c>
      <c r="D180" s="88">
        <v>-52.992289999999997</v>
      </c>
      <c r="F180" s="6">
        <f t="shared" si="30"/>
        <v>31.868555555556</v>
      </c>
      <c r="G180" s="6">
        <f t="shared" si="28"/>
        <v>-46.644587999999999</v>
      </c>
      <c r="J180" s="88">
        <v>25485000000</v>
      </c>
      <c r="K180" s="88">
        <v>-70.488251000000005</v>
      </c>
      <c r="L180" s="88">
        <v>-62.910316000000002</v>
      </c>
      <c r="N180" s="6">
        <f t="shared" si="31"/>
        <v>31.868555555556</v>
      </c>
      <c r="O180" s="6">
        <f t="shared" si="29"/>
        <v>-42.326537999999999</v>
      </c>
    </row>
    <row r="181" spans="2:15" x14ac:dyDescent="0.25">
      <c r="B181" s="88">
        <v>25919333333.333</v>
      </c>
      <c r="C181" s="88">
        <v>-61.108704000000003</v>
      </c>
      <c r="D181" s="88">
        <v>-54.765965000000001</v>
      </c>
      <c r="F181" s="6">
        <f t="shared" si="30"/>
        <v>31.878666666667002</v>
      </c>
      <c r="G181" s="6">
        <f t="shared" si="28"/>
        <v>-46.741467</v>
      </c>
      <c r="J181" s="88">
        <v>25919333333.333</v>
      </c>
      <c r="K181" s="88">
        <v>-75.841132999999999</v>
      </c>
      <c r="L181" s="88">
        <v>-68.427527999999995</v>
      </c>
      <c r="N181" s="6">
        <f t="shared" si="31"/>
        <v>31.878666666667002</v>
      </c>
      <c r="O181" s="6">
        <f t="shared" si="29"/>
        <v>-42.462330000000001</v>
      </c>
    </row>
    <row r="182" spans="2:15" x14ac:dyDescent="0.25">
      <c r="B182" s="88">
        <v>26353666666.667</v>
      </c>
      <c r="C182" s="88">
        <v>-61.307735000000001</v>
      </c>
      <c r="D182" s="88">
        <v>-54.412773000000001</v>
      </c>
      <c r="F182" s="6">
        <f t="shared" si="30"/>
        <v>31.888777777777999</v>
      </c>
      <c r="G182" s="6">
        <f t="shared" si="28"/>
        <v>-46.656658</v>
      </c>
      <c r="J182" s="88">
        <v>26353666666.667</v>
      </c>
      <c r="K182" s="88">
        <v>-71.578925999999996</v>
      </c>
      <c r="L182" s="88">
        <v>-63.047851999999999</v>
      </c>
      <c r="N182" s="6">
        <f t="shared" si="31"/>
        <v>31.888777777777999</v>
      </c>
      <c r="O182" s="6">
        <f t="shared" si="29"/>
        <v>-43.378177999999998</v>
      </c>
    </row>
    <row r="183" spans="2:15" x14ac:dyDescent="0.25">
      <c r="B183" s="88">
        <v>26788000000</v>
      </c>
      <c r="C183" s="88">
        <v>-60.422778999999998</v>
      </c>
      <c r="D183" s="88">
        <v>-53.920658000000003</v>
      </c>
      <c r="F183" s="6">
        <f t="shared" si="30"/>
        <v>31.898888888889001</v>
      </c>
      <c r="G183" s="6">
        <f t="shared" si="28"/>
        <v>-46.093819000000003</v>
      </c>
      <c r="J183" s="88">
        <v>26788000000</v>
      </c>
      <c r="K183" s="88">
        <v>-74.306952999999993</v>
      </c>
      <c r="L183" s="88">
        <v>-65.488174000000001</v>
      </c>
      <c r="N183" s="6">
        <f t="shared" si="31"/>
        <v>31.898888888889001</v>
      </c>
      <c r="O183" s="6">
        <f t="shared" si="29"/>
        <v>-44.533923999999999</v>
      </c>
    </row>
    <row r="184" spans="2:15" x14ac:dyDescent="0.25">
      <c r="B184" s="88">
        <v>27222333333.333</v>
      </c>
      <c r="C184" s="88">
        <v>-59.934879000000002</v>
      </c>
      <c r="D184" s="88">
        <v>-53.399253999999999</v>
      </c>
      <c r="F184" s="6">
        <f t="shared" si="30"/>
        <v>31.908999999999999</v>
      </c>
      <c r="G184" s="6">
        <f t="shared" si="28"/>
        <v>-45.749073000000003</v>
      </c>
      <c r="J184" s="88">
        <v>27222333333.333</v>
      </c>
      <c r="K184" s="88">
        <v>-71.100493999999998</v>
      </c>
      <c r="L184" s="88">
        <v>-62.458691000000002</v>
      </c>
      <c r="N184" s="6">
        <f t="shared" si="31"/>
        <v>31.908999999999999</v>
      </c>
      <c r="O184" s="6">
        <f t="shared" si="29"/>
        <v>-45.312302000000003</v>
      </c>
    </row>
    <row r="185" spans="2:15" x14ac:dyDescent="0.25">
      <c r="B185" s="88">
        <v>27656666666.667</v>
      </c>
      <c r="C185" s="88">
        <v>-60.137008999999999</v>
      </c>
      <c r="D185" s="88">
        <v>-53.333683000000001</v>
      </c>
      <c r="F185" s="6">
        <f t="shared" si="30"/>
        <v>31.919111111111</v>
      </c>
      <c r="G185" s="6">
        <f t="shared" si="28"/>
        <v>-45.311939000000002</v>
      </c>
      <c r="J185" s="88">
        <v>27656666666.667</v>
      </c>
      <c r="K185" s="88">
        <v>-74.321731999999997</v>
      </c>
      <c r="L185" s="88">
        <v>-66.127037000000001</v>
      </c>
      <c r="N185" s="6">
        <f t="shared" si="31"/>
        <v>31.919111111111</v>
      </c>
      <c r="O185" s="6">
        <f t="shared" si="29"/>
        <v>-45.964561000000003</v>
      </c>
    </row>
    <row r="186" spans="2:15" x14ac:dyDescent="0.25">
      <c r="B186" s="88">
        <v>28091000000</v>
      </c>
      <c r="C186" s="88">
        <v>-60.020012000000001</v>
      </c>
      <c r="D186" s="88">
        <v>-53.229073</v>
      </c>
      <c r="F186" s="6">
        <f t="shared" si="30"/>
        <v>31.929222222221998</v>
      </c>
      <c r="G186" s="6">
        <f t="shared" si="28"/>
        <v>-45.080620000000003</v>
      </c>
      <c r="J186" s="88">
        <v>28091000000</v>
      </c>
      <c r="K186" s="88">
        <v>-78.217949000000004</v>
      </c>
      <c r="L186" s="88">
        <v>-70.425742999999997</v>
      </c>
      <c r="N186" s="6">
        <f t="shared" si="31"/>
        <v>31.929222222221998</v>
      </c>
      <c r="O186" s="6">
        <f t="shared" si="29"/>
        <v>-45.435786999999998</v>
      </c>
    </row>
    <row r="187" spans="2:15" x14ac:dyDescent="0.25">
      <c r="B187" s="88">
        <v>28525333333.333</v>
      </c>
      <c r="C187" s="88">
        <v>-62.903351000000001</v>
      </c>
      <c r="D187" s="88">
        <v>-55.851109000000001</v>
      </c>
      <c r="F187" s="6">
        <f t="shared" si="30"/>
        <v>31.939333333333</v>
      </c>
      <c r="G187" s="6">
        <f t="shared" si="28"/>
        <v>-45.169055999999998</v>
      </c>
      <c r="J187" s="88">
        <v>28525333333.333</v>
      </c>
      <c r="K187" s="88">
        <v>-77.485443000000004</v>
      </c>
      <c r="L187" s="88">
        <v>-69.775047000000001</v>
      </c>
      <c r="N187" s="6">
        <f t="shared" si="31"/>
        <v>31.939333333333</v>
      </c>
      <c r="O187" s="6">
        <f t="shared" si="29"/>
        <v>-45.721404999999997</v>
      </c>
    </row>
    <row r="188" spans="2:15" x14ac:dyDescent="0.25">
      <c r="B188" s="88">
        <v>28959666666.667</v>
      </c>
      <c r="C188" s="88">
        <v>-61.403454000000004</v>
      </c>
      <c r="D188" s="88">
        <v>-53.954998000000003</v>
      </c>
      <c r="F188" s="6">
        <f t="shared" si="30"/>
        <v>31.949444444444001</v>
      </c>
      <c r="G188" s="6">
        <f t="shared" si="28"/>
        <v>-45.493682999999997</v>
      </c>
      <c r="J188" s="88">
        <v>28959666666.667</v>
      </c>
      <c r="K188" s="88">
        <v>-86.698241999999993</v>
      </c>
      <c r="L188" s="88">
        <v>-78.472305000000006</v>
      </c>
      <c r="N188" s="6">
        <f t="shared" si="31"/>
        <v>31.949444444444001</v>
      </c>
      <c r="O188" s="6">
        <f t="shared" si="29"/>
        <v>-44.824165000000001</v>
      </c>
    </row>
    <row r="189" spans="2:15" x14ac:dyDescent="0.25">
      <c r="B189" s="88">
        <v>29394000000</v>
      </c>
      <c r="C189" s="88">
        <v>-64.525917000000007</v>
      </c>
      <c r="D189" s="88">
        <v>-57.196762</v>
      </c>
      <c r="F189" s="6">
        <f t="shared" si="30"/>
        <v>31.959555555556001</v>
      </c>
      <c r="G189" s="6">
        <f t="shared" si="28"/>
        <v>-45.407989999999998</v>
      </c>
      <c r="J189" s="88">
        <v>29394000000</v>
      </c>
      <c r="K189" s="88">
        <v>-75.503387000000004</v>
      </c>
      <c r="L189" s="88">
        <v>-67.663216000000006</v>
      </c>
      <c r="N189" s="6">
        <f t="shared" si="31"/>
        <v>31.959555555556001</v>
      </c>
      <c r="O189" s="6">
        <f t="shared" si="29"/>
        <v>-43.6828</v>
      </c>
    </row>
    <row r="190" spans="2:15" x14ac:dyDescent="0.25">
      <c r="B190" s="88">
        <v>29828333333.333</v>
      </c>
      <c r="C190" s="88">
        <v>-62.659106999999999</v>
      </c>
      <c r="D190" s="88">
        <v>-55.389885</v>
      </c>
      <c r="F190" s="6">
        <f t="shared" si="30"/>
        <v>31.969666666666999</v>
      </c>
      <c r="G190" s="6">
        <f t="shared" si="28"/>
        <v>-45.302276999999997</v>
      </c>
      <c r="J190" s="88">
        <v>29828333333.333</v>
      </c>
      <c r="K190" s="88">
        <v>-76.028175000000005</v>
      </c>
      <c r="L190" s="88">
        <v>-68.117462000000003</v>
      </c>
      <c r="N190" s="6">
        <f t="shared" si="31"/>
        <v>31.969666666666999</v>
      </c>
      <c r="O190" s="6">
        <f t="shared" si="29"/>
        <v>-42.872540000000001</v>
      </c>
    </row>
    <row r="191" spans="2:15" x14ac:dyDescent="0.25">
      <c r="B191" s="88">
        <v>30262666666.667</v>
      </c>
      <c r="C191" s="88">
        <v>-66.013596000000007</v>
      </c>
      <c r="D191" s="88">
        <v>-58.434223000000003</v>
      </c>
      <c r="F191" s="6">
        <f t="shared" si="30"/>
        <v>31.979777777778001</v>
      </c>
      <c r="G191" s="6">
        <f t="shared" si="28"/>
        <v>-45.609859</v>
      </c>
      <c r="J191" s="88">
        <v>30262666666.667</v>
      </c>
      <c r="K191" s="88">
        <v>-78.795326000000003</v>
      </c>
      <c r="L191" s="88">
        <v>-70.719489999999993</v>
      </c>
      <c r="N191" s="6">
        <f t="shared" si="31"/>
        <v>31.979777777778001</v>
      </c>
      <c r="O191" s="6">
        <f t="shared" si="29"/>
        <v>-42.687778000000002</v>
      </c>
    </row>
    <row r="192" spans="2:15" x14ac:dyDescent="0.25">
      <c r="B192" s="88">
        <v>30697000000</v>
      </c>
      <c r="C192" s="88">
        <v>-62.105063999999999</v>
      </c>
      <c r="D192" s="88">
        <v>-54.407615999999997</v>
      </c>
      <c r="F192" s="6">
        <f t="shared" si="30"/>
        <v>31.989888888888999</v>
      </c>
      <c r="G192" s="6">
        <f t="shared" si="28"/>
        <v>-45.82029</v>
      </c>
      <c r="J192" s="88">
        <v>30697000000</v>
      </c>
      <c r="K192" s="88">
        <v>-75.193054000000004</v>
      </c>
      <c r="L192" s="88">
        <v>-66.942215000000004</v>
      </c>
      <c r="N192" s="6">
        <f t="shared" si="31"/>
        <v>31.989888888888999</v>
      </c>
      <c r="O192" s="6">
        <f t="shared" si="29"/>
        <v>-42.610573000000002</v>
      </c>
    </row>
    <row r="193" spans="2:16" x14ac:dyDescent="0.25">
      <c r="B193" s="88">
        <v>31131333333.333</v>
      </c>
      <c r="C193" s="88">
        <v>-64.928748999999996</v>
      </c>
      <c r="D193" s="88">
        <v>-57.485092000000002</v>
      </c>
      <c r="F193" s="6">
        <f t="shared" si="30"/>
        <v>32</v>
      </c>
      <c r="G193" s="6">
        <f t="shared" si="28"/>
        <v>-45.649090000000001</v>
      </c>
      <c r="J193" s="88">
        <v>31131333333.333</v>
      </c>
      <c r="K193" s="88">
        <v>-75.294906999999995</v>
      </c>
      <c r="L193" s="88">
        <v>-67.396393000000003</v>
      </c>
      <c r="N193" s="6">
        <f t="shared" si="31"/>
        <v>32</v>
      </c>
      <c r="O193" s="6">
        <f t="shared" si="29"/>
        <v>-41.965561000000001</v>
      </c>
    </row>
    <row r="194" spans="2:16" x14ac:dyDescent="0.25">
      <c r="B194" s="88">
        <v>31565666666.667</v>
      </c>
      <c r="C194" s="88">
        <v>-63.255749000000002</v>
      </c>
      <c r="D194" s="88">
        <v>-55.894184000000003</v>
      </c>
      <c r="F194" s="6" t="s">
        <v>21</v>
      </c>
      <c r="J194" s="88">
        <v>31565666666.667</v>
      </c>
      <c r="K194" s="88">
        <v>-73.497917000000001</v>
      </c>
      <c r="L194" s="88">
        <v>-65.698104999999998</v>
      </c>
      <c r="N194" s="6" t="s">
        <v>21</v>
      </c>
    </row>
    <row r="195" spans="2:16" x14ac:dyDescent="0.25">
      <c r="B195" s="88">
        <v>32000000000</v>
      </c>
      <c r="C195" s="88">
        <v>-63.527290000000001</v>
      </c>
      <c r="D195" s="88">
        <v>-55.710743000000001</v>
      </c>
      <c r="J195" s="88">
        <v>32000000000</v>
      </c>
      <c r="K195" s="88">
        <v>-75.098602</v>
      </c>
      <c r="L195" s="88">
        <v>-66.713783000000006</v>
      </c>
    </row>
    <row r="196" spans="2:16" x14ac:dyDescent="0.25">
      <c r="B196" s="88" t="s">
        <v>21</v>
      </c>
      <c r="J196" s="88" t="s">
        <v>21</v>
      </c>
    </row>
    <row r="197" spans="2:16" x14ac:dyDescent="0.25">
      <c r="F197" s="6" t="s">
        <v>41</v>
      </c>
      <c r="N197" s="6" t="s">
        <v>41</v>
      </c>
    </row>
    <row r="198" spans="2:16" ht="15.75" x14ac:dyDescent="0.25">
      <c r="F198" s="6" t="s">
        <v>19</v>
      </c>
      <c r="G198" s="6" t="str">
        <f t="shared" ref="G198:G217" si="32">D224</f>
        <v>2Ix5L dBc Log Mag(dB)</v>
      </c>
      <c r="H198" s="35">
        <v>2</v>
      </c>
      <c r="N198" s="6" t="s">
        <v>19</v>
      </c>
      <c r="O198" s="6" t="str">
        <f t="shared" ref="O198:O217" si="33">L224</f>
        <v>2Ix5L dBc Log Mag(dB)</v>
      </c>
      <c r="P198" s="35">
        <v>2</v>
      </c>
    </row>
    <row r="199" spans="2:16" ht="15.75" x14ac:dyDescent="0.25">
      <c r="B199" s="88" t="s">
        <v>39</v>
      </c>
      <c r="F199" s="6">
        <f t="shared" ref="F199:F217" si="34">B225/1000000000</f>
        <v>29.797999999999998</v>
      </c>
      <c r="G199" s="6">
        <f t="shared" si="32"/>
        <v>-58.023842000000002</v>
      </c>
      <c r="H199" s="36">
        <f>ABS(AVERAGE(G199:G217)-(H198-1)*5)</f>
        <v>58.569682263157894</v>
      </c>
      <c r="J199" s="88" t="s">
        <v>39</v>
      </c>
      <c r="N199" s="6">
        <f t="shared" ref="N199:N217" si="35">J225/1000000000</f>
        <v>29.797999999999998</v>
      </c>
      <c r="O199" s="6">
        <f t="shared" si="33"/>
        <v>-68.267227000000005</v>
      </c>
      <c r="P199" s="36">
        <f>ABS(AVERAGE(O199:O217)-(P198-1)*5)</f>
        <v>77.07578500000001</v>
      </c>
    </row>
    <row r="200" spans="2:16" x14ac:dyDescent="0.25">
      <c r="B200" s="88" t="s">
        <v>19</v>
      </c>
      <c r="C200" s="88" t="s">
        <v>152</v>
      </c>
      <c r="D200" s="88" t="s">
        <v>78</v>
      </c>
      <c r="F200" s="6">
        <f t="shared" si="34"/>
        <v>29.920333333333001</v>
      </c>
      <c r="G200" s="6">
        <f t="shared" si="32"/>
        <v>-53.786105999999997</v>
      </c>
      <c r="J200" s="88" t="s">
        <v>19</v>
      </c>
      <c r="K200" s="88" t="s">
        <v>152</v>
      </c>
      <c r="L200" s="88" t="s">
        <v>78</v>
      </c>
      <c r="N200" s="6">
        <f t="shared" si="35"/>
        <v>29.920333333333001</v>
      </c>
      <c r="O200" s="6">
        <f t="shared" si="33"/>
        <v>-73.993262999999999</v>
      </c>
    </row>
    <row r="201" spans="2:16" x14ac:dyDescent="0.25">
      <c r="B201" s="88">
        <v>31818000000</v>
      </c>
      <c r="C201" s="88">
        <v>-53.151932000000002</v>
      </c>
      <c r="D201" s="88">
        <v>-47.466213000000003</v>
      </c>
      <c r="F201" s="6">
        <f t="shared" si="34"/>
        <v>30.042666666666999</v>
      </c>
      <c r="G201" s="6">
        <f t="shared" si="32"/>
        <v>-55.546931999999998</v>
      </c>
      <c r="J201" s="88">
        <v>31818000000</v>
      </c>
      <c r="K201" s="88">
        <v>-51.380760000000002</v>
      </c>
      <c r="L201" s="88">
        <v>-43.616962000000001</v>
      </c>
      <c r="N201" s="6">
        <f t="shared" si="35"/>
        <v>30.042666666666999</v>
      </c>
      <c r="O201" s="6">
        <f t="shared" si="33"/>
        <v>-75.286102</v>
      </c>
    </row>
    <row r="202" spans="2:16" x14ac:dyDescent="0.25">
      <c r="B202" s="88">
        <v>31828111111.111</v>
      </c>
      <c r="C202" s="88">
        <v>-53.553210999999997</v>
      </c>
      <c r="D202" s="88">
        <v>-47.367652999999997</v>
      </c>
      <c r="F202" s="6">
        <f t="shared" si="34"/>
        <v>30.164999999999999</v>
      </c>
      <c r="G202" s="6">
        <f t="shared" si="32"/>
        <v>-52.690658999999997</v>
      </c>
      <c r="J202" s="88">
        <v>31828111111.111</v>
      </c>
      <c r="K202" s="88">
        <v>-51.050452999999997</v>
      </c>
      <c r="L202" s="88">
        <v>-43.076873999999997</v>
      </c>
      <c r="N202" s="6">
        <f t="shared" si="35"/>
        <v>30.164999999999999</v>
      </c>
      <c r="O202" s="6">
        <f t="shared" si="33"/>
        <v>-101.77171</v>
      </c>
    </row>
    <row r="203" spans="2:16" x14ac:dyDescent="0.25">
      <c r="B203" s="88">
        <v>31838222222.222</v>
      </c>
      <c r="C203" s="88">
        <v>-53.761840999999997</v>
      </c>
      <c r="D203" s="88">
        <v>-47.293399999999998</v>
      </c>
      <c r="F203" s="6">
        <f t="shared" si="34"/>
        <v>30.287333333332999</v>
      </c>
      <c r="G203" s="6">
        <f t="shared" si="32"/>
        <v>-54.874049999999997</v>
      </c>
      <c r="J203" s="88">
        <v>31838222222.222</v>
      </c>
      <c r="K203" s="88">
        <v>-50.716830999999999</v>
      </c>
      <c r="L203" s="88">
        <v>-42.844279999999998</v>
      </c>
      <c r="N203" s="6">
        <f t="shared" si="35"/>
        <v>30.287333333332999</v>
      </c>
      <c r="O203" s="6">
        <f t="shared" si="33"/>
        <v>-74.605628999999993</v>
      </c>
    </row>
    <row r="204" spans="2:16" x14ac:dyDescent="0.25">
      <c r="B204" s="88">
        <v>31848333333.333</v>
      </c>
      <c r="C204" s="88">
        <v>-53.703865</v>
      </c>
      <c r="D204" s="88">
        <v>-47.190936999999998</v>
      </c>
      <c r="F204" s="6">
        <f t="shared" si="34"/>
        <v>30.409666666667</v>
      </c>
      <c r="G204" s="6">
        <f t="shared" si="32"/>
        <v>-51.782012999999999</v>
      </c>
      <c r="J204" s="88">
        <v>31848333333.333</v>
      </c>
      <c r="K204" s="88">
        <v>-50.600479</v>
      </c>
      <c r="L204" s="88">
        <v>-43.022545000000001</v>
      </c>
      <c r="N204" s="6">
        <f t="shared" si="35"/>
        <v>30.409666666667</v>
      </c>
      <c r="O204" s="6">
        <f t="shared" si="33"/>
        <v>-71.835166999999998</v>
      </c>
    </row>
    <row r="205" spans="2:16" x14ac:dyDescent="0.25">
      <c r="B205" s="88">
        <v>31858444444.444</v>
      </c>
      <c r="C205" s="88">
        <v>-53.784869999999998</v>
      </c>
      <c r="D205" s="88">
        <v>-47.442126999999999</v>
      </c>
      <c r="F205" s="6">
        <f t="shared" si="34"/>
        <v>30.532</v>
      </c>
      <c r="G205" s="6">
        <f t="shared" si="32"/>
        <v>-54.54504</v>
      </c>
      <c r="J205" s="88">
        <v>31858444444.444</v>
      </c>
      <c r="K205" s="88">
        <v>-50.622627000000001</v>
      </c>
      <c r="L205" s="88">
        <v>-43.209018999999998</v>
      </c>
      <c r="N205" s="6">
        <f t="shared" si="35"/>
        <v>30.532</v>
      </c>
      <c r="O205" s="6">
        <f t="shared" si="33"/>
        <v>-70.744506999999999</v>
      </c>
    </row>
    <row r="206" spans="2:16" x14ac:dyDescent="0.25">
      <c r="B206" s="88">
        <v>31868555555.556</v>
      </c>
      <c r="C206" s="88">
        <v>-53.539555</v>
      </c>
      <c r="D206" s="88">
        <v>-46.644587999999999</v>
      </c>
      <c r="F206" s="6">
        <f t="shared" si="34"/>
        <v>30.654333333333</v>
      </c>
      <c r="G206" s="6">
        <f t="shared" si="32"/>
        <v>-54.892581999999997</v>
      </c>
      <c r="J206" s="88">
        <v>31868555555.556</v>
      </c>
      <c r="K206" s="88">
        <v>-50.857613000000001</v>
      </c>
      <c r="L206" s="88">
        <v>-42.326537999999999</v>
      </c>
      <c r="N206" s="6">
        <f t="shared" si="35"/>
        <v>30.654333333333</v>
      </c>
      <c r="O206" s="6">
        <f t="shared" si="33"/>
        <v>-72.992744000000002</v>
      </c>
    </row>
    <row r="207" spans="2:16" x14ac:dyDescent="0.25">
      <c r="B207" s="88">
        <v>31878666666.667</v>
      </c>
      <c r="C207" s="88">
        <v>-53.243586999999998</v>
      </c>
      <c r="D207" s="88">
        <v>-46.741467</v>
      </c>
      <c r="F207" s="6">
        <f t="shared" si="34"/>
        <v>30.776666666667001</v>
      </c>
      <c r="G207" s="6">
        <f t="shared" si="32"/>
        <v>-52.593966999999999</v>
      </c>
      <c r="J207" s="88">
        <v>31878666666.667</v>
      </c>
      <c r="K207" s="88">
        <v>-51.281104999999997</v>
      </c>
      <c r="L207" s="88">
        <v>-42.462330000000001</v>
      </c>
      <c r="N207" s="6">
        <f t="shared" si="35"/>
        <v>30.776666666667001</v>
      </c>
      <c r="O207" s="6">
        <f t="shared" si="33"/>
        <v>-72.804230000000004</v>
      </c>
    </row>
    <row r="208" spans="2:16" x14ac:dyDescent="0.25">
      <c r="B208" s="88">
        <v>31888777777.778</v>
      </c>
      <c r="C208" s="88">
        <v>-53.192284000000001</v>
      </c>
      <c r="D208" s="88">
        <v>-46.656658</v>
      </c>
      <c r="F208" s="6">
        <f t="shared" si="34"/>
        <v>30.899000000000001</v>
      </c>
      <c r="G208" s="6">
        <f t="shared" si="32"/>
        <v>-55.360393999999999</v>
      </c>
      <c r="J208" s="88">
        <v>31888777777.778</v>
      </c>
      <c r="K208" s="88">
        <v>-52.019984999999998</v>
      </c>
      <c r="L208" s="88">
        <v>-43.378177999999998</v>
      </c>
      <c r="N208" s="6">
        <f t="shared" si="35"/>
        <v>30.899000000000001</v>
      </c>
      <c r="O208" s="6">
        <f t="shared" si="33"/>
        <v>-76.57338</v>
      </c>
    </row>
    <row r="209" spans="2:16" x14ac:dyDescent="0.25">
      <c r="B209" s="88">
        <v>31898888888.889</v>
      </c>
      <c r="C209" s="88">
        <v>-52.897143999999997</v>
      </c>
      <c r="D209" s="88">
        <v>-46.093819000000003</v>
      </c>
      <c r="F209" s="6">
        <f t="shared" si="34"/>
        <v>31.021333333333001</v>
      </c>
      <c r="G209" s="6">
        <f t="shared" si="32"/>
        <v>-51.627468</v>
      </c>
      <c r="J209" s="88">
        <v>31898888888.889</v>
      </c>
      <c r="K209" s="88">
        <v>-52.728614999999998</v>
      </c>
      <c r="L209" s="88">
        <v>-44.533923999999999</v>
      </c>
      <c r="N209" s="6">
        <f t="shared" si="35"/>
        <v>31.021333333333001</v>
      </c>
      <c r="O209" s="6">
        <f t="shared" si="33"/>
        <v>-68.116951</v>
      </c>
    </row>
    <row r="210" spans="2:16" x14ac:dyDescent="0.25">
      <c r="B210" s="88">
        <v>31909000000</v>
      </c>
      <c r="C210" s="88">
        <v>-52.540011999999997</v>
      </c>
      <c r="D210" s="88">
        <v>-45.749073000000003</v>
      </c>
      <c r="F210" s="6">
        <f t="shared" si="34"/>
        <v>31.143666666666999</v>
      </c>
      <c r="G210" s="6">
        <f t="shared" si="32"/>
        <v>-51.863613000000001</v>
      </c>
      <c r="J210" s="88">
        <v>31909000000</v>
      </c>
      <c r="K210" s="88">
        <v>-53.104506999999998</v>
      </c>
      <c r="L210" s="88">
        <v>-45.312302000000003</v>
      </c>
      <c r="N210" s="6">
        <f t="shared" si="35"/>
        <v>31.143666666666999</v>
      </c>
      <c r="O210" s="6">
        <f t="shared" si="33"/>
        <v>-71.653426999999994</v>
      </c>
    </row>
    <row r="211" spans="2:16" x14ac:dyDescent="0.25">
      <c r="B211" s="88">
        <v>31919111111.111</v>
      </c>
      <c r="C211" s="88">
        <v>-52.364178000000003</v>
      </c>
      <c r="D211" s="88">
        <v>-45.311939000000002</v>
      </c>
      <c r="F211" s="6">
        <f t="shared" si="34"/>
        <v>31.265999999999998</v>
      </c>
      <c r="G211" s="6">
        <f t="shared" si="32"/>
        <v>-54.820877000000003</v>
      </c>
      <c r="J211" s="88">
        <v>31919111111.111</v>
      </c>
      <c r="K211" s="88">
        <v>-53.674950000000003</v>
      </c>
      <c r="L211" s="88">
        <v>-45.964561000000003</v>
      </c>
      <c r="N211" s="6">
        <f t="shared" si="35"/>
        <v>31.265999999999998</v>
      </c>
      <c r="O211" s="6">
        <f t="shared" si="33"/>
        <v>-68.269904999999994</v>
      </c>
    </row>
    <row r="212" spans="2:16" x14ac:dyDescent="0.25">
      <c r="B212" s="88">
        <v>31929222222.222</v>
      </c>
      <c r="C212" s="88">
        <v>-52.529076000000003</v>
      </c>
      <c r="D212" s="88">
        <v>-45.080620000000003</v>
      </c>
      <c r="F212" s="6">
        <f t="shared" si="34"/>
        <v>31.388333333333001</v>
      </c>
      <c r="G212" s="6">
        <f t="shared" si="32"/>
        <v>-51.139301000000003</v>
      </c>
      <c r="J212" s="88">
        <v>31929222222.222</v>
      </c>
      <c r="K212" s="88">
        <v>-53.661724</v>
      </c>
      <c r="L212" s="88">
        <v>-45.435786999999998</v>
      </c>
      <c r="N212" s="6">
        <f t="shared" si="35"/>
        <v>31.388333333333001</v>
      </c>
      <c r="O212" s="6">
        <f t="shared" si="33"/>
        <v>-70.696365</v>
      </c>
    </row>
    <row r="213" spans="2:16" x14ac:dyDescent="0.25">
      <c r="B213" s="88">
        <v>31939333333.333</v>
      </c>
      <c r="C213" s="88">
        <v>-52.498210999999998</v>
      </c>
      <c r="D213" s="88">
        <v>-45.169055999999998</v>
      </c>
      <c r="F213" s="6">
        <f t="shared" si="34"/>
        <v>31.510666666666999</v>
      </c>
      <c r="G213" s="6">
        <f t="shared" si="32"/>
        <v>-53.154865000000001</v>
      </c>
      <c r="J213" s="88">
        <v>31939333333.333</v>
      </c>
      <c r="K213" s="88">
        <v>-53.561577</v>
      </c>
      <c r="L213" s="88">
        <v>-45.721404999999997</v>
      </c>
      <c r="N213" s="6">
        <f t="shared" si="35"/>
        <v>31.510666666666999</v>
      </c>
      <c r="O213" s="6">
        <f t="shared" si="33"/>
        <v>-64.574898000000005</v>
      </c>
    </row>
    <row r="214" spans="2:16" x14ac:dyDescent="0.25">
      <c r="B214" s="88">
        <v>31949444444.444</v>
      </c>
      <c r="C214" s="88">
        <v>-52.762905000000003</v>
      </c>
      <c r="D214" s="88">
        <v>-45.493682999999997</v>
      </c>
      <c r="F214" s="6">
        <f t="shared" si="34"/>
        <v>31.632999999999999</v>
      </c>
      <c r="G214" s="6">
        <f t="shared" si="32"/>
        <v>-51.900939999999999</v>
      </c>
      <c r="J214" s="88">
        <v>31949444444.444</v>
      </c>
      <c r="K214" s="88">
        <v>-52.734878999999999</v>
      </c>
      <c r="L214" s="88">
        <v>-44.824165000000001</v>
      </c>
      <c r="N214" s="6">
        <f t="shared" si="35"/>
        <v>31.632999999999999</v>
      </c>
      <c r="O214" s="6">
        <f t="shared" si="33"/>
        <v>-70.802559000000002</v>
      </c>
    </row>
    <row r="215" spans="2:16" x14ac:dyDescent="0.25">
      <c r="B215" s="88">
        <v>31959555555.556</v>
      </c>
      <c r="C215" s="88">
        <v>-52.987358</v>
      </c>
      <c r="D215" s="88">
        <v>-45.407989999999998</v>
      </c>
      <c r="F215" s="6">
        <f t="shared" si="34"/>
        <v>31.755333333332999</v>
      </c>
      <c r="G215" s="6">
        <f t="shared" si="32"/>
        <v>-53.006256</v>
      </c>
      <c r="J215" s="88">
        <v>31959555555.556</v>
      </c>
      <c r="K215" s="88">
        <v>-51.758633000000003</v>
      </c>
      <c r="L215" s="88">
        <v>-43.6828</v>
      </c>
      <c r="N215" s="6">
        <f t="shared" si="35"/>
        <v>31.755333333332999</v>
      </c>
      <c r="O215" s="6">
        <f t="shared" si="33"/>
        <v>-65.345825000000005</v>
      </c>
    </row>
    <row r="216" spans="2:16" x14ac:dyDescent="0.25">
      <c r="B216" s="88">
        <v>31969666666.667</v>
      </c>
      <c r="C216" s="88">
        <v>-52.999724999999998</v>
      </c>
      <c r="D216" s="88">
        <v>-45.302276999999997</v>
      </c>
      <c r="F216" s="6">
        <f t="shared" si="34"/>
        <v>31.877666666667</v>
      </c>
      <c r="G216" s="6">
        <f t="shared" si="32"/>
        <v>-51.759704999999997</v>
      </c>
      <c r="J216" s="88">
        <v>31969666666.667</v>
      </c>
      <c r="K216" s="88">
        <v>-51.123379</v>
      </c>
      <c r="L216" s="88">
        <v>-42.872540000000001</v>
      </c>
      <c r="N216" s="6">
        <f t="shared" si="35"/>
        <v>31.877666666667</v>
      </c>
      <c r="O216" s="6">
        <f t="shared" si="33"/>
        <v>-66.158676</v>
      </c>
    </row>
    <row r="217" spans="2:16" x14ac:dyDescent="0.25">
      <c r="B217" s="88">
        <v>31979777777.778</v>
      </c>
      <c r="C217" s="88">
        <v>-53.053519999999999</v>
      </c>
      <c r="D217" s="88">
        <v>-45.609859</v>
      </c>
      <c r="F217" s="6">
        <f t="shared" si="34"/>
        <v>32</v>
      </c>
      <c r="G217" s="6">
        <f t="shared" si="32"/>
        <v>-54.455353000000002</v>
      </c>
      <c r="J217" s="88">
        <v>31979777777.778</v>
      </c>
      <c r="K217" s="88">
        <v>-50.586292</v>
      </c>
      <c r="L217" s="88">
        <v>-42.687778000000002</v>
      </c>
      <c r="N217" s="6">
        <f t="shared" si="35"/>
        <v>32</v>
      </c>
      <c r="O217" s="6">
        <f t="shared" si="33"/>
        <v>-64.94735</v>
      </c>
    </row>
    <row r="218" spans="2:16" x14ac:dyDescent="0.25">
      <c r="B218" s="88">
        <v>31989888888.889</v>
      </c>
      <c r="C218" s="88">
        <v>-53.181854000000001</v>
      </c>
      <c r="D218" s="88">
        <v>-45.82029</v>
      </c>
      <c r="F218" s="6" t="s">
        <v>21</v>
      </c>
      <c r="J218" s="88">
        <v>31989888888.889</v>
      </c>
      <c r="K218" s="88">
        <v>-50.410392999999999</v>
      </c>
      <c r="L218" s="88">
        <v>-42.610573000000002</v>
      </c>
      <c r="N218" s="6" t="s">
        <v>21</v>
      </c>
    </row>
    <row r="219" spans="2:16" x14ac:dyDescent="0.25">
      <c r="B219" s="88">
        <v>32000000000</v>
      </c>
      <c r="C219" s="88">
        <v>-53.465640999999998</v>
      </c>
      <c r="D219" s="88">
        <v>-45.649090000000001</v>
      </c>
      <c r="J219" s="88">
        <v>32000000000</v>
      </c>
      <c r="K219" s="88">
        <v>-50.350375999999997</v>
      </c>
      <c r="L219" s="88">
        <v>-41.965561000000001</v>
      </c>
    </row>
    <row r="220" spans="2:16" x14ac:dyDescent="0.25">
      <c r="B220" s="88" t="s">
        <v>21</v>
      </c>
      <c r="J220" s="88" t="s">
        <v>21</v>
      </c>
    </row>
    <row r="221" spans="2:16" x14ac:dyDescent="0.25">
      <c r="F221" s="6" t="s">
        <v>43</v>
      </c>
      <c r="N221" s="6" t="s">
        <v>43</v>
      </c>
    </row>
    <row r="222" spans="2:16" ht="15.75" x14ac:dyDescent="0.25">
      <c r="F222" s="6" t="s">
        <v>19</v>
      </c>
      <c r="G222" s="6" t="str">
        <f t="shared" ref="G222:G241" si="36">D248</f>
        <v>3Ix1L dBc Log Mag(dB)</v>
      </c>
      <c r="H222" s="35">
        <v>3</v>
      </c>
      <c r="N222" s="6" t="s">
        <v>19</v>
      </c>
      <c r="O222" s="6" t="str">
        <f t="shared" ref="O222:O241" si="37">L248</f>
        <v>3Ix1L dBc Log Mag(dB)</v>
      </c>
      <c r="P222" s="35">
        <v>3</v>
      </c>
    </row>
    <row r="223" spans="2:16" ht="15.75" x14ac:dyDescent="0.25">
      <c r="B223" s="88" t="s">
        <v>41</v>
      </c>
      <c r="F223" s="6">
        <f t="shared" ref="F223:F241" si="38">B249/1000000000</f>
        <v>8.2729999999999997</v>
      </c>
      <c r="G223" s="6">
        <f t="shared" si="36"/>
        <v>-37.149417999999997</v>
      </c>
      <c r="H223" s="36">
        <f>ABS(AVERAGE(G223:G241)-(H222-1)*5)</f>
        <v>65.970259578947378</v>
      </c>
      <c r="J223" s="88" t="s">
        <v>41</v>
      </c>
      <c r="N223" s="6">
        <f t="shared" ref="N223:N241" si="39">J249/1000000000</f>
        <v>8.2729999999999997</v>
      </c>
      <c r="O223" s="6">
        <f t="shared" si="37"/>
        <v>-38.690173999999999</v>
      </c>
      <c r="P223" s="36">
        <f>ABS(AVERAGE(O223:O241)-(P222-1)*5)</f>
        <v>70.333678736842117</v>
      </c>
    </row>
    <row r="224" spans="2:16" x14ac:dyDescent="0.25">
      <c r="B224" s="88" t="s">
        <v>19</v>
      </c>
      <c r="C224" s="88" t="s">
        <v>153</v>
      </c>
      <c r="D224" s="88" t="s">
        <v>79</v>
      </c>
      <c r="F224" s="6">
        <f t="shared" si="38"/>
        <v>9.5911666666666999</v>
      </c>
      <c r="G224" s="6">
        <f t="shared" si="36"/>
        <v>-45.770553999999997</v>
      </c>
      <c r="J224" s="88" t="s">
        <v>19</v>
      </c>
      <c r="K224" s="88" t="s">
        <v>153</v>
      </c>
      <c r="L224" s="88" t="s">
        <v>79</v>
      </c>
      <c r="N224" s="6">
        <f t="shared" si="39"/>
        <v>9.5911666666666999</v>
      </c>
      <c r="O224" s="6">
        <f t="shared" si="37"/>
        <v>-52.133808000000002</v>
      </c>
    </row>
    <row r="225" spans="2:15" x14ac:dyDescent="0.25">
      <c r="B225" s="88">
        <v>29798000000</v>
      </c>
      <c r="C225" s="88">
        <v>-63.709560000000003</v>
      </c>
      <c r="D225" s="88">
        <v>-58.023842000000002</v>
      </c>
      <c r="F225" s="6">
        <f t="shared" si="38"/>
        <v>10.909333333333</v>
      </c>
      <c r="G225" s="6">
        <f t="shared" si="36"/>
        <v>-56.204864999999998</v>
      </c>
      <c r="J225" s="88">
        <v>29798000000</v>
      </c>
      <c r="K225" s="88">
        <v>-76.031029000000004</v>
      </c>
      <c r="L225" s="88">
        <v>-68.267227000000005</v>
      </c>
      <c r="N225" s="6">
        <f t="shared" si="39"/>
        <v>10.909333333333</v>
      </c>
      <c r="O225" s="6">
        <f t="shared" si="37"/>
        <v>-59.181541000000003</v>
      </c>
    </row>
    <row r="226" spans="2:15" x14ac:dyDescent="0.25">
      <c r="B226" s="88">
        <v>29920333333.333</v>
      </c>
      <c r="C226" s="88">
        <v>-59.971663999999997</v>
      </c>
      <c r="D226" s="88">
        <v>-53.786105999999997</v>
      </c>
      <c r="F226" s="6">
        <f t="shared" si="38"/>
        <v>12.227499999999999</v>
      </c>
      <c r="G226" s="6">
        <f t="shared" si="36"/>
        <v>-58.353091999999997</v>
      </c>
      <c r="J226" s="88">
        <v>29920333333.333</v>
      </c>
      <c r="K226" s="88">
        <v>-81.966842999999997</v>
      </c>
      <c r="L226" s="88">
        <v>-73.993262999999999</v>
      </c>
      <c r="N226" s="6">
        <f t="shared" si="39"/>
        <v>12.227499999999999</v>
      </c>
      <c r="O226" s="6">
        <f t="shared" si="37"/>
        <v>-53.219807000000003</v>
      </c>
    </row>
    <row r="227" spans="2:15" x14ac:dyDescent="0.25">
      <c r="B227" s="88">
        <v>30042666666.667</v>
      </c>
      <c r="C227" s="88">
        <v>-62.015372999999997</v>
      </c>
      <c r="D227" s="88">
        <v>-55.546931999999998</v>
      </c>
      <c r="F227" s="6">
        <f t="shared" si="38"/>
        <v>13.545666666667</v>
      </c>
      <c r="G227" s="6">
        <f t="shared" si="36"/>
        <v>-65.545280000000005</v>
      </c>
      <c r="J227" s="88">
        <v>30042666666.667</v>
      </c>
      <c r="K227" s="88">
        <v>-83.158646000000005</v>
      </c>
      <c r="L227" s="88">
        <v>-75.286102</v>
      </c>
      <c r="N227" s="6">
        <f t="shared" si="39"/>
        <v>13.545666666667</v>
      </c>
      <c r="O227" s="6">
        <f t="shared" si="37"/>
        <v>-53.437373999999998</v>
      </c>
    </row>
    <row r="228" spans="2:15" x14ac:dyDescent="0.25">
      <c r="B228" s="88">
        <v>30165000000</v>
      </c>
      <c r="C228" s="88">
        <v>-59.203583000000002</v>
      </c>
      <c r="D228" s="88">
        <v>-52.690658999999997</v>
      </c>
      <c r="F228" s="6">
        <f t="shared" si="38"/>
        <v>14.863833333333</v>
      </c>
      <c r="G228" s="6">
        <f t="shared" si="36"/>
        <v>-54.983184999999999</v>
      </c>
      <c r="J228" s="88">
        <v>30165000000</v>
      </c>
      <c r="K228" s="88">
        <v>-109.34963999999999</v>
      </c>
      <c r="L228" s="88">
        <v>-101.77171</v>
      </c>
      <c r="N228" s="6">
        <f t="shared" si="39"/>
        <v>14.863833333333</v>
      </c>
      <c r="O228" s="6">
        <f t="shared" si="37"/>
        <v>-61.452430999999997</v>
      </c>
    </row>
    <row r="229" spans="2:15" x14ac:dyDescent="0.25">
      <c r="B229" s="88">
        <v>30287333333.333</v>
      </c>
      <c r="C229" s="88">
        <v>-61.216793000000003</v>
      </c>
      <c r="D229" s="88">
        <v>-54.874049999999997</v>
      </c>
      <c r="F229" s="6">
        <f t="shared" si="38"/>
        <v>16.181999999999999</v>
      </c>
      <c r="G229" s="6">
        <f t="shared" si="36"/>
        <v>-54.840449999999997</v>
      </c>
      <c r="J229" s="88">
        <v>30287333333.333</v>
      </c>
      <c r="K229" s="88">
        <v>-82.019233999999997</v>
      </c>
      <c r="L229" s="88">
        <v>-74.605628999999993</v>
      </c>
      <c r="N229" s="6">
        <f t="shared" si="39"/>
        <v>16.181999999999999</v>
      </c>
      <c r="O229" s="6">
        <f t="shared" si="37"/>
        <v>-70.888496000000004</v>
      </c>
    </row>
    <row r="230" spans="2:15" x14ac:dyDescent="0.25">
      <c r="B230" s="88">
        <v>30409666666.667</v>
      </c>
      <c r="C230" s="88">
        <v>-58.676974999999999</v>
      </c>
      <c r="D230" s="88">
        <v>-51.782012999999999</v>
      </c>
      <c r="F230" s="6">
        <f t="shared" si="38"/>
        <v>17.500166666666999</v>
      </c>
      <c r="G230" s="6">
        <f t="shared" si="36"/>
        <v>-54.299179000000002</v>
      </c>
      <c r="J230" s="88">
        <v>30409666666.667</v>
      </c>
      <c r="K230" s="88">
        <v>-80.366241000000002</v>
      </c>
      <c r="L230" s="88">
        <v>-71.835166999999998</v>
      </c>
      <c r="N230" s="6">
        <f t="shared" si="39"/>
        <v>17.500166666666999</v>
      </c>
      <c r="O230" s="6">
        <f t="shared" si="37"/>
        <v>-66.794524999999993</v>
      </c>
    </row>
    <row r="231" spans="2:15" x14ac:dyDescent="0.25">
      <c r="B231" s="88">
        <v>30532000000</v>
      </c>
      <c r="C231" s="88">
        <v>-61.047161000000003</v>
      </c>
      <c r="D231" s="88">
        <v>-54.54504</v>
      </c>
      <c r="F231" s="6">
        <f t="shared" si="38"/>
        <v>18.818333333333001</v>
      </c>
      <c r="G231" s="6">
        <f t="shared" si="36"/>
        <v>-65.620284999999996</v>
      </c>
      <c r="J231" s="88">
        <v>30532000000</v>
      </c>
      <c r="K231" s="88">
        <v>-79.563286000000005</v>
      </c>
      <c r="L231" s="88">
        <v>-70.744506999999999</v>
      </c>
      <c r="N231" s="6">
        <f t="shared" si="39"/>
        <v>18.818333333333001</v>
      </c>
      <c r="O231" s="6">
        <f t="shared" si="37"/>
        <v>-80.422156999999999</v>
      </c>
    </row>
    <row r="232" spans="2:15" x14ac:dyDescent="0.25">
      <c r="B232" s="88">
        <v>30654333333.333</v>
      </c>
      <c r="C232" s="88">
        <v>-61.428204000000001</v>
      </c>
      <c r="D232" s="88">
        <v>-54.892581999999997</v>
      </c>
      <c r="F232" s="6">
        <f t="shared" si="38"/>
        <v>20.136500000000002</v>
      </c>
      <c r="G232" s="6">
        <f t="shared" si="36"/>
        <v>-62.218997999999999</v>
      </c>
      <c r="J232" s="88">
        <v>30654333333.333</v>
      </c>
      <c r="K232" s="88">
        <v>-81.634544000000005</v>
      </c>
      <c r="L232" s="88">
        <v>-72.992744000000002</v>
      </c>
      <c r="N232" s="6">
        <f t="shared" si="39"/>
        <v>20.136500000000002</v>
      </c>
      <c r="O232" s="6">
        <f t="shared" si="37"/>
        <v>-55.639544999999998</v>
      </c>
    </row>
    <row r="233" spans="2:15" x14ac:dyDescent="0.25">
      <c r="B233" s="88">
        <v>30776666666.667</v>
      </c>
      <c r="C233" s="88">
        <v>-59.397289000000001</v>
      </c>
      <c r="D233" s="88">
        <v>-52.593966999999999</v>
      </c>
      <c r="F233" s="6">
        <f t="shared" si="38"/>
        <v>21.454666666666999</v>
      </c>
      <c r="G233" s="6">
        <f t="shared" si="36"/>
        <v>-59.673515000000002</v>
      </c>
      <c r="J233" s="88">
        <v>30776666666.667</v>
      </c>
      <c r="K233" s="88">
        <v>-80.998917000000006</v>
      </c>
      <c r="L233" s="88">
        <v>-72.804230000000004</v>
      </c>
      <c r="N233" s="6">
        <f t="shared" si="39"/>
        <v>21.454666666666999</v>
      </c>
      <c r="O233" s="6">
        <f t="shared" si="37"/>
        <v>-66.783698999999999</v>
      </c>
    </row>
    <row r="234" spans="2:15" x14ac:dyDescent="0.25">
      <c r="B234" s="88">
        <v>30899000000</v>
      </c>
      <c r="C234" s="88">
        <v>-62.151333000000001</v>
      </c>
      <c r="D234" s="88">
        <v>-55.360393999999999</v>
      </c>
      <c r="F234" s="6">
        <f t="shared" si="38"/>
        <v>22.772833333333001</v>
      </c>
      <c r="G234" s="6">
        <f t="shared" si="36"/>
        <v>-57.445652000000003</v>
      </c>
      <c r="J234" s="88">
        <v>30899000000</v>
      </c>
      <c r="K234" s="88">
        <v>-84.365577999999999</v>
      </c>
      <c r="L234" s="88">
        <v>-76.57338</v>
      </c>
      <c r="N234" s="6">
        <f t="shared" si="39"/>
        <v>22.772833333333001</v>
      </c>
      <c r="O234" s="6">
        <f t="shared" si="37"/>
        <v>-61.258049</v>
      </c>
    </row>
    <row r="235" spans="2:15" x14ac:dyDescent="0.25">
      <c r="B235" s="88">
        <v>31021333333.333</v>
      </c>
      <c r="C235" s="88">
        <v>-58.679707000000001</v>
      </c>
      <c r="D235" s="88">
        <v>-51.627468</v>
      </c>
      <c r="F235" s="6">
        <f t="shared" si="38"/>
        <v>24.091000000000001</v>
      </c>
      <c r="G235" s="6">
        <f t="shared" si="36"/>
        <v>-60.676867999999999</v>
      </c>
      <c r="J235" s="88">
        <v>31021333333.333</v>
      </c>
      <c r="K235" s="88">
        <v>-75.827347000000003</v>
      </c>
      <c r="L235" s="88">
        <v>-68.116951</v>
      </c>
      <c r="N235" s="6">
        <f t="shared" si="39"/>
        <v>24.091000000000001</v>
      </c>
      <c r="O235" s="6">
        <f t="shared" si="37"/>
        <v>-67.335953000000003</v>
      </c>
    </row>
    <row r="236" spans="2:15" x14ac:dyDescent="0.25">
      <c r="B236" s="88">
        <v>31143666666.667</v>
      </c>
      <c r="C236" s="88">
        <v>-59.312064999999997</v>
      </c>
      <c r="D236" s="88">
        <v>-51.863613000000001</v>
      </c>
      <c r="F236" s="6">
        <f t="shared" si="38"/>
        <v>25.409166666667002</v>
      </c>
      <c r="G236" s="6">
        <f t="shared" si="36"/>
        <v>-54.239001999999999</v>
      </c>
      <c r="J236" s="88">
        <v>31143666666.667</v>
      </c>
      <c r="K236" s="88">
        <v>-79.879363999999995</v>
      </c>
      <c r="L236" s="88">
        <v>-71.653426999999994</v>
      </c>
      <c r="N236" s="6">
        <f t="shared" si="39"/>
        <v>25.409166666667002</v>
      </c>
      <c r="O236" s="6">
        <f t="shared" si="37"/>
        <v>-70.174873000000005</v>
      </c>
    </row>
    <row r="237" spans="2:15" x14ac:dyDescent="0.25">
      <c r="B237" s="88">
        <v>31266000000</v>
      </c>
      <c r="C237" s="88">
        <v>-62.150032000000003</v>
      </c>
      <c r="D237" s="88">
        <v>-54.820877000000003</v>
      </c>
      <c r="F237" s="6">
        <f t="shared" si="38"/>
        <v>26.727333333333</v>
      </c>
      <c r="G237" s="6">
        <f t="shared" si="36"/>
        <v>-53.257046000000003</v>
      </c>
      <c r="J237" s="88">
        <v>31266000000</v>
      </c>
      <c r="K237" s="88">
        <v>-76.110077000000004</v>
      </c>
      <c r="L237" s="88">
        <v>-68.269904999999994</v>
      </c>
      <c r="N237" s="6">
        <f t="shared" si="39"/>
        <v>26.727333333333</v>
      </c>
      <c r="O237" s="6">
        <f t="shared" si="37"/>
        <v>-63.631981000000003</v>
      </c>
    </row>
    <row r="238" spans="2:15" x14ac:dyDescent="0.25">
      <c r="B238" s="88">
        <v>31388333333.333</v>
      </c>
      <c r="C238" s="88">
        <v>-58.408524</v>
      </c>
      <c r="D238" s="88">
        <v>-51.139301000000003</v>
      </c>
      <c r="F238" s="6">
        <f t="shared" si="38"/>
        <v>28.045500000000001</v>
      </c>
      <c r="G238" s="6">
        <f t="shared" si="36"/>
        <v>-58.597434999999997</v>
      </c>
      <c r="J238" s="88">
        <v>31388333333.333</v>
      </c>
      <c r="K238" s="88">
        <v>-78.607078999999999</v>
      </c>
      <c r="L238" s="88">
        <v>-70.696365</v>
      </c>
      <c r="N238" s="6">
        <f t="shared" si="39"/>
        <v>28.045500000000001</v>
      </c>
      <c r="O238" s="6">
        <f t="shared" si="37"/>
        <v>-55.785041999999997</v>
      </c>
    </row>
    <row r="239" spans="2:15" x14ac:dyDescent="0.25">
      <c r="B239" s="88">
        <v>31510666666.667</v>
      </c>
      <c r="C239" s="88">
        <v>-60.734237999999998</v>
      </c>
      <c r="D239" s="88">
        <v>-53.154865000000001</v>
      </c>
      <c r="F239" s="6">
        <f t="shared" si="38"/>
        <v>29.363666666667001</v>
      </c>
      <c r="G239" s="6">
        <f t="shared" si="36"/>
        <v>-58.848106000000001</v>
      </c>
      <c r="J239" s="88">
        <v>31510666666.667</v>
      </c>
      <c r="K239" s="88">
        <v>-72.650734</v>
      </c>
      <c r="L239" s="88">
        <v>-64.574898000000005</v>
      </c>
      <c r="N239" s="6">
        <f t="shared" si="39"/>
        <v>29.363666666667001</v>
      </c>
      <c r="O239" s="6">
        <f t="shared" si="37"/>
        <v>-53.751399999999997</v>
      </c>
    </row>
    <row r="240" spans="2:15" x14ac:dyDescent="0.25">
      <c r="B240" s="88">
        <v>31633000000</v>
      </c>
      <c r="C240" s="88">
        <v>-59.598388999999997</v>
      </c>
      <c r="D240" s="88">
        <v>-51.900939999999999</v>
      </c>
      <c r="F240" s="6">
        <f t="shared" si="38"/>
        <v>30.681833333333</v>
      </c>
      <c r="G240" s="6">
        <f t="shared" si="36"/>
        <v>-52.271335999999998</v>
      </c>
      <c r="J240" s="88">
        <v>31633000000</v>
      </c>
      <c r="K240" s="88">
        <v>-79.053398000000001</v>
      </c>
      <c r="L240" s="88">
        <v>-70.802559000000002</v>
      </c>
      <c r="N240" s="6">
        <f t="shared" si="39"/>
        <v>30.681833333333</v>
      </c>
      <c r="O240" s="6">
        <f t="shared" si="37"/>
        <v>-53.946987</v>
      </c>
    </row>
    <row r="241" spans="2:16" x14ac:dyDescent="0.25">
      <c r="B241" s="88">
        <v>31755333333.333</v>
      </c>
      <c r="C241" s="88">
        <v>-60.449916999999999</v>
      </c>
      <c r="D241" s="88">
        <v>-53.006256</v>
      </c>
      <c r="F241" s="6">
        <f t="shared" si="38"/>
        <v>32</v>
      </c>
      <c r="G241" s="6">
        <f t="shared" si="36"/>
        <v>-53.440666</v>
      </c>
      <c r="J241" s="88">
        <v>31755333333.333</v>
      </c>
      <c r="K241" s="88">
        <v>-73.244331000000003</v>
      </c>
      <c r="L241" s="88">
        <v>-65.345825000000005</v>
      </c>
      <c r="N241" s="6">
        <f t="shared" si="39"/>
        <v>32</v>
      </c>
      <c r="O241" s="6">
        <f t="shared" si="37"/>
        <v>-61.812054000000003</v>
      </c>
    </row>
    <row r="242" spans="2:16" x14ac:dyDescent="0.25">
      <c r="B242" s="88">
        <v>31877666666.667</v>
      </c>
      <c r="C242" s="88">
        <v>-59.121268999999998</v>
      </c>
      <c r="D242" s="88">
        <v>-51.759704999999997</v>
      </c>
      <c r="F242" s="6" t="s">
        <v>21</v>
      </c>
      <c r="J242" s="88">
        <v>31877666666.667</v>
      </c>
      <c r="K242" s="88">
        <v>-73.958495999999997</v>
      </c>
      <c r="L242" s="88">
        <v>-66.158676</v>
      </c>
      <c r="N242" s="6" t="s">
        <v>21</v>
      </c>
    </row>
    <row r="243" spans="2:16" x14ac:dyDescent="0.25">
      <c r="B243" s="88">
        <v>32000000000</v>
      </c>
      <c r="C243" s="88">
        <v>-62.271903999999999</v>
      </c>
      <c r="D243" s="88">
        <v>-54.455353000000002</v>
      </c>
      <c r="J243" s="88">
        <v>32000000000</v>
      </c>
      <c r="K243" s="88">
        <v>-73.332160999999999</v>
      </c>
      <c r="L243" s="88">
        <v>-64.94735</v>
      </c>
    </row>
    <row r="244" spans="2:16" x14ac:dyDescent="0.25">
      <c r="B244" s="88" t="s">
        <v>21</v>
      </c>
      <c r="J244" s="88" t="s">
        <v>21</v>
      </c>
    </row>
    <row r="245" spans="2:16" x14ac:dyDescent="0.25">
      <c r="F245" s="6" t="s">
        <v>45</v>
      </c>
      <c r="N245" s="6" t="s">
        <v>45</v>
      </c>
    </row>
    <row r="246" spans="2:16" ht="15.75" x14ac:dyDescent="0.25">
      <c r="F246" s="6" t="s">
        <v>19</v>
      </c>
      <c r="G246" s="6" t="str">
        <f t="shared" ref="G246:G265" si="40">D272</f>
        <v>3Ix2L dBc Log Mag(dB)</v>
      </c>
      <c r="H246" s="35">
        <v>3</v>
      </c>
      <c r="N246" s="6" t="s">
        <v>19</v>
      </c>
      <c r="O246" s="6" t="str">
        <f t="shared" ref="O246:O265" si="41">L272</f>
        <v>3Ix2L dBc Log Mag(dB)</v>
      </c>
      <c r="P246" s="35">
        <v>3</v>
      </c>
    </row>
    <row r="247" spans="2:16" ht="15.75" x14ac:dyDescent="0.25">
      <c r="B247" s="88" t="s">
        <v>43</v>
      </c>
      <c r="F247" s="6">
        <f t="shared" ref="F247:F265" si="42">B273/1000000000</f>
        <v>16.273</v>
      </c>
      <c r="G247" s="6">
        <f t="shared" si="40"/>
        <v>-60.160609999999998</v>
      </c>
      <c r="H247" s="36">
        <f>ABS(AVERAGE(G247:G265)-(H246-1)*5)</f>
        <v>75.873504052631574</v>
      </c>
      <c r="J247" s="88" t="s">
        <v>43</v>
      </c>
      <c r="N247" s="6">
        <f t="shared" ref="N247:N265" si="43">J273/1000000000</f>
        <v>16.273</v>
      </c>
      <c r="O247" s="6">
        <f t="shared" si="41"/>
        <v>-64.867760000000004</v>
      </c>
      <c r="P247" s="36">
        <f>ABS(AVERAGE(O247:O265)-(P246-1)*5)</f>
        <v>87.672221947368428</v>
      </c>
    </row>
    <row r="248" spans="2:16" x14ac:dyDescent="0.25">
      <c r="B248" s="88" t="s">
        <v>19</v>
      </c>
      <c r="C248" s="88" t="s">
        <v>154</v>
      </c>
      <c r="D248" s="88" t="s">
        <v>80</v>
      </c>
      <c r="F248" s="6">
        <f t="shared" si="42"/>
        <v>17.146722222221999</v>
      </c>
      <c r="G248" s="6">
        <f t="shared" si="40"/>
        <v>-71.541175999999993</v>
      </c>
      <c r="J248" s="88" t="s">
        <v>19</v>
      </c>
      <c r="K248" s="88" t="s">
        <v>154</v>
      </c>
      <c r="L248" s="88" t="s">
        <v>80</v>
      </c>
      <c r="N248" s="6">
        <f t="shared" si="43"/>
        <v>17.146722222221999</v>
      </c>
      <c r="O248" s="6">
        <f t="shared" si="41"/>
        <v>-61.272452999999999</v>
      </c>
    </row>
    <row r="249" spans="2:16" x14ac:dyDescent="0.25">
      <c r="B249" s="88">
        <v>8273000000</v>
      </c>
      <c r="C249" s="88">
        <v>-42.835135999999999</v>
      </c>
      <c r="D249" s="88">
        <v>-37.149417999999997</v>
      </c>
      <c r="F249" s="6">
        <f t="shared" si="42"/>
        <v>18.020444444443999</v>
      </c>
      <c r="G249" s="6">
        <f t="shared" si="40"/>
        <v>-71.591003000000001</v>
      </c>
      <c r="J249" s="88">
        <v>8273000000</v>
      </c>
      <c r="K249" s="88">
        <v>-46.453972</v>
      </c>
      <c r="L249" s="88">
        <v>-38.690173999999999</v>
      </c>
      <c r="N249" s="6">
        <f t="shared" si="43"/>
        <v>18.020444444443999</v>
      </c>
      <c r="O249" s="6">
        <f t="shared" si="41"/>
        <v>-71.848831000000004</v>
      </c>
    </row>
    <row r="250" spans="2:16" x14ac:dyDescent="0.25">
      <c r="B250" s="88">
        <v>9591166666.6667004</v>
      </c>
      <c r="C250" s="88">
        <v>-51.956111999999997</v>
      </c>
      <c r="D250" s="88">
        <v>-45.770553999999997</v>
      </c>
      <c r="F250" s="6">
        <f t="shared" si="42"/>
        <v>18.894166666667001</v>
      </c>
      <c r="G250" s="6">
        <f t="shared" si="40"/>
        <v>-69.119613999999999</v>
      </c>
      <c r="J250" s="88">
        <v>9591166666.6667004</v>
      </c>
      <c r="K250" s="88">
        <v>-60.107388</v>
      </c>
      <c r="L250" s="88">
        <v>-52.133808000000002</v>
      </c>
      <c r="N250" s="6">
        <f t="shared" si="43"/>
        <v>18.894166666667001</v>
      </c>
      <c r="O250" s="6">
        <f t="shared" si="41"/>
        <v>-83.703995000000006</v>
      </c>
    </row>
    <row r="251" spans="2:16" x14ac:dyDescent="0.25">
      <c r="B251" s="88">
        <v>10909333333.333</v>
      </c>
      <c r="C251" s="88">
        <v>-62.673305999999997</v>
      </c>
      <c r="D251" s="88">
        <v>-56.204864999999998</v>
      </c>
      <c r="F251" s="6">
        <f t="shared" si="42"/>
        <v>19.767888888889001</v>
      </c>
      <c r="G251" s="6">
        <f t="shared" si="40"/>
        <v>-65.806693999999993</v>
      </c>
      <c r="J251" s="88">
        <v>10909333333.333</v>
      </c>
      <c r="K251" s="88">
        <v>-67.054091999999997</v>
      </c>
      <c r="L251" s="88">
        <v>-59.181541000000003</v>
      </c>
      <c r="N251" s="6">
        <f t="shared" si="43"/>
        <v>19.767888888889001</v>
      </c>
      <c r="O251" s="6">
        <f t="shared" si="41"/>
        <v>-82.393082000000007</v>
      </c>
    </row>
    <row r="252" spans="2:16" x14ac:dyDescent="0.25">
      <c r="B252" s="88">
        <v>12227500000</v>
      </c>
      <c r="C252" s="88">
        <v>-64.866020000000006</v>
      </c>
      <c r="D252" s="88">
        <v>-58.353091999999997</v>
      </c>
      <c r="F252" s="6">
        <f t="shared" si="42"/>
        <v>20.641611111111001</v>
      </c>
      <c r="G252" s="6">
        <f t="shared" si="40"/>
        <v>-64.642753999999996</v>
      </c>
      <c r="J252" s="88">
        <v>12227500000</v>
      </c>
      <c r="K252" s="88">
        <v>-60.797741000000002</v>
      </c>
      <c r="L252" s="88">
        <v>-53.219807000000003</v>
      </c>
      <c r="N252" s="6">
        <f t="shared" si="43"/>
        <v>20.641611111111001</v>
      </c>
      <c r="O252" s="6">
        <f t="shared" si="41"/>
        <v>-83.681526000000005</v>
      </c>
    </row>
    <row r="253" spans="2:16" x14ac:dyDescent="0.25">
      <c r="B253" s="88">
        <v>13545666666.667</v>
      </c>
      <c r="C253" s="88">
        <v>-71.888023000000004</v>
      </c>
      <c r="D253" s="88">
        <v>-65.545280000000005</v>
      </c>
      <c r="F253" s="6">
        <f t="shared" si="42"/>
        <v>21.515333333333</v>
      </c>
      <c r="G253" s="6">
        <f t="shared" si="40"/>
        <v>-65.272789000000003</v>
      </c>
      <c r="J253" s="88">
        <v>13545666666.667</v>
      </c>
      <c r="K253" s="88">
        <v>-60.850979000000002</v>
      </c>
      <c r="L253" s="88">
        <v>-53.437373999999998</v>
      </c>
      <c r="N253" s="6">
        <f t="shared" si="43"/>
        <v>21.515333333333</v>
      </c>
      <c r="O253" s="6">
        <f t="shared" si="41"/>
        <v>-88.315605000000005</v>
      </c>
    </row>
    <row r="254" spans="2:16" x14ac:dyDescent="0.25">
      <c r="B254" s="88">
        <v>14863833333.333</v>
      </c>
      <c r="C254" s="88">
        <v>-61.878146999999998</v>
      </c>
      <c r="D254" s="88">
        <v>-54.983184999999999</v>
      </c>
      <c r="F254" s="6">
        <f t="shared" si="42"/>
        <v>22.389055555555998</v>
      </c>
      <c r="G254" s="6">
        <f t="shared" si="40"/>
        <v>-64.316574000000003</v>
      </c>
      <c r="J254" s="88">
        <v>14863833333.333</v>
      </c>
      <c r="K254" s="88">
        <v>-69.983504999999994</v>
      </c>
      <c r="L254" s="88">
        <v>-61.452430999999997</v>
      </c>
      <c r="N254" s="6">
        <f t="shared" si="43"/>
        <v>22.389055555555998</v>
      </c>
      <c r="O254" s="6">
        <f t="shared" si="41"/>
        <v>-85.106277000000006</v>
      </c>
    </row>
    <row r="255" spans="2:16" x14ac:dyDescent="0.25">
      <c r="B255" s="88">
        <v>16182000000</v>
      </c>
      <c r="C255" s="88">
        <v>-61.342571</v>
      </c>
      <c r="D255" s="88">
        <v>-54.840449999999997</v>
      </c>
      <c r="F255" s="6">
        <f t="shared" si="42"/>
        <v>23.262777777777998</v>
      </c>
      <c r="G255" s="6">
        <f t="shared" si="40"/>
        <v>-60.265602000000001</v>
      </c>
      <c r="J255" s="88">
        <v>16182000000</v>
      </c>
      <c r="K255" s="88">
        <v>-79.707267999999999</v>
      </c>
      <c r="L255" s="88">
        <v>-70.888496000000004</v>
      </c>
      <c r="N255" s="6">
        <f t="shared" si="43"/>
        <v>23.262777777777998</v>
      </c>
      <c r="O255" s="6">
        <f t="shared" si="41"/>
        <v>-87.142052000000007</v>
      </c>
    </row>
    <row r="256" spans="2:16" x14ac:dyDescent="0.25">
      <c r="B256" s="88">
        <v>17500166666.667</v>
      </c>
      <c r="C256" s="88">
        <v>-60.834800999999999</v>
      </c>
      <c r="D256" s="88">
        <v>-54.299179000000002</v>
      </c>
      <c r="F256" s="6">
        <f t="shared" si="42"/>
        <v>24.136500000000002</v>
      </c>
      <c r="G256" s="6">
        <f t="shared" si="40"/>
        <v>-61.885688999999999</v>
      </c>
      <c r="J256" s="88">
        <v>17500166666.667</v>
      </c>
      <c r="K256" s="88">
        <v>-75.436333000000005</v>
      </c>
      <c r="L256" s="88">
        <v>-66.794524999999993</v>
      </c>
      <c r="N256" s="6">
        <f t="shared" si="43"/>
        <v>24.136500000000002</v>
      </c>
      <c r="O256" s="6">
        <f t="shared" si="41"/>
        <v>-86.157371999999995</v>
      </c>
    </row>
    <row r="257" spans="2:16" x14ac:dyDescent="0.25">
      <c r="B257" s="88">
        <v>18818333333.333</v>
      </c>
      <c r="C257" s="88">
        <v>-72.423614999999998</v>
      </c>
      <c r="D257" s="88">
        <v>-65.620284999999996</v>
      </c>
      <c r="F257" s="6">
        <f t="shared" si="42"/>
        <v>25.010222222222001</v>
      </c>
      <c r="G257" s="6">
        <f t="shared" si="40"/>
        <v>-63.336120999999999</v>
      </c>
      <c r="J257" s="88">
        <v>18818333333.333</v>
      </c>
      <c r="K257" s="88">
        <v>-88.616844</v>
      </c>
      <c r="L257" s="88">
        <v>-80.422156999999999</v>
      </c>
      <c r="N257" s="6">
        <f t="shared" si="43"/>
        <v>25.010222222222001</v>
      </c>
      <c r="O257" s="6">
        <f t="shared" si="41"/>
        <v>-82.358367999999999</v>
      </c>
    </row>
    <row r="258" spans="2:16" x14ac:dyDescent="0.25">
      <c r="B258" s="88">
        <v>20136500000</v>
      </c>
      <c r="C258" s="88">
        <v>-69.009940999999998</v>
      </c>
      <c r="D258" s="88">
        <v>-62.218997999999999</v>
      </c>
      <c r="F258" s="6">
        <f t="shared" si="42"/>
        <v>25.883944444444001</v>
      </c>
      <c r="G258" s="6">
        <f t="shared" si="40"/>
        <v>-66.341682000000006</v>
      </c>
      <c r="J258" s="88">
        <v>20136500000</v>
      </c>
      <c r="K258" s="88">
        <v>-63.431747000000001</v>
      </c>
      <c r="L258" s="88">
        <v>-55.639544999999998</v>
      </c>
      <c r="N258" s="6">
        <f t="shared" si="43"/>
        <v>25.883944444444001</v>
      </c>
      <c r="O258" s="6">
        <f t="shared" si="41"/>
        <v>-85.029785000000004</v>
      </c>
    </row>
    <row r="259" spans="2:16" x14ac:dyDescent="0.25">
      <c r="B259" s="88">
        <v>21454666666.667</v>
      </c>
      <c r="C259" s="88">
        <v>-66.725753999999995</v>
      </c>
      <c r="D259" s="88">
        <v>-59.673515000000002</v>
      </c>
      <c r="F259" s="6">
        <f t="shared" si="42"/>
        <v>26.757666666666999</v>
      </c>
      <c r="G259" s="6">
        <f t="shared" si="40"/>
        <v>-63.506129999999999</v>
      </c>
      <c r="J259" s="88">
        <v>21454666666.667</v>
      </c>
      <c r="K259" s="88">
        <v>-74.494086999999993</v>
      </c>
      <c r="L259" s="88">
        <v>-66.783698999999999</v>
      </c>
      <c r="N259" s="6">
        <f t="shared" si="43"/>
        <v>26.757666666666999</v>
      </c>
      <c r="O259" s="6">
        <f t="shared" si="41"/>
        <v>-87.523323000000005</v>
      </c>
    </row>
    <row r="260" spans="2:16" x14ac:dyDescent="0.25">
      <c r="B260" s="88">
        <v>22772833333.333</v>
      </c>
      <c r="C260" s="88">
        <v>-64.894103999999999</v>
      </c>
      <c r="D260" s="88">
        <v>-57.445652000000003</v>
      </c>
      <c r="F260" s="6">
        <f t="shared" si="42"/>
        <v>27.631388888888999</v>
      </c>
      <c r="G260" s="6">
        <f t="shared" si="40"/>
        <v>-63.060893999999998</v>
      </c>
      <c r="J260" s="88">
        <v>22772833333.333</v>
      </c>
      <c r="K260" s="88">
        <v>-69.483986000000002</v>
      </c>
      <c r="L260" s="88">
        <v>-61.258049</v>
      </c>
      <c r="N260" s="6">
        <f t="shared" si="43"/>
        <v>27.631388888888999</v>
      </c>
      <c r="O260" s="6">
        <f t="shared" si="41"/>
        <v>-78.776038999999997</v>
      </c>
    </row>
    <row r="261" spans="2:16" x14ac:dyDescent="0.25">
      <c r="B261" s="88">
        <v>24091000000</v>
      </c>
      <c r="C261" s="88">
        <v>-68.006020000000007</v>
      </c>
      <c r="D261" s="88">
        <v>-60.676867999999999</v>
      </c>
      <c r="F261" s="6">
        <f t="shared" si="42"/>
        <v>28.505111111110999</v>
      </c>
      <c r="G261" s="6">
        <f t="shared" si="40"/>
        <v>-59.448974999999997</v>
      </c>
      <c r="J261" s="88">
        <v>24091000000</v>
      </c>
      <c r="K261" s="88">
        <v>-75.176124999999999</v>
      </c>
      <c r="L261" s="88">
        <v>-67.335953000000003</v>
      </c>
      <c r="N261" s="6">
        <f t="shared" si="43"/>
        <v>28.505111111110999</v>
      </c>
      <c r="O261" s="6">
        <f t="shared" si="41"/>
        <v>-69.189079000000007</v>
      </c>
    </row>
    <row r="262" spans="2:16" x14ac:dyDescent="0.25">
      <c r="B262" s="88">
        <v>25409166666.667</v>
      </c>
      <c r="C262" s="88">
        <v>-61.508220999999999</v>
      </c>
      <c r="D262" s="88">
        <v>-54.239001999999999</v>
      </c>
      <c r="F262" s="6">
        <f t="shared" si="42"/>
        <v>29.378833333332999</v>
      </c>
      <c r="G262" s="6">
        <f t="shared" si="40"/>
        <v>-60.50882</v>
      </c>
      <c r="J262" s="88">
        <v>25409166666.667</v>
      </c>
      <c r="K262" s="88">
        <v>-78.085587000000004</v>
      </c>
      <c r="L262" s="88">
        <v>-70.174873000000005</v>
      </c>
      <c r="N262" s="6">
        <f t="shared" si="43"/>
        <v>29.378833333332999</v>
      </c>
      <c r="O262" s="6">
        <f t="shared" si="41"/>
        <v>-67.00103</v>
      </c>
    </row>
    <row r="263" spans="2:16" x14ac:dyDescent="0.25">
      <c r="B263" s="88">
        <v>26727333333.333</v>
      </c>
      <c r="C263" s="88">
        <v>-60.836418000000002</v>
      </c>
      <c r="D263" s="88">
        <v>-53.257046000000003</v>
      </c>
      <c r="F263" s="6">
        <f t="shared" si="42"/>
        <v>30.252555555556</v>
      </c>
      <c r="G263" s="6">
        <f t="shared" si="40"/>
        <v>-64.757698000000005</v>
      </c>
      <c r="J263" s="88">
        <v>26727333333.333</v>
      </c>
      <c r="K263" s="88">
        <v>-71.707817000000006</v>
      </c>
      <c r="L263" s="88">
        <v>-63.631981000000003</v>
      </c>
      <c r="N263" s="6">
        <f t="shared" si="43"/>
        <v>30.252555555556</v>
      </c>
      <c r="O263" s="6">
        <f t="shared" si="41"/>
        <v>-70.666374000000005</v>
      </c>
    </row>
    <row r="264" spans="2:16" x14ac:dyDescent="0.25">
      <c r="B264" s="88">
        <v>28045500000</v>
      </c>
      <c r="C264" s="88">
        <v>-66.294883999999996</v>
      </c>
      <c r="D264" s="88">
        <v>-58.597434999999997</v>
      </c>
      <c r="F264" s="6">
        <f t="shared" si="42"/>
        <v>31.126277777778</v>
      </c>
      <c r="G264" s="6">
        <f t="shared" si="40"/>
        <v>-63.854697999999999</v>
      </c>
      <c r="J264" s="88">
        <v>28045500000</v>
      </c>
      <c r="K264" s="88">
        <v>-64.035881000000003</v>
      </c>
      <c r="L264" s="88">
        <v>-55.785041999999997</v>
      </c>
      <c r="N264" s="6">
        <f t="shared" si="43"/>
        <v>31.126277777778</v>
      </c>
      <c r="O264" s="6">
        <f t="shared" si="41"/>
        <v>-70.717277999999993</v>
      </c>
    </row>
    <row r="265" spans="2:16" x14ac:dyDescent="0.25">
      <c r="B265" s="88">
        <v>29363666666.667</v>
      </c>
      <c r="C265" s="88">
        <v>-66.291763000000003</v>
      </c>
      <c r="D265" s="88">
        <v>-58.848106000000001</v>
      </c>
      <c r="F265" s="6">
        <f t="shared" si="42"/>
        <v>32</v>
      </c>
      <c r="G265" s="6">
        <f t="shared" si="40"/>
        <v>-92.179053999999994</v>
      </c>
      <c r="J265" s="88">
        <v>29363666666.667</v>
      </c>
      <c r="K265" s="88">
        <v>-61.649909999999998</v>
      </c>
      <c r="L265" s="88">
        <v>-53.751399999999997</v>
      </c>
      <c r="N265" s="6">
        <f t="shared" si="43"/>
        <v>32</v>
      </c>
      <c r="O265" s="6">
        <f t="shared" si="41"/>
        <v>-70.021987999999993</v>
      </c>
    </row>
    <row r="266" spans="2:16" x14ac:dyDescent="0.25">
      <c r="B266" s="88">
        <v>30681833333.333</v>
      </c>
      <c r="C266" s="88">
        <v>-59.632899999999999</v>
      </c>
      <c r="D266" s="88">
        <v>-52.271335999999998</v>
      </c>
      <c r="F266" s="6" t="s">
        <v>21</v>
      </c>
      <c r="J266" s="88">
        <v>30681833333.333</v>
      </c>
      <c r="K266" s="88">
        <v>-61.746806999999997</v>
      </c>
      <c r="L266" s="88">
        <v>-53.946987</v>
      </c>
      <c r="N266" s="6" t="s">
        <v>21</v>
      </c>
    </row>
    <row r="267" spans="2:16" x14ac:dyDescent="0.25">
      <c r="B267" s="88">
        <v>32000000000</v>
      </c>
      <c r="C267" s="88">
        <v>-61.257213999999998</v>
      </c>
      <c r="D267" s="88">
        <v>-53.440666</v>
      </c>
      <c r="J267" s="88">
        <v>32000000000</v>
      </c>
      <c r="K267" s="88">
        <v>-70.196869000000007</v>
      </c>
      <c r="L267" s="88">
        <v>-61.812054000000003</v>
      </c>
    </row>
    <row r="268" spans="2:16" x14ac:dyDescent="0.25">
      <c r="B268" s="88" t="s">
        <v>21</v>
      </c>
      <c r="J268" s="88" t="s">
        <v>21</v>
      </c>
    </row>
    <row r="269" spans="2:16" x14ac:dyDescent="0.25">
      <c r="F269" s="6" t="s">
        <v>47</v>
      </c>
      <c r="N269" s="6" t="s">
        <v>47</v>
      </c>
    </row>
    <row r="270" spans="2:16" ht="15.75" x14ac:dyDescent="0.25">
      <c r="F270" s="6" t="s">
        <v>19</v>
      </c>
      <c r="G270" s="6" t="str">
        <f t="shared" ref="G270:G289" si="44">D296</f>
        <v>3Ix3L dBc Log Mag(dB)</v>
      </c>
      <c r="H270" s="35">
        <v>3</v>
      </c>
      <c r="N270" s="6" t="s">
        <v>19</v>
      </c>
      <c r="O270" s="6" t="str">
        <f t="shared" ref="O270:O289" si="45">L296</f>
        <v>3Ix3L dBc Log Mag(dB)</v>
      </c>
      <c r="P270" s="35">
        <v>3</v>
      </c>
    </row>
    <row r="271" spans="2:16" ht="15.75" x14ac:dyDescent="0.25">
      <c r="B271" s="88" t="s">
        <v>45</v>
      </c>
      <c r="F271" s="6">
        <f t="shared" ref="F271:F289" si="46">B297/1000000000</f>
        <v>24.273</v>
      </c>
      <c r="G271" s="6">
        <f t="shared" si="44"/>
        <v>-50.370735000000003</v>
      </c>
      <c r="H271" s="36">
        <f>ABS(AVERAGE(G271:G289)-(H270-1)*5)</f>
        <v>67.949372736842108</v>
      </c>
      <c r="J271" s="88" t="s">
        <v>45</v>
      </c>
      <c r="N271" s="6">
        <f t="shared" ref="N271:N289" si="47">J297/1000000000</f>
        <v>24.273</v>
      </c>
      <c r="O271" s="6">
        <f t="shared" si="45"/>
        <v>-41.052199999999999</v>
      </c>
      <c r="P271" s="36">
        <f>ABS(AVERAGE(O271:O289)-(P270-1)*5)</f>
        <v>66.775548526315788</v>
      </c>
    </row>
    <row r="272" spans="2:16" x14ac:dyDescent="0.25">
      <c r="B272" s="88" t="s">
        <v>19</v>
      </c>
      <c r="C272" s="88" t="s">
        <v>155</v>
      </c>
      <c r="D272" s="88" t="s">
        <v>81</v>
      </c>
      <c r="F272" s="6">
        <f t="shared" si="46"/>
        <v>24.702277777778001</v>
      </c>
      <c r="G272" s="6">
        <f t="shared" si="44"/>
        <v>-50.176192999999998</v>
      </c>
      <c r="J272" s="88" t="s">
        <v>19</v>
      </c>
      <c r="K272" s="88" t="s">
        <v>155</v>
      </c>
      <c r="L272" s="88" t="s">
        <v>81</v>
      </c>
      <c r="N272" s="6">
        <f t="shared" si="47"/>
        <v>24.702277777778001</v>
      </c>
      <c r="O272" s="6">
        <f t="shared" si="45"/>
        <v>-42.934607999999997</v>
      </c>
    </row>
    <row r="273" spans="2:15" x14ac:dyDescent="0.25">
      <c r="B273" s="88">
        <v>16273000000</v>
      </c>
      <c r="C273" s="88">
        <v>-65.846328999999997</v>
      </c>
      <c r="D273" s="88">
        <v>-60.160609999999998</v>
      </c>
      <c r="F273" s="6">
        <f t="shared" si="46"/>
        <v>25.131555555555998</v>
      </c>
      <c r="G273" s="6">
        <f t="shared" si="44"/>
        <v>-51.018993000000002</v>
      </c>
      <c r="J273" s="88">
        <v>16273000000</v>
      </c>
      <c r="K273" s="88">
        <v>-72.631553999999994</v>
      </c>
      <c r="L273" s="88">
        <v>-64.867760000000004</v>
      </c>
      <c r="N273" s="6">
        <f t="shared" si="47"/>
        <v>25.131555555555998</v>
      </c>
      <c r="O273" s="6">
        <f t="shared" si="45"/>
        <v>-46.264954000000003</v>
      </c>
    </row>
    <row r="274" spans="2:15" x14ac:dyDescent="0.25">
      <c r="B274" s="88">
        <v>17146722222.222</v>
      </c>
      <c r="C274" s="88">
        <v>-77.726730000000003</v>
      </c>
      <c r="D274" s="88">
        <v>-71.541175999999993</v>
      </c>
      <c r="F274" s="6">
        <f t="shared" si="46"/>
        <v>25.560833333333001</v>
      </c>
      <c r="G274" s="6">
        <f t="shared" si="44"/>
        <v>-54.119174999999998</v>
      </c>
      <c r="J274" s="88">
        <v>17146722222.222</v>
      </c>
      <c r="K274" s="88">
        <v>-69.246032999999997</v>
      </c>
      <c r="L274" s="88">
        <v>-61.272452999999999</v>
      </c>
      <c r="N274" s="6">
        <f t="shared" si="47"/>
        <v>25.560833333333001</v>
      </c>
      <c r="O274" s="6">
        <f t="shared" si="45"/>
        <v>-48.804152999999999</v>
      </c>
    </row>
    <row r="275" spans="2:15" x14ac:dyDescent="0.25">
      <c r="B275" s="88">
        <v>18020444444.444</v>
      </c>
      <c r="C275" s="88">
        <v>-78.059448000000003</v>
      </c>
      <c r="D275" s="88">
        <v>-71.591003000000001</v>
      </c>
      <c r="F275" s="6">
        <f t="shared" si="46"/>
        <v>25.990111111110998</v>
      </c>
      <c r="G275" s="6">
        <f t="shared" si="44"/>
        <v>-58.383526000000003</v>
      </c>
      <c r="J275" s="88">
        <v>18020444444.444</v>
      </c>
      <c r="K275" s="88">
        <v>-79.721382000000006</v>
      </c>
      <c r="L275" s="88">
        <v>-71.848831000000004</v>
      </c>
      <c r="N275" s="6">
        <f t="shared" si="47"/>
        <v>25.990111111110998</v>
      </c>
      <c r="O275" s="6">
        <f t="shared" si="45"/>
        <v>-56.475825999999998</v>
      </c>
    </row>
    <row r="276" spans="2:15" x14ac:dyDescent="0.25">
      <c r="B276" s="88">
        <v>18894166666.667</v>
      </c>
      <c r="C276" s="88">
        <v>-75.632544999999993</v>
      </c>
      <c r="D276" s="88">
        <v>-69.119613999999999</v>
      </c>
      <c r="F276" s="6">
        <f t="shared" si="46"/>
        <v>26.419388888888999</v>
      </c>
      <c r="G276" s="6">
        <f t="shared" si="44"/>
        <v>-52.764923000000003</v>
      </c>
      <c r="J276" s="88">
        <v>18894166666.667</v>
      </c>
      <c r="K276" s="88">
        <v>-91.281929000000005</v>
      </c>
      <c r="L276" s="88">
        <v>-83.703995000000006</v>
      </c>
      <c r="N276" s="6">
        <f t="shared" si="47"/>
        <v>26.419388888888999</v>
      </c>
      <c r="O276" s="6">
        <f t="shared" si="45"/>
        <v>-59.639507000000002</v>
      </c>
    </row>
    <row r="277" spans="2:15" x14ac:dyDescent="0.25">
      <c r="B277" s="88">
        <v>19767888888.889</v>
      </c>
      <c r="C277" s="88">
        <v>-72.149437000000006</v>
      </c>
      <c r="D277" s="88">
        <v>-65.806693999999993</v>
      </c>
      <c r="F277" s="6">
        <f t="shared" si="46"/>
        <v>26.848666666667</v>
      </c>
      <c r="G277" s="6">
        <f t="shared" si="44"/>
        <v>-55.045363999999999</v>
      </c>
      <c r="J277" s="88">
        <v>19767888888.889</v>
      </c>
      <c r="K277" s="88">
        <v>-89.806693999999993</v>
      </c>
      <c r="L277" s="88">
        <v>-82.393082000000007</v>
      </c>
      <c r="N277" s="6">
        <f t="shared" si="47"/>
        <v>26.848666666667</v>
      </c>
      <c r="O277" s="6">
        <f t="shared" si="45"/>
        <v>-74.017493999999999</v>
      </c>
    </row>
    <row r="278" spans="2:15" x14ac:dyDescent="0.25">
      <c r="B278" s="88">
        <v>20641611111.111</v>
      </c>
      <c r="C278" s="88">
        <v>-71.537711999999999</v>
      </c>
      <c r="D278" s="88">
        <v>-64.642753999999996</v>
      </c>
      <c r="F278" s="6">
        <f t="shared" si="46"/>
        <v>27.277944444444</v>
      </c>
      <c r="G278" s="6">
        <f t="shared" si="44"/>
        <v>-56.082245</v>
      </c>
      <c r="J278" s="88">
        <v>20641611111.111</v>
      </c>
      <c r="K278" s="88">
        <v>-92.212601000000006</v>
      </c>
      <c r="L278" s="88">
        <v>-83.681526000000005</v>
      </c>
      <c r="N278" s="6">
        <f t="shared" si="47"/>
        <v>27.277944444444</v>
      </c>
      <c r="O278" s="6">
        <f t="shared" si="45"/>
        <v>-57.85812</v>
      </c>
    </row>
    <row r="279" spans="2:15" x14ac:dyDescent="0.25">
      <c r="B279" s="88">
        <v>21515333333.333</v>
      </c>
      <c r="C279" s="88">
        <v>-71.774910000000006</v>
      </c>
      <c r="D279" s="88">
        <v>-65.272789000000003</v>
      </c>
      <c r="F279" s="6">
        <f t="shared" si="46"/>
        <v>27.707222222222001</v>
      </c>
      <c r="G279" s="6">
        <f t="shared" si="44"/>
        <v>-57.676330999999998</v>
      </c>
      <c r="J279" s="88">
        <v>21515333333.333</v>
      </c>
      <c r="K279" s="88">
        <v>-97.134377000000001</v>
      </c>
      <c r="L279" s="88">
        <v>-88.315605000000005</v>
      </c>
      <c r="N279" s="6">
        <f t="shared" si="47"/>
        <v>27.707222222222001</v>
      </c>
      <c r="O279" s="6">
        <f t="shared" si="45"/>
        <v>-61.423515000000002</v>
      </c>
    </row>
    <row r="280" spans="2:15" x14ac:dyDescent="0.25">
      <c r="B280" s="88">
        <v>22389055555.556</v>
      </c>
      <c r="C280" s="88">
        <v>-70.852196000000006</v>
      </c>
      <c r="D280" s="88">
        <v>-64.316574000000003</v>
      </c>
      <c r="F280" s="6">
        <f t="shared" si="46"/>
        <v>28.136500000000002</v>
      </c>
      <c r="G280" s="6">
        <f t="shared" si="44"/>
        <v>-57.218822000000003</v>
      </c>
      <c r="J280" s="88">
        <v>22389055555.556</v>
      </c>
      <c r="K280" s="88">
        <v>-93.748085000000003</v>
      </c>
      <c r="L280" s="88">
        <v>-85.106277000000006</v>
      </c>
      <c r="N280" s="6">
        <f t="shared" si="47"/>
        <v>28.136500000000002</v>
      </c>
      <c r="O280" s="6">
        <f t="shared" si="45"/>
        <v>-58.394855</v>
      </c>
    </row>
    <row r="281" spans="2:15" x14ac:dyDescent="0.25">
      <c r="B281" s="88">
        <v>23262777777.778</v>
      </c>
      <c r="C281" s="88">
        <v>-67.068923999999996</v>
      </c>
      <c r="D281" s="88">
        <v>-60.265602000000001</v>
      </c>
      <c r="F281" s="6">
        <f t="shared" si="46"/>
        <v>28.565777777777999</v>
      </c>
      <c r="G281" s="6">
        <f t="shared" si="44"/>
        <v>-57.250252000000003</v>
      </c>
      <c r="J281" s="88">
        <v>23262777777.778</v>
      </c>
      <c r="K281" s="88">
        <v>-95.336746000000005</v>
      </c>
      <c r="L281" s="88">
        <v>-87.142052000000007</v>
      </c>
      <c r="N281" s="6">
        <f t="shared" si="47"/>
        <v>28.565777777777999</v>
      </c>
      <c r="O281" s="6">
        <f t="shared" si="45"/>
        <v>-60.073647000000001</v>
      </c>
    </row>
    <row r="282" spans="2:15" x14ac:dyDescent="0.25">
      <c r="B282" s="88">
        <v>24136500000</v>
      </c>
      <c r="C282" s="88">
        <v>-68.676627999999994</v>
      </c>
      <c r="D282" s="88">
        <v>-61.885688999999999</v>
      </c>
      <c r="F282" s="6">
        <f t="shared" si="46"/>
        <v>28.995055555556</v>
      </c>
      <c r="G282" s="6">
        <f t="shared" si="44"/>
        <v>-57.952309</v>
      </c>
      <c r="J282" s="88">
        <v>24136500000</v>
      </c>
      <c r="K282" s="88">
        <v>-93.949577000000005</v>
      </c>
      <c r="L282" s="88">
        <v>-86.157371999999995</v>
      </c>
      <c r="N282" s="6">
        <f t="shared" si="47"/>
        <v>28.995055555556</v>
      </c>
      <c r="O282" s="6">
        <f t="shared" si="45"/>
        <v>-53.864719000000001</v>
      </c>
    </row>
    <row r="283" spans="2:15" x14ac:dyDescent="0.25">
      <c r="B283" s="88">
        <v>25010222222.222</v>
      </c>
      <c r="C283" s="88">
        <v>-70.388358999999994</v>
      </c>
      <c r="D283" s="88">
        <v>-63.336120999999999</v>
      </c>
      <c r="F283" s="6">
        <f t="shared" si="46"/>
        <v>29.424333333332999</v>
      </c>
      <c r="G283" s="6">
        <f t="shared" si="44"/>
        <v>-69.345618999999999</v>
      </c>
      <c r="J283" s="88">
        <v>25010222222.222</v>
      </c>
      <c r="K283" s="88">
        <v>-90.068755999999993</v>
      </c>
      <c r="L283" s="88">
        <v>-82.358367999999999</v>
      </c>
      <c r="N283" s="6">
        <f t="shared" si="47"/>
        <v>29.424333333332999</v>
      </c>
      <c r="O283" s="6">
        <f t="shared" si="45"/>
        <v>-58.036549000000001</v>
      </c>
    </row>
    <row r="284" spans="2:15" x14ac:dyDescent="0.25">
      <c r="B284" s="88">
        <v>25883944444.444</v>
      </c>
      <c r="C284" s="88">
        <v>-73.790131000000002</v>
      </c>
      <c r="D284" s="88">
        <v>-66.341682000000006</v>
      </c>
      <c r="F284" s="6">
        <f t="shared" si="46"/>
        <v>29.853611111111</v>
      </c>
      <c r="G284" s="6">
        <f t="shared" si="44"/>
        <v>-58.977356</v>
      </c>
      <c r="J284" s="88">
        <v>25883944444.444</v>
      </c>
      <c r="K284" s="88">
        <v>-93.255722000000006</v>
      </c>
      <c r="L284" s="88">
        <v>-85.029785000000004</v>
      </c>
      <c r="N284" s="6">
        <f t="shared" si="47"/>
        <v>29.853611111111</v>
      </c>
      <c r="O284" s="6">
        <f t="shared" si="45"/>
        <v>-54.584457</v>
      </c>
    </row>
    <row r="285" spans="2:15" x14ac:dyDescent="0.25">
      <c r="B285" s="88">
        <v>26757666666.667</v>
      </c>
      <c r="C285" s="88">
        <v>-70.835289000000003</v>
      </c>
      <c r="D285" s="88">
        <v>-63.506129999999999</v>
      </c>
      <c r="F285" s="6">
        <f t="shared" si="46"/>
        <v>30.282888888889001</v>
      </c>
      <c r="G285" s="6">
        <f t="shared" si="44"/>
        <v>-61.763840000000002</v>
      </c>
      <c r="J285" s="88">
        <v>26757666666.667</v>
      </c>
      <c r="K285" s="88">
        <v>-95.363495</v>
      </c>
      <c r="L285" s="88">
        <v>-87.523323000000005</v>
      </c>
      <c r="N285" s="6">
        <f t="shared" si="47"/>
        <v>30.282888888889001</v>
      </c>
      <c r="O285" s="6">
        <f t="shared" si="45"/>
        <v>-56.090775000000001</v>
      </c>
    </row>
    <row r="286" spans="2:15" x14ac:dyDescent="0.25">
      <c r="B286" s="88">
        <v>27631388888.889</v>
      </c>
      <c r="C286" s="88">
        <v>-70.330116000000004</v>
      </c>
      <c r="D286" s="88">
        <v>-63.060893999999998</v>
      </c>
      <c r="F286" s="6">
        <f t="shared" si="46"/>
        <v>30.712166666666999</v>
      </c>
      <c r="G286" s="6">
        <f t="shared" si="44"/>
        <v>-68.168411000000006</v>
      </c>
      <c r="J286" s="88">
        <v>27631388888.889</v>
      </c>
      <c r="K286" s="88">
        <v>-86.686751999999998</v>
      </c>
      <c r="L286" s="88">
        <v>-78.776038999999997</v>
      </c>
      <c r="N286" s="6">
        <f t="shared" si="47"/>
        <v>30.712166666666999</v>
      </c>
      <c r="O286" s="6">
        <f t="shared" si="45"/>
        <v>-57.514442000000003</v>
      </c>
    </row>
    <row r="287" spans="2:15" x14ac:dyDescent="0.25">
      <c r="B287" s="88">
        <v>28505111111.111</v>
      </c>
      <c r="C287" s="88">
        <v>-67.028343000000007</v>
      </c>
      <c r="D287" s="88">
        <v>-59.448974999999997</v>
      </c>
      <c r="F287" s="6">
        <f t="shared" si="46"/>
        <v>31.141444444444002</v>
      </c>
      <c r="G287" s="6">
        <f t="shared" si="44"/>
        <v>-69.972572</v>
      </c>
      <c r="J287" s="88">
        <v>28505111111.111</v>
      </c>
      <c r="K287" s="88">
        <v>-77.264908000000005</v>
      </c>
      <c r="L287" s="88">
        <v>-69.189079000000007</v>
      </c>
      <c r="N287" s="6">
        <f t="shared" si="47"/>
        <v>31.141444444444002</v>
      </c>
      <c r="O287" s="6">
        <f t="shared" si="45"/>
        <v>-61.276702999999998</v>
      </c>
    </row>
    <row r="288" spans="2:15" x14ac:dyDescent="0.25">
      <c r="B288" s="88">
        <v>29378833333.333</v>
      </c>
      <c r="C288" s="88">
        <v>-68.206267999999994</v>
      </c>
      <c r="D288" s="88">
        <v>-60.50882</v>
      </c>
      <c r="F288" s="6">
        <f t="shared" si="46"/>
        <v>31.570722222221999</v>
      </c>
      <c r="G288" s="6">
        <f t="shared" si="44"/>
        <v>-58.091698000000001</v>
      </c>
      <c r="J288" s="88">
        <v>29378833333.333</v>
      </c>
      <c r="K288" s="88">
        <v>-75.251868999999999</v>
      </c>
      <c r="L288" s="88">
        <v>-67.00103</v>
      </c>
      <c r="N288" s="6">
        <f t="shared" si="47"/>
        <v>31.570722222221999</v>
      </c>
      <c r="O288" s="6">
        <f t="shared" si="45"/>
        <v>-71.805938999999995</v>
      </c>
    </row>
    <row r="289" spans="2:16" x14ac:dyDescent="0.25">
      <c r="B289" s="88">
        <v>30252555555.556</v>
      </c>
      <c r="C289" s="88">
        <v>-72.201355000000007</v>
      </c>
      <c r="D289" s="88">
        <v>-64.757698000000005</v>
      </c>
      <c r="F289" s="6">
        <f t="shared" si="46"/>
        <v>32</v>
      </c>
      <c r="G289" s="6">
        <f t="shared" si="44"/>
        <v>-56.659717999999998</v>
      </c>
      <c r="J289" s="88">
        <v>30252555555.556</v>
      </c>
      <c r="K289" s="88">
        <v>-78.564887999999996</v>
      </c>
      <c r="L289" s="88">
        <v>-70.666374000000005</v>
      </c>
      <c r="N289" s="6">
        <f t="shared" si="47"/>
        <v>32</v>
      </c>
      <c r="O289" s="6">
        <f t="shared" si="45"/>
        <v>-58.622959000000002</v>
      </c>
    </row>
    <row r="290" spans="2:16" x14ac:dyDescent="0.25">
      <c r="B290" s="88">
        <v>31126277777.778</v>
      </c>
      <c r="C290" s="88">
        <v>-71.216262999999998</v>
      </c>
      <c r="D290" s="88">
        <v>-63.854697999999999</v>
      </c>
      <c r="F290" s="6" t="s">
        <v>21</v>
      </c>
      <c r="J290" s="88">
        <v>31126277777.778</v>
      </c>
      <c r="K290" s="88">
        <v>-78.517097000000007</v>
      </c>
      <c r="L290" s="88">
        <v>-70.717277999999993</v>
      </c>
      <c r="N290" s="6" t="s">
        <v>21</v>
      </c>
    </row>
    <row r="291" spans="2:16" x14ac:dyDescent="0.25">
      <c r="B291" s="88">
        <v>32000000000</v>
      </c>
      <c r="C291" s="88">
        <v>-99.995604999999998</v>
      </c>
      <c r="D291" s="88">
        <v>-92.179053999999994</v>
      </c>
      <c r="J291" s="88">
        <v>32000000000</v>
      </c>
      <c r="K291" s="88">
        <v>-78.406807000000001</v>
      </c>
      <c r="L291" s="88">
        <v>-70.021987999999993</v>
      </c>
    </row>
    <row r="292" spans="2:16" x14ac:dyDescent="0.25">
      <c r="B292" s="88" t="s">
        <v>21</v>
      </c>
      <c r="J292" s="88" t="s">
        <v>21</v>
      </c>
    </row>
    <row r="293" spans="2:16" x14ac:dyDescent="0.25">
      <c r="F293" s="6" t="s">
        <v>49</v>
      </c>
      <c r="N293" s="6" t="s">
        <v>49</v>
      </c>
    </row>
    <row r="294" spans="2:16" ht="15.75" x14ac:dyDescent="0.25">
      <c r="F294" s="6" t="s">
        <v>19</v>
      </c>
      <c r="G294" s="6" t="str">
        <f t="shared" ref="G294:G313" si="48">D320</f>
        <v>3Ix4L dBc Log Mag(dB)</v>
      </c>
      <c r="H294" s="35">
        <v>3</v>
      </c>
      <c r="N294" s="6" t="s">
        <v>19</v>
      </c>
      <c r="O294" s="6" t="str">
        <f t="shared" ref="O294:O313" si="49">L320</f>
        <v>3Ix4L dBc Log Mag(dB)</v>
      </c>
      <c r="P294" s="35">
        <v>3</v>
      </c>
    </row>
    <row r="295" spans="2:16" ht="15.75" x14ac:dyDescent="0.25">
      <c r="B295" s="88" t="s">
        <v>47</v>
      </c>
      <c r="F295" s="6">
        <f t="shared" ref="F295:F313" si="50">B321/1000000000</f>
        <v>16.696999999999999</v>
      </c>
      <c r="G295" s="6">
        <f t="shared" si="48"/>
        <v>-54.018619999999999</v>
      </c>
      <c r="H295" s="36">
        <f>ABS(AVERAGE(G295:G313)-(H294-1)*5)</f>
        <v>71.315183000000005</v>
      </c>
      <c r="J295" s="88" t="s">
        <v>47</v>
      </c>
      <c r="N295" s="6">
        <f t="shared" ref="N295:N313" si="51">J321/1000000000</f>
        <v>16.696999999999999</v>
      </c>
      <c r="O295" s="6">
        <f t="shared" si="49"/>
        <v>-67.310028000000003</v>
      </c>
      <c r="P295" s="36">
        <f>ABS(AVERAGE(O295:O313)-(P294-1)*5)</f>
        <v>86.271394473684225</v>
      </c>
    </row>
    <row r="296" spans="2:16" x14ac:dyDescent="0.25">
      <c r="B296" s="88" t="s">
        <v>19</v>
      </c>
      <c r="C296" s="88" t="s">
        <v>156</v>
      </c>
      <c r="D296" s="88" t="s">
        <v>82</v>
      </c>
      <c r="F296" s="6">
        <f t="shared" si="50"/>
        <v>17.547166666667</v>
      </c>
      <c r="G296" s="6">
        <f t="shared" si="48"/>
        <v>-52.403858</v>
      </c>
      <c r="J296" s="88" t="s">
        <v>19</v>
      </c>
      <c r="K296" s="88" t="s">
        <v>156</v>
      </c>
      <c r="L296" s="88" t="s">
        <v>82</v>
      </c>
      <c r="N296" s="6">
        <f t="shared" si="51"/>
        <v>17.547166666667</v>
      </c>
      <c r="O296" s="6">
        <f t="shared" si="49"/>
        <v>-70.747658000000001</v>
      </c>
    </row>
    <row r="297" spans="2:16" x14ac:dyDescent="0.25">
      <c r="B297" s="88">
        <v>24273000000</v>
      </c>
      <c r="C297" s="88">
        <v>-56.056454000000002</v>
      </c>
      <c r="D297" s="88">
        <v>-50.370735000000003</v>
      </c>
      <c r="F297" s="6">
        <f t="shared" si="50"/>
        <v>18.397333333333002</v>
      </c>
      <c r="G297" s="6">
        <f t="shared" si="48"/>
        <v>-57.204521</v>
      </c>
      <c r="J297" s="88">
        <v>24273000000</v>
      </c>
      <c r="K297" s="88">
        <v>-48.815998</v>
      </c>
      <c r="L297" s="88">
        <v>-41.052199999999999</v>
      </c>
      <c r="N297" s="6">
        <f t="shared" si="51"/>
        <v>18.397333333333002</v>
      </c>
      <c r="O297" s="6">
        <f t="shared" si="49"/>
        <v>-75.592895999999996</v>
      </c>
    </row>
    <row r="298" spans="2:16" x14ac:dyDescent="0.25">
      <c r="B298" s="88">
        <v>24702277777.778</v>
      </c>
      <c r="C298" s="88">
        <v>-56.361755000000002</v>
      </c>
      <c r="D298" s="88">
        <v>-50.176192999999998</v>
      </c>
      <c r="F298" s="6">
        <f t="shared" si="50"/>
        <v>19.247499999999999</v>
      </c>
      <c r="G298" s="6">
        <f t="shared" si="48"/>
        <v>-61.894103999999999</v>
      </c>
      <c r="J298" s="88">
        <v>24702277777.778</v>
      </c>
      <c r="K298" s="88">
        <v>-50.908188000000003</v>
      </c>
      <c r="L298" s="88">
        <v>-42.934607999999997</v>
      </c>
      <c r="N298" s="6">
        <f t="shared" si="51"/>
        <v>19.247499999999999</v>
      </c>
      <c r="O298" s="6">
        <f t="shared" si="49"/>
        <v>-82.638321000000005</v>
      </c>
    </row>
    <row r="299" spans="2:16" x14ac:dyDescent="0.25">
      <c r="B299" s="88">
        <v>25131555555.556</v>
      </c>
      <c r="C299" s="88">
        <v>-57.487434</v>
      </c>
      <c r="D299" s="88">
        <v>-51.018993000000002</v>
      </c>
      <c r="F299" s="6">
        <f t="shared" si="50"/>
        <v>20.097666666666999</v>
      </c>
      <c r="G299" s="6">
        <f t="shared" si="48"/>
        <v>-57.003703999999999</v>
      </c>
      <c r="J299" s="88">
        <v>25131555555.556</v>
      </c>
      <c r="K299" s="88">
        <v>-54.137501</v>
      </c>
      <c r="L299" s="88">
        <v>-46.264954000000003</v>
      </c>
      <c r="N299" s="6">
        <f t="shared" si="51"/>
        <v>20.097666666666999</v>
      </c>
      <c r="O299" s="6">
        <f t="shared" si="49"/>
        <v>-87.015884</v>
      </c>
    </row>
    <row r="300" spans="2:16" x14ac:dyDescent="0.25">
      <c r="B300" s="88">
        <v>25560833333.333</v>
      </c>
      <c r="C300" s="88">
        <v>-60.632103000000001</v>
      </c>
      <c r="D300" s="88">
        <v>-54.119174999999998</v>
      </c>
      <c r="F300" s="6">
        <f t="shared" si="50"/>
        <v>20.947833333333001</v>
      </c>
      <c r="G300" s="6">
        <f t="shared" si="48"/>
        <v>-54.517578</v>
      </c>
      <c r="J300" s="88">
        <v>25560833333.333</v>
      </c>
      <c r="K300" s="88">
        <v>-56.382088000000003</v>
      </c>
      <c r="L300" s="88">
        <v>-48.804152999999999</v>
      </c>
      <c r="N300" s="6">
        <f t="shared" si="51"/>
        <v>20.947833333333001</v>
      </c>
      <c r="O300" s="6">
        <f t="shared" si="49"/>
        <v>-81.946952999999993</v>
      </c>
    </row>
    <row r="301" spans="2:16" x14ac:dyDescent="0.25">
      <c r="B301" s="88">
        <v>25990111111.111</v>
      </c>
      <c r="C301" s="88">
        <v>-64.726264999999998</v>
      </c>
      <c r="D301" s="88">
        <v>-58.383526000000003</v>
      </c>
      <c r="F301" s="6">
        <f t="shared" si="50"/>
        <v>21.797999999999998</v>
      </c>
      <c r="G301" s="6">
        <f t="shared" si="48"/>
        <v>-56.451050000000002</v>
      </c>
      <c r="J301" s="88">
        <v>25990111111.111</v>
      </c>
      <c r="K301" s="88">
        <v>-63.889431000000002</v>
      </c>
      <c r="L301" s="88">
        <v>-56.475825999999998</v>
      </c>
      <c r="N301" s="6">
        <f t="shared" si="51"/>
        <v>21.797999999999998</v>
      </c>
      <c r="O301" s="6">
        <f t="shared" si="49"/>
        <v>-74.836867999999996</v>
      </c>
    </row>
    <row r="302" spans="2:16" x14ac:dyDescent="0.25">
      <c r="B302" s="88">
        <v>26419388888.889</v>
      </c>
      <c r="C302" s="88">
        <v>-59.659889</v>
      </c>
      <c r="D302" s="88">
        <v>-52.764923000000003</v>
      </c>
      <c r="F302" s="6">
        <f t="shared" si="50"/>
        <v>22.648166666666999</v>
      </c>
      <c r="G302" s="6">
        <f t="shared" si="48"/>
        <v>-59.002861000000003</v>
      </c>
      <c r="J302" s="88">
        <v>26419388888.889</v>
      </c>
      <c r="K302" s="88">
        <v>-68.170578000000006</v>
      </c>
      <c r="L302" s="88">
        <v>-59.639507000000002</v>
      </c>
      <c r="N302" s="6">
        <f t="shared" si="51"/>
        <v>22.648166666666999</v>
      </c>
      <c r="O302" s="6">
        <f t="shared" si="49"/>
        <v>-70.861701999999994</v>
      </c>
    </row>
    <row r="303" spans="2:16" x14ac:dyDescent="0.25">
      <c r="B303" s="88">
        <v>26848666666.667</v>
      </c>
      <c r="C303" s="88">
        <v>-61.547485000000002</v>
      </c>
      <c r="D303" s="88">
        <v>-55.045363999999999</v>
      </c>
      <c r="F303" s="6">
        <f t="shared" si="50"/>
        <v>23.498333333333001</v>
      </c>
      <c r="G303" s="6">
        <f t="shared" si="48"/>
        <v>-60.352187999999998</v>
      </c>
      <c r="J303" s="88">
        <v>26848666666.667</v>
      </c>
      <c r="K303" s="88">
        <v>-82.836273000000006</v>
      </c>
      <c r="L303" s="88">
        <v>-74.017493999999999</v>
      </c>
      <c r="N303" s="6">
        <f t="shared" si="51"/>
        <v>23.498333333333001</v>
      </c>
      <c r="O303" s="6">
        <f t="shared" si="49"/>
        <v>-71.552848999999995</v>
      </c>
    </row>
    <row r="304" spans="2:16" x14ac:dyDescent="0.25">
      <c r="B304" s="88">
        <v>27277944444.444</v>
      </c>
      <c r="C304" s="88">
        <v>-62.617870000000003</v>
      </c>
      <c r="D304" s="88">
        <v>-56.082245</v>
      </c>
      <c r="F304" s="6">
        <f t="shared" si="50"/>
        <v>24.348500000000001</v>
      </c>
      <c r="G304" s="6">
        <f t="shared" si="48"/>
        <v>-62.538902</v>
      </c>
      <c r="J304" s="88">
        <v>27277944444.444</v>
      </c>
      <c r="K304" s="88">
        <v>-66.499923999999993</v>
      </c>
      <c r="L304" s="88">
        <v>-57.85812</v>
      </c>
      <c r="N304" s="6">
        <f t="shared" si="51"/>
        <v>24.348500000000001</v>
      </c>
      <c r="O304" s="6">
        <f t="shared" si="49"/>
        <v>-71.818129999999996</v>
      </c>
    </row>
    <row r="305" spans="2:16" x14ac:dyDescent="0.25">
      <c r="B305" s="88">
        <v>27707222222.222</v>
      </c>
      <c r="C305" s="88">
        <v>-64.479659999999996</v>
      </c>
      <c r="D305" s="88">
        <v>-57.676330999999998</v>
      </c>
      <c r="F305" s="6">
        <f t="shared" si="50"/>
        <v>25.198666666666998</v>
      </c>
      <c r="G305" s="6">
        <f t="shared" si="48"/>
        <v>-66.674957000000006</v>
      </c>
      <c r="J305" s="88">
        <v>27707222222.222</v>
      </c>
      <c r="K305" s="88">
        <v>-69.618210000000005</v>
      </c>
      <c r="L305" s="88">
        <v>-61.423515000000002</v>
      </c>
      <c r="N305" s="6">
        <f t="shared" si="51"/>
        <v>25.198666666666998</v>
      </c>
      <c r="O305" s="6">
        <f t="shared" si="49"/>
        <v>-72.195633000000001</v>
      </c>
    </row>
    <row r="306" spans="2:16" x14ac:dyDescent="0.25">
      <c r="B306" s="88">
        <v>28136500000</v>
      </c>
      <c r="C306" s="88">
        <v>-64.009758000000005</v>
      </c>
      <c r="D306" s="88">
        <v>-57.218822000000003</v>
      </c>
      <c r="F306" s="6">
        <f t="shared" si="50"/>
        <v>26.048833333333</v>
      </c>
      <c r="G306" s="6">
        <f t="shared" si="48"/>
        <v>-74.337219000000005</v>
      </c>
      <c r="J306" s="88">
        <v>28136500000</v>
      </c>
      <c r="K306" s="88">
        <v>-66.187056999999996</v>
      </c>
      <c r="L306" s="88">
        <v>-58.394855</v>
      </c>
      <c r="N306" s="6">
        <f t="shared" si="51"/>
        <v>26.048833333333</v>
      </c>
      <c r="O306" s="6">
        <f t="shared" si="49"/>
        <v>-74.432045000000002</v>
      </c>
    </row>
    <row r="307" spans="2:16" x14ac:dyDescent="0.25">
      <c r="B307" s="88">
        <v>28565777777.778</v>
      </c>
      <c r="C307" s="88">
        <v>-64.302490000000006</v>
      </c>
      <c r="D307" s="88">
        <v>-57.250252000000003</v>
      </c>
      <c r="F307" s="6">
        <f t="shared" si="50"/>
        <v>26.899000000000001</v>
      </c>
      <c r="G307" s="6">
        <f t="shared" si="48"/>
        <v>-64.018051</v>
      </c>
      <c r="J307" s="88">
        <v>28565777777.778</v>
      </c>
      <c r="K307" s="88">
        <v>-67.784035000000003</v>
      </c>
      <c r="L307" s="88">
        <v>-60.073647000000001</v>
      </c>
      <c r="N307" s="6">
        <f t="shared" si="51"/>
        <v>26.899000000000001</v>
      </c>
      <c r="O307" s="6">
        <f t="shared" si="49"/>
        <v>-75.794937000000004</v>
      </c>
    </row>
    <row r="308" spans="2:16" x14ac:dyDescent="0.25">
      <c r="B308" s="88">
        <v>28995055555.556</v>
      </c>
      <c r="C308" s="88">
        <v>-65.400756999999999</v>
      </c>
      <c r="D308" s="88">
        <v>-57.952309</v>
      </c>
      <c r="F308" s="6">
        <f t="shared" si="50"/>
        <v>27.749166666667001</v>
      </c>
      <c r="G308" s="6">
        <f t="shared" si="48"/>
        <v>-63.522326999999997</v>
      </c>
      <c r="J308" s="88">
        <v>28995055555.556</v>
      </c>
      <c r="K308" s="88">
        <v>-62.090656000000003</v>
      </c>
      <c r="L308" s="88">
        <v>-53.864719000000001</v>
      </c>
      <c r="N308" s="6">
        <f t="shared" si="51"/>
        <v>27.749166666667001</v>
      </c>
      <c r="O308" s="6">
        <f t="shared" si="49"/>
        <v>-72.388107000000005</v>
      </c>
    </row>
    <row r="309" spans="2:16" x14ac:dyDescent="0.25">
      <c r="B309" s="88">
        <v>29424333333.333</v>
      </c>
      <c r="C309" s="88">
        <v>-76.674773999999999</v>
      </c>
      <c r="D309" s="88">
        <v>-69.345618999999999</v>
      </c>
      <c r="F309" s="6">
        <f t="shared" si="50"/>
        <v>28.599333333333</v>
      </c>
      <c r="G309" s="6">
        <f t="shared" si="48"/>
        <v>-63.057644000000003</v>
      </c>
      <c r="J309" s="88">
        <v>29424333333.333</v>
      </c>
      <c r="K309" s="88">
        <v>-65.876723999999996</v>
      </c>
      <c r="L309" s="88">
        <v>-58.036549000000001</v>
      </c>
      <c r="N309" s="6">
        <f t="shared" si="51"/>
        <v>28.599333333333</v>
      </c>
      <c r="O309" s="6">
        <f t="shared" si="49"/>
        <v>-82.066597000000002</v>
      </c>
    </row>
    <row r="310" spans="2:16" x14ac:dyDescent="0.25">
      <c r="B310" s="88">
        <v>29853611111.111</v>
      </c>
      <c r="C310" s="88">
        <v>-66.246573999999995</v>
      </c>
      <c r="D310" s="88">
        <v>-58.977356</v>
      </c>
      <c r="F310" s="6">
        <f t="shared" si="50"/>
        <v>29.4495</v>
      </c>
      <c r="G310" s="6">
        <f t="shared" si="48"/>
        <v>-62.619846000000003</v>
      </c>
      <c r="J310" s="88">
        <v>29853611111.111</v>
      </c>
      <c r="K310" s="88">
        <v>-62.495170999999999</v>
      </c>
      <c r="L310" s="88">
        <v>-54.584457</v>
      </c>
      <c r="N310" s="6">
        <f t="shared" si="51"/>
        <v>29.4495</v>
      </c>
      <c r="O310" s="6">
        <f t="shared" si="49"/>
        <v>-76.572220000000002</v>
      </c>
    </row>
    <row r="311" spans="2:16" x14ac:dyDescent="0.25">
      <c r="B311" s="88">
        <v>30282888888.889</v>
      </c>
      <c r="C311" s="88">
        <v>-69.343208000000004</v>
      </c>
      <c r="D311" s="88">
        <v>-61.763840000000002</v>
      </c>
      <c r="F311" s="6">
        <f t="shared" si="50"/>
        <v>30.299666666667001</v>
      </c>
      <c r="G311" s="6">
        <f t="shared" si="48"/>
        <v>-64.580650000000006</v>
      </c>
      <c r="J311" s="88">
        <v>30282888888.889</v>
      </c>
      <c r="K311" s="88">
        <v>-64.166611000000003</v>
      </c>
      <c r="L311" s="88">
        <v>-56.090775000000001</v>
      </c>
      <c r="N311" s="6">
        <f t="shared" si="51"/>
        <v>30.299666666667001</v>
      </c>
      <c r="O311" s="6">
        <f t="shared" si="49"/>
        <v>-76.576035000000005</v>
      </c>
    </row>
    <row r="312" spans="2:16" x14ac:dyDescent="0.25">
      <c r="B312" s="88">
        <v>30712166666.667</v>
      </c>
      <c r="C312" s="88">
        <v>-75.865859999999998</v>
      </c>
      <c r="D312" s="88">
        <v>-68.168411000000006</v>
      </c>
      <c r="F312" s="6">
        <f t="shared" si="50"/>
        <v>31.149833333333</v>
      </c>
      <c r="G312" s="6">
        <f t="shared" si="48"/>
        <v>-64.750113999999996</v>
      </c>
      <c r="J312" s="88">
        <v>30712166666.667</v>
      </c>
      <c r="K312" s="88">
        <v>-65.765281999999999</v>
      </c>
      <c r="L312" s="88">
        <v>-57.514442000000003</v>
      </c>
      <c r="N312" s="6">
        <f t="shared" si="51"/>
        <v>31.149833333333</v>
      </c>
      <c r="O312" s="6">
        <f t="shared" si="49"/>
        <v>-72.672043000000002</v>
      </c>
    </row>
    <row r="313" spans="2:16" x14ac:dyDescent="0.25">
      <c r="B313" s="88">
        <v>31141444444.444</v>
      </c>
      <c r="C313" s="88">
        <v>-77.416236999999995</v>
      </c>
      <c r="D313" s="88">
        <v>-69.972572</v>
      </c>
      <c r="F313" s="6">
        <f t="shared" si="50"/>
        <v>32</v>
      </c>
      <c r="G313" s="6">
        <f t="shared" si="48"/>
        <v>-66.040283000000002</v>
      </c>
      <c r="J313" s="88">
        <v>31141444444.444</v>
      </c>
      <c r="K313" s="88">
        <v>-69.175217000000004</v>
      </c>
      <c r="L313" s="88">
        <v>-61.276702999999998</v>
      </c>
      <c r="N313" s="6">
        <f t="shared" si="51"/>
        <v>32</v>
      </c>
      <c r="O313" s="6">
        <f t="shared" si="49"/>
        <v>-92.137589000000006</v>
      </c>
    </row>
    <row r="314" spans="2:16" x14ac:dyDescent="0.25">
      <c r="B314" s="88">
        <v>31570722222.222</v>
      </c>
      <c r="C314" s="88">
        <v>-65.453261999999995</v>
      </c>
      <c r="D314" s="88">
        <v>-58.091698000000001</v>
      </c>
      <c r="F314" s="6" t="s">
        <v>21</v>
      </c>
      <c r="J314" s="88">
        <v>31570722222.222</v>
      </c>
      <c r="K314" s="88">
        <v>-79.605759000000006</v>
      </c>
      <c r="L314" s="88">
        <v>-71.805938999999995</v>
      </c>
      <c r="N314" s="6" t="s">
        <v>21</v>
      </c>
    </row>
    <row r="315" spans="2:16" x14ac:dyDescent="0.25">
      <c r="B315" s="88">
        <v>32000000000</v>
      </c>
      <c r="C315" s="88">
        <v>-64.476264999999998</v>
      </c>
      <c r="D315" s="88">
        <v>-56.659717999999998</v>
      </c>
      <c r="J315" s="88">
        <v>32000000000</v>
      </c>
      <c r="K315" s="88">
        <v>-67.007773999999998</v>
      </c>
      <c r="L315" s="88">
        <v>-58.622959000000002</v>
      </c>
    </row>
    <row r="316" spans="2:16" x14ac:dyDescent="0.25">
      <c r="B316" s="88" t="s">
        <v>21</v>
      </c>
      <c r="J316" s="88" t="s">
        <v>21</v>
      </c>
    </row>
    <row r="317" spans="2:16" x14ac:dyDescent="0.25">
      <c r="F317" s="6" t="s">
        <v>51</v>
      </c>
      <c r="N317" s="6" t="s">
        <v>51</v>
      </c>
    </row>
    <row r="318" spans="2:16" ht="15.75" x14ac:dyDescent="0.25">
      <c r="F318" s="6" t="s">
        <v>19</v>
      </c>
      <c r="G318" s="6" t="str">
        <f t="shared" ref="G318:G337" si="52">D344</f>
        <v>3Ix5L dBc Log Mag(dB)</v>
      </c>
      <c r="H318" s="35">
        <v>3</v>
      </c>
      <c r="N318" s="6" t="s">
        <v>19</v>
      </c>
      <c r="O318" s="6" t="str">
        <f t="shared" ref="O318:O337" si="53">L344</f>
        <v>3Ix5L dBc Log Mag(dB)</v>
      </c>
      <c r="P318" s="35">
        <v>3</v>
      </c>
    </row>
    <row r="319" spans="2:16" ht="15.75" x14ac:dyDescent="0.25">
      <c r="B319" s="88" t="s">
        <v>49</v>
      </c>
      <c r="F319" s="6">
        <f t="shared" ref="F319:F337" si="54">B345/1000000000</f>
        <v>24.696999999999999</v>
      </c>
      <c r="G319" s="6">
        <f t="shared" si="52"/>
        <v>-42.4636</v>
      </c>
      <c r="H319" s="36">
        <f>ABS(AVERAGE(G319:G337)-(H318-1)*5)</f>
        <v>53.325077736842104</v>
      </c>
      <c r="J319" s="88" t="s">
        <v>49</v>
      </c>
      <c r="N319" s="6">
        <f t="shared" ref="N319:N337" si="55">J345/1000000000</f>
        <v>24.696999999999999</v>
      </c>
      <c r="O319" s="6">
        <f t="shared" si="53"/>
        <v>-47.902405000000002</v>
      </c>
      <c r="P319" s="36">
        <f>ABS(AVERAGE(O319:O337)-(P318-1)*5)</f>
        <v>54.970807368421056</v>
      </c>
    </row>
    <row r="320" spans="2:16" x14ac:dyDescent="0.25">
      <c r="B320" s="88" t="s">
        <v>19</v>
      </c>
      <c r="C320" s="88" t="s">
        <v>157</v>
      </c>
      <c r="D320" s="88" t="s">
        <v>83</v>
      </c>
      <c r="F320" s="6">
        <f t="shared" si="54"/>
        <v>25.102722222221999</v>
      </c>
      <c r="G320" s="6">
        <f t="shared" si="52"/>
        <v>-45.088444000000003</v>
      </c>
      <c r="J320" s="88" t="s">
        <v>19</v>
      </c>
      <c r="K320" s="88" t="s">
        <v>157</v>
      </c>
      <c r="L320" s="88" t="s">
        <v>83</v>
      </c>
      <c r="N320" s="6">
        <f t="shared" si="55"/>
        <v>25.102722222221999</v>
      </c>
      <c r="O320" s="6">
        <f t="shared" si="53"/>
        <v>-44.832611</v>
      </c>
    </row>
    <row r="321" spans="2:15" x14ac:dyDescent="0.25">
      <c r="B321" s="88">
        <v>16697000000</v>
      </c>
      <c r="C321" s="88">
        <v>-59.704334000000003</v>
      </c>
      <c r="D321" s="88">
        <v>-54.018619999999999</v>
      </c>
      <c r="F321" s="6">
        <f t="shared" si="54"/>
        <v>25.508444444443999</v>
      </c>
      <c r="G321" s="6">
        <f t="shared" si="52"/>
        <v>-43.648913999999998</v>
      </c>
      <c r="J321" s="88">
        <v>16697000000</v>
      </c>
      <c r="K321" s="88">
        <v>-75.073830000000001</v>
      </c>
      <c r="L321" s="88">
        <v>-67.310028000000003</v>
      </c>
      <c r="N321" s="6">
        <f t="shared" si="55"/>
        <v>25.508444444443999</v>
      </c>
      <c r="O321" s="6">
        <f t="shared" si="53"/>
        <v>-44.915534999999998</v>
      </c>
    </row>
    <row r="322" spans="2:15" x14ac:dyDescent="0.25">
      <c r="B322" s="88">
        <v>17547166666.667</v>
      </c>
      <c r="C322" s="88">
        <v>-58.589419999999997</v>
      </c>
      <c r="D322" s="88">
        <v>-52.403858</v>
      </c>
      <c r="F322" s="6">
        <f t="shared" si="54"/>
        <v>25.914166666667001</v>
      </c>
      <c r="G322" s="6">
        <f t="shared" si="52"/>
        <v>-43.684162000000001</v>
      </c>
      <c r="J322" s="88">
        <v>17547166666.667</v>
      </c>
      <c r="K322" s="88">
        <v>-78.721237000000002</v>
      </c>
      <c r="L322" s="88">
        <v>-70.747658000000001</v>
      </c>
      <c r="N322" s="6">
        <f t="shared" si="55"/>
        <v>25.914166666667001</v>
      </c>
      <c r="O322" s="6">
        <f t="shared" si="53"/>
        <v>-45.345359999999999</v>
      </c>
    </row>
    <row r="323" spans="2:15" x14ac:dyDescent="0.25">
      <c r="B323" s="88">
        <v>18397333333.333</v>
      </c>
      <c r="C323" s="88">
        <v>-63.672961999999998</v>
      </c>
      <c r="D323" s="88">
        <v>-57.204521</v>
      </c>
      <c r="F323" s="6">
        <f t="shared" si="54"/>
        <v>26.319888888889</v>
      </c>
      <c r="G323" s="6">
        <f t="shared" si="52"/>
        <v>-45.214435999999999</v>
      </c>
      <c r="J323" s="88">
        <v>18397333333.333</v>
      </c>
      <c r="K323" s="88">
        <v>-83.465439000000003</v>
      </c>
      <c r="L323" s="88">
        <v>-75.592895999999996</v>
      </c>
      <c r="N323" s="6">
        <f t="shared" si="55"/>
        <v>26.319888888889</v>
      </c>
      <c r="O323" s="6">
        <f t="shared" si="53"/>
        <v>-45.734856000000001</v>
      </c>
    </row>
    <row r="324" spans="2:15" x14ac:dyDescent="0.25">
      <c r="B324" s="88">
        <v>19247500000</v>
      </c>
      <c r="C324" s="88">
        <v>-68.407036000000005</v>
      </c>
      <c r="D324" s="88">
        <v>-61.894103999999999</v>
      </c>
      <c r="F324" s="6">
        <f t="shared" si="54"/>
        <v>26.725611111111</v>
      </c>
      <c r="G324" s="6">
        <f t="shared" si="52"/>
        <v>-42.378044000000003</v>
      </c>
      <c r="J324" s="88">
        <v>19247500000</v>
      </c>
      <c r="K324" s="88">
        <v>-90.216255000000004</v>
      </c>
      <c r="L324" s="88">
        <v>-82.638321000000005</v>
      </c>
      <c r="N324" s="6">
        <f t="shared" si="55"/>
        <v>26.725611111111</v>
      </c>
      <c r="O324" s="6">
        <f t="shared" si="53"/>
        <v>-46.254069999999999</v>
      </c>
    </row>
    <row r="325" spans="2:15" x14ac:dyDescent="0.25">
      <c r="B325" s="88">
        <v>20097666666.667</v>
      </c>
      <c r="C325" s="88">
        <v>-63.346446999999998</v>
      </c>
      <c r="D325" s="88">
        <v>-57.003703999999999</v>
      </c>
      <c r="F325" s="6">
        <f t="shared" si="54"/>
        <v>27.131333333333</v>
      </c>
      <c r="G325" s="6">
        <f t="shared" si="52"/>
        <v>-45.048423999999997</v>
      </c>
      <c r="J325" s="88">
        <v>20097666666.667</v>
      </c>
      <c r="K325" s="88">
        <v>-94.429489000000004</v>
      </c>
      <c r="L325" s="88">
        <v>-87.015884</v>
      </c>
      <c r="N325" s="6">
        <f t="shared" si="55"/>
        <v>27.131333333333</v>
      </c>
      <c r="O325" s="6">
        <f t="shared" si="53"/>
        <v>-43.743617999999998</v>
      </c>
    </row>
    <row r="326" spans="2:15" x14ac:dyDescent="0.25">
      <c r="B326" s="88">
        <v>20947833333.333</v>
      </c>
      <c r="C326" s="88">
        <v>-61.41254</v>
      </c>
      <c r="D326" s="88">
        <v>-54.517578</v>
      </c>
      <c r="F326" s="6">
        <f t="shared" si="54"/>
        <v>27.537055555555998</v>
      </c>
      <c r="G326" s="6">
        <f t="shared" si="52"/>
        <v>-43.422504000000004</v>
      </c>
      <c r="J326" s="88">
        <v>20947833333.333</v>
      </c>
      <c r="K326" s="88">
        <v>-90.478026999999997</v>
      </c>
      <c r="L326" s="88">
        <v>-81.946952999999993</v>
      </c>
      <c r="N326" s="6">
        <f t="shared" si="55"/>
        <v>27.537055555555998</v>
      </c>
      <c r="O326" s="6">
        <f t="shared" si="53"/>
        <v>-44.042560999999999</v>
      </c>
    </row>
    <row r="327" spans="2:15" x14ac:dyDescent="0.25">
      <c r="B327" s="88">
        <v>21798000000</v>
      </c>
      <c r="C327" s="88">
        <v>-62.953167000000001</v>
      </c>
      <c r="D327" s="88">
        <v>-56.451050000000002</v>
      </c>
      <c r="F327" s="6">
        <f t="shared" si="54"/>
        <v>27.942777777778002</v>
      </c>
      <c r="G327" s="6">
        <f t="shared" si="52"/>
        <v>-42.899585999999999</v>
      </c>
      <c r="J327" s="88">
        <v>21798000000</v>
      </c>
      <c r="K327" s="88">
        <v>-83.655647000000002</v>
      </c>
      <c r="L327" s="88">
        <v>-74.836867999999996</v>
      </c>
      <c r="N327" s="6">
        <f t="shared" si="55"/>
        <v>27.942777777778002</v>
      </c>
      <c r="O327" s="6">
        <f t="shared" si="53"/>
        <v>-45.026974000000003</v>
      </c>
    </row>
    <row r="328" spans="2:15" x14ac:dyDescent="0.25">
      <c r="B328" s="88">
        <v>22648166666.667</v>
      </c>
      <c r="C328" s="88">
        <v>-65.538482999999999</v>
      </c>
      <c r="D328" s="88">
        <v>-59.002861000000003</v>
      </c>
      <c r="F328" s="6">
        <f t="shared" si="54"/>
        <v>28.348500000000001</v>
      </c>
      <c r="G328" s="6">
        <f t="shared" si="52"/>
        <v>-43.559994000000003</v>
      </c>
      <c r="J328" s="88">
        <v>22648166666.667</v>
      </c>
      <c r="K328" s="88">
        <v>-79.503510000000006</v>
      </c>
      <c r="L328" s="88">
        <v>-70.861701999999994</v>
      </c>
      <c r="N328" s="6">
        <f t="shared" si="55"/>
        <v>28.348500000000001</v>
      </c>
      <c r="O328" s="6">
        <f t="shared" si="53"/>
        <v>-44.978538999999998</v>
      </c>
    </row>
    <row r="329" spans="2:15" x14ac:dyDescent="0.25">
      <c r="B329" s="88">
        <v>23498333333.333</v>
      </c>
      <c r="C329" s="88">
        <v>-67.155518000000001</v>
      </c>
      <c r="D329" s="88">
        <v>-60.352187999999998</v>
      </c>
      <c r="F329" s="6">
        <f t="shared" si="54"/>
        <v>28.754222222222001</v>
      </c>
      <c r="G329" s="6">
        <f t="shared" si="52"/>
        <v>-43.332123000000003</v>
      </c>
      <c r="J329" s="88">
        <v>23498333333.333</v>
      </c>
      <c r="K329" s="88">
        <v>-79.747542999999993</v>
      </c>
      <c r="L329" s="88">
        <v>-71.552848999999995</v>
      </c>
      <c r="N329" s="6">
        <f t="shared" si="55"/>
        <v>28.754222222222001</v>
      </c>
      <c r="O329" s="6">
        <f t="shared" si="53"/>
        <v>-46.060768000000003</v>
      </c>
    </row>
    <row r="330" spans="2:15" x14ac:dyDescent="0.25">
      <c r="B330" s="88">
        <v>24348500000</v>
      </c>
      <c r="C330" s="88">
        <v>-69.329841999999999</v>
      </c>
      <c r="D330" s="88">
        <v>-62.538902</v>
      </c>
      <c r="F330" s="6">
        <f t="shared" si="54"/>
        <v>29.159944444444001</v>
      </c>
      <c r="G330" s="6">
        <f t="shared" si="52"/>
        <v>-44.699814000000003</v>
      </c>
      <c r="J330" s="88">
        <v>24348500000</v>
      </c>
      <c r="K330" s="88">
        <v>-79.610336000000004</v>
      </c>
      <c r="L330" s="88">
        <v>-71.818129999999996</v>
      </c>
      <c r="N330" s="6">
        <f t="shared" si="55"/>
        <v>29.159944444444001</v>
      </c>
      <c r="O330" s="6">
        <f t="shared" si="53"/>
        <v>-43.543461000000001</v>
      </c>
    </row>
    <row r="331" spans="2:15" x14ac:dyDescent="0.25">
      <c r="B331" s="88">
        <v>25198666666.667</v>
      </c>
      <c r="C331" s="88">
        <v>-73.727196000000006</v>
      </c>
      <c r="D331" s="88">
        <v>-66.674957000000006</v>
      </c>
      <c r="F331" s="6">
        <f t="shared" si="54"/>
        <v>29.565666666666999</v>
      </c>
      <c r="G331" s="6">
        <f t="shared" si="52"/>
        <v>-42.033413000000003</v>
      </c>
      <c r="J331" s="88">
        <v>25198666666.667</v>
      </c>
      <c r="K331" s="88">
        <v>-79.906029000000004</v>
      </c>
      <c r="L331" s="88">
        <v>-72.195633000000001</v>
      </c>
      <c r="N331" s="6">
        <f t="shared" si="55"/>
        <v>29.565666666666999</v>
      </c>
      <c r="O331" s="6">
        <f t="shared" si="53"/>
        <v>-44.177517000000002</v>
      </c>
    </row>
    <row r="332" spans="2:15" x14ac:dyDescent="0.25">
      <c r="B332" s="88">
        <v>26048833333.333</v>
      </c>
      <c r="C332" s="88">
        <v>-81.785667000000004</v>
      </c>
      <c r="D332" s="88">
        <v>-74.337219000000005</v>
      </c>
      <c r="F332" s="6">
        <f t="shared" si="54"/>
        <v>29.971388888888999</v>
      </c>
      <c r="G332" s="6">
        <f t="shared" si="52"/>
        <v>-43.972858000000002</v>
      </c>
      <c r="J332" s="88">
        <v>26048833333.333</v>
      </c>
      <c r="K332" s="88">
        <v>-82.657982000000004</v>
      </c>
      <c r="L332" s="88">
        <v>-74.432045000000002</v>
      </c>
      <c r="N332" s="6">
        <f t="shared" si="55"/>
        <v>29.971388888888999</v>
      </c>
      <c r="O332" s="6">
        <f t="shared" si="53"/>
        <v>-43.917732000000001</v>
      </c>
    </row>
    <row r="333" spans="2:15" x14ac:dyDescent="0.25">
      <c r="B333" s="88">
        <v>26899000000</v>
      </c>
      <c r="C333" s="88">
        <v>-71.347206</v>
      </c>
      <c r="D333" s="88">
        <v>-64.018051</v>
      </c>
      <c r="F333" s="6">
        <f t="shared" si="54"/>
        <v>30.377111111110999</v>
      </c>
      <c r="G333" s="6">
        <f t="shared" si="52"/>
        <v>-41.437832</v>
      </c>
      <c r="J333" s="88">
        <v>26899000000</v>
      </c>
      <c r="K333" s="88">
        <v>-83.635116999999994</v>
      </c>
      <c r="L333" s="88">
        <v>-75.794937000000004</v>
      </c>
      <c r="N333" s="6">
        <f t="shared" si="55"/>
        <v>30.377111111110999</v>
      </c>
      <c r="O333" s="6">
        <f t="shared" si="53"/>
        <v>-42.637047000000003</v>
      </c>
    </row>
    <row r="334" spans="2:15" x14ac:dyDescent="0.25">
      <c r="B334" s="88">
        <v>27749166666.667</v>
      </c>
      <c r="C334" s="88">
        <v>-70.791550000000001</v>
      </c>
      <c r="D334" s="88">
        <v>-63.522326999999997</v>
      </c>
      <c r="F334" s="6">
        <f t="shared" si="54"/>
        <v>30.782833333332999</v>
      </c>
      <c r="G334" s="6">
        <f t="shared" si="52"/>
        <v>-42.740684999999999</v>
      </c>
      <c r="J334" s="88">
        <v>27749166666.667</v>
      </c>
      <c r="K334" s="88">
        <v>-80.298820000000006</v>
      </c>
      <c r="L334" s="88">
        <v>-72.388107000000005</v>
      </c>
      <c r="N334" s="6">
        <f t="shared" si="55"/>
        <v>30.782833333332999</v>
      </c>
      <c r="O334" s="6">
        <f t="shared" si="53"/>
        <v>-44.556224999999998</v>
      </c>
    </row>
    <row r="335" spans="2:15" x14ac:dyDescent="0.25">
      <c r="B335" s="88">
        <v>28599333333.333</v>
      </c>
      <c r="C335" s="88">
        <v>-70.637016000000003</v>
      </c>
      <c r="D335" s="88">
        <v>-63.057644000000003</v>
      </c>
      <c r="F335" s="6">
        <f t="shared" si="54"/>
        <v>31.188555555556</v>
      </c>
      <c r="G335" s="6">
        <f t="shared" si="52"/>
        <v>-41.867984999999997</v>
      </c>
      <c r="J335" s="88">
        <v>28599333333.333</v>
      </c>
      <c r="K335" s="88">
        <v>-90.142432999999997</v>
      </c>
      <c r="L335" s="88">
        <v>-82.066597000000002</v>
      </c>
      <c r="N335" s="6">
        <f t="shared" si="55"/>
        <v>31.188555555556</v>
      </c>
      <c r="O335" s="6">
        <f t="shared" si="53"/>
        <v>-44.916080000000001</v>
      </c>
    </row>
    <row r="336" spans="2:15" x14ac:dyDescent="0.25">
      <c r="B336" s="88">
        <v>29449500000</v>
      </c>
      <c r="C336" s="88">
        <v>-70.317299000000006</v>
      </c>
      <c r="D336" s="88">
        <v>-62.619846000000003</v>
      </c>
      <c r="F336" s="6">
        <f t="shared" si="54"/>
        <v>31.594277777778</v>
      </c>
      <c r="G336" s="6">
        <f t="shared" si="52"/>
        <v>-43.565289</v>
      </c>
      <c r="J336" s="88">
        <v>29449500000</v>
      </c>
      <c r="K336" s="88">
        <v>-84.823059000000001</v>
      </c>
      <c r="L336" s="88">
        <v>-76.572220000000002</v>
      </c>
      <c r="N336" s="6">
        <f t="shared" si="55"/>
        <v>31.594277777778</v>
      </c>
      <c r="O336" s="6">
        <f t="shared" si="53"/>
        <v>-46.869953000000002</v>
      </c>
    </row>
    <row r="337" spans="2:16" x14ac:dyDescent="0.25">
      <c r="B337" s="88">
        <v>30299666666.667</v>
      </c>
      <c r="C337" s="88">
        <v>-72.024306999999993</v>
      </c>
      <c r="D337" s="88">
        <v>-64.580650000000006</v>
      </c>
      <c r="F337" s="6">
        <f t="shared" si="54"/>
        <v>32</v>
      </c>
      <c r="G337" s="6">
        <f t="shared" si="52"/>
        <v>-42.118369999999999</v>
      </c>
      <c r="J337" s="88">
        <v>30299666666.667</v>
      </c>
      <c r="K337" s="88">
        <v>-84.474541000000002</v>
      </c>
      <c r="L337" s="88">
        <v>-76.576035000000005</v>
      </c>
      <c r="N337" s="6">
        <f t="shared" si="55"/>
        <v>32</v>
      </c>
      <c r="O337" s="6">
        <f t="shared" si="53"/>
        <v>-44.990028000000002</v>
      </c>
    </row>
    <row r="338" spans="2:16" x14ac:dyDescent="0.25">
      <c r="B338" s="88">
        <v>31149833333.333</v>
      </c>
      <c r="C338" s="88">
        <v>-72.111671000000001</v>
      </c>
      <c r="D338" s="88">
        <v>-64.750113999999996</v>
      </c>
      <c r="F338" s="6" t="s">
        <v>21</v>
      </c>
      <c r="J338" s="88">
        <v>31149833333.333</v>
      </c>
      <c r="K338" s="88">
        <v>-80.471862999999999</v>
      </c>
      <c r="L338" s="88">
        <v>-72.672043000000002</v>
      </c>
      <c r="N338" s="6" t="s">
        <v>21</v>
      </c>
    </row>
    <row r="339" spans="2:16" x14ac:dyDescent="0.25">
      <c r="B339" s="88">
        <v>32000000000</v>
      </c>
      <c r="C339" s="88">
        <v>-73.856826999999996</v>
      </c>
      <c r="D339" s="88">
        <v>-66.040283000000002</v>
      </c>
      <c r="J339" s="88">
        <v>32000000000</v>
      </c>
      <c r="K339" s="88">
        <v>-100.5224</v>
      </c>
      <c r="L339" s="88">
        <v>-92.137589000000006</v>
      </c>
    </row>
    <row r="340" spans="2:16" x14ac:dyDescent="0.25">
      <c r="B340" s="88" t="s">
        <v>21</v>
      </c>
      <c r="J340" s="88" t="s">
        <v>21</v>
      </c>
    </row>
    <row r="341" spans="2:16" x14ac:dyDescent="0.25">
      <c r="F341" s="6" t="s">
        <v>53</v>
      </c>
      <c r="N341" s="6" t="s">
        <v>53</v>
      </c>
    </row>
    <row r="342" spans="2:16" ht="15.75" x14ac:dyDescent="0.25">
      <c r="F342" s="6" t="s">
        <v>19</v>
      </c>
      <c r="G342" s="6" t="str">
        <f t="shared" ref="G342:G361" si="56">D368</f>
        <v>4Ix1L dBc Log Mag(dB)</v>
      </c>
      <c r="H342" s="35">
        <v>4</v>
      </c>
      <c r="N342" s="6" t="s">
        <v>19</v>
      </c>
      <c r="O342" s="6" t="str">
        <f t="shared" ref="O342:O361" si="57">L368</f>
        <v>4Ix1L dBc Log Mag(dB)</v>
      </c>
      <c r="P342" s="35">
        <v>4</v>
      </c>
    </row>
    <row r="343" spans="2:16" ht="15.75" x14ac:dyDescent="0.25">
      <c r="B343" s="88" t="s">
        <v>51</v>
      </c>
      <c r="F343" s="6">
        <f t="shared" ref="F343:F361" si="58">B369/1000000000</f>
        <v>8.3640000000000008</v>
      </c>
      <c r="G343" s="6">
        <f t="shared" si="56"/>
        <v>-66.791618</v>
      </c>
      <c r="H343" s="36">
        <f>ABS(AVERAGE(G343:G361)-(H342-1)*10)</f>
        <v>108.12001631578948</v>
      </c>
      <c r="J343" s="88" t="s">
        <v>51</v>
      </c>
      <c r="N343" s="6">
        <f t="shared" ref="N343:N361" si="59">J369/1000000000</f>
        <v>8.3640000000000008</v>
      </c>
      <c r="O343" s="6">
        <f t="shared" si="57"/>
        <v>-76.252791999999999</v>
      </c>
      <c r="P343" s="36">
        <f>ABS(AVERAGE(O343:O361)-(P342-1)*10)</f>
        <v>109.03952105263159</v>
      </c>
    </row>
    <row r="344" spans="2:16" x14ac:dyDescent="0.25">
      <c r="B344" s="88" t="s">
        <v>19</v>
      </c>
      <c r="C344" s="88" t="s">
        <v>158</v>
      </c>
      <c r="D344" s="88" t="s">
        <v>84</v>
      </c>
      <c r="F344" s="6">
        <f t="shared" si="58"/>
        <v>9.677111111111099</v>
      </c>
      <c r="G344" s="6">
        <f t="shared" si="56"/>
        <v>-73.185219000000004</v>
      </c>
      <c r="J344" s="88" t="s">
        <v>19</v>
      </c>
      <c r="K344" s="88" t="s">
        <v>158</v>
      </c>
      <c r="L344" s="88" t="s">
        <v>84</v>
      </c>
      <c r="N344" s="6">
        <f t="shared" si="59"/>
        <v>9.677111111111099</v>
      </c>
      <c r="O344" s="6">
        <f t="shared" si="57"/>
        <v>-77.294242999999994</v>
      </c>
    </row>
    <row r="345" spans="2:16" x14ac:dyDescent="0.25">
      <c r="B345" s="88">
        <v>24697000000</v>
      </c>
      <c r="C345" s="88">
        <v>-48.149318999999998</v>
      </c>
      <c r="D345" s="88">
        <v>-42.4636</v>
      </c>
      <c r="F345" s="6">
        <f t="shared" si="58"/>
        <v>10.990222222222</v>
      </c>
      <c r="G345" s="6">
        <f t="shared" si="56"/>
        <v>-79.823081999999999</v>
      </c>
      <c r="J345" s="88">
        <v>24697000000</v>
      </c>
      <c r="K345" s="88">
        <v>-55.666203000000003</v>
      </c>
      <c r="L345" s="88">
        <v>-47.902405000000002</v>
      </c>
      <c r="N345" s="6">
        <f t="shared" si="59"/>
        <v>10.990222222222</v>
      </c>
      <c r="O345" s="6">
        <f t="shared" si="57"/>
        <v>-74.708618000000001</v>
      </c>
    </row>
    <row r="346" spans="2:16" x14ac:dyDescent="0.25">
      <c r="B346" s="88">
        <v>25102722222.222</v>
      </c>
      <c r="C346" s="88">
        <v>-51.274002000000003</v>
      </c>
      <c r="D346" s="88">
        <v>-45.088444000000003</v>
      </c>
      <c r="F346" s="6">
        <f t="shared" si="58"/>
        <v>12.303333333333001</v>
      </c>
      <c r="G346" s="6">
        <f t="shared" si="56"/>
        <v>-86.063393000000005</v>
      </c>
      <c r="J346" s="88">
        <v>25102722222.222</v>
      </c>
      <c r="K346" s="88">
        <v>-52.806190000000001</v>
      </c>
      <c r="L346" s="88">
        <v>-44.832611</v>
      </c>
      <c r="N346" s="6">
        <f t="shared" si="59"/>
        <v>12.303333333333001</v>
      </c>
      <c r="O346" s="6">
        <f t="shared" si="57"/>
        <v>-79.125938000000005</v>
      </c>
    </row>
    <row r="347" spans="2:16" x14ac:dyDescent="0.25">
      <c r="B347" s="88">
        <v>25508444444.444</v>
      </c>
      <c r="C347" s="88">
        <v>-50.117355000000003</v>
      </c>
      <c r="D347" s="88">
        <v>-43.648913999999998</v>
      </c>
      <c r="F347" s="6">
        <f t="shared" si="58"/>
        <v>13.616444444443999</v>
      </c>
      <c r="G347" s="6">
        <f t="shared" si="56"/>
        <v>-78.898994000000002</v>
      </c>
      <c r="J347" s="88">
        <v>25508444444.444</v>
      </c>
      <c r="K347" s="88">
        <v>-52.788086</v>
      </c>
      <c r="L347" s="88">
        <v>-44.915534999999998</v>
      </c>
      <c r="N347" s="6">
        <f t="shared" si="59"/>
        <v>13.616444444443999</v>
      </c>
      <c r="O347" s="6">
        <f t="shared" si="57"/>
        <v>-77.907936000000007</v>
      </c>
    </row>
    <row r="348" spans="2:16" x14ac:dyDescent="0.25">
      <c r="B348" s="88">
        <v>25914166666.667</v>
      </c>
      <c r="C348" s="88">
        <v>-50.197090000000003</v>
      </c>
      <c r="D348" s="88">
        <v>-43.684162000000001</v>
      </c>
      <c r="F348" s="6">
        <f t="shared" si="58"/>
        <v>14.929555555556</v>
      </c>
      <c r="G348" s="6">
        <f t="shared" si="56"/>
        <v>-82.360138000000006</v>
      </c>
      <c r="J348" s="88">
        <v>25914166666.667</v>
      </c>
      <c r="K348" s="88">
        <v>-52.923293999999999</v>
      </c>
      <c r="L348" s="88">
        <v>-45.345359999999999</v>
      </c>
      <c r="N348" s="6">
        <f t="shared" si="59"/>
        <v>14.929555555556</v>
      </c>
      <c r="O348" s="6">
        <f t="shared" si="57"/>
        <v>-83.460457000000005</v>
      </c>
    </row>
    <row r="349" spans="2:16" x14ac:dyDescent="0.25">
      <c r="B349" s="88">
        <v>26319888888.889</v>
      </c>
      <c r="C349" s="88">
        <v>-51.557178</v>
      </c>
      <c r="D349" s="88">
        <v>-45.214435999999999</v>
      </c>
      <c r="F349" s="6">
        <f t="shared" si="58"/>
        <v>16.242666666666999</v>
      </c>
      <c r="G349" s="6">
        <f t="shared" si="56"/>
        <v>-87.675758000000002</v>
      </c>
      <c r="J349" s="88">
        <v>26319888888.889</v>
      </c>
      <c r="K349" s="88">
        <v>-53.14846</v>
      </c>
      <c r="L349" s="88">
        <v>-45.734856000000001</v>
      </c>
      <c r="N349" s="6">
        <f t="shared" si="59"/>
        <v>16.242666666666999</v>
      </c>
      <c r="O349" s="6">
        <f t="shared" si="57"/>
        <v>-78.365821999999994</v>
      </c>
    </row>
    <row r="350" spans="2:16" x14ac:dyDescent="0.25">
      <c r="B350" s="88">
        <v>26725611111.111</v>
      </c>
      <c r="C350" s="88">
        <v>-49.273006000000002</v>
      </c>
      <c r="D350" s="88">
        <v>-42.378044000000003</v>
      </c>
      <c r="F350" s="6">
        <f t="shared" si="58"/>
        <v>17.555777777778001</v>
      </c>
      <c r="G350" s="6">
        <f t="shared" si="56"/>
        <v>-71.815414000000004</v>
      </c>
      <c r="J350" s="88">
        <v>26725611111.111</v>
      </c>
      <c r="K350" s="88">
        <v>-54.785145</v>
      </c>
      <c r="L350" s="88">
        <v>-46.254069999999999</v>
      </c>
      <c r="N350" s="6">
        <f t="shared" si="59"/>
        <v>17.555777777778001</v>
      </c>
      <c r="O350" s="6">
        <f t="shared" si="57"/>
        <v>-71.41404</v>
      </c>
    </row>
    <row r="351" spans="2:16" x14ac:dyDescent="0.25">
      <c r="B351" s="88">
        <v>27131333333.333</v>
      </c>
      <c r="C351" s="88">
        <v>-51.550541000000003</v>
      </c>
      <c r="D351" s="88">
        <v>-45.048423999999997</v>
      </c>
      <c r="F351" s="6">
        <f t="shared" si="58"/>
        <v>18.868888888889</v>
      </c>
      <c r="G351" s="6">
        <f t="shared" si="56"/>
        <v>-78.542015000000006</v>
      </c>
      <c r="J351" s="88">
        <v>27131333333.333</v>
      </c>
      <c r="K351" s="88">
        <v>-52.562393</v>
      </c>
      <c r="L351" s="88">
        <v>-43.743617999999998</v>
      </c>
      <c r="N351" s="6">
        <f t="shared" si="59"/>
        <v>18.868888888889</v>
      </c>
      <c r="O351" s="6">
        <f t="shared" si="57"/>
        <v>-78.111144999999993</v>
      </c>
    </row>
    <row r="352" spans="2:16" x14ac:dyDescent="0.25">
      <c r="B352" s="88">
        <v>27537055555.556</v>
      </c>
      <c r="C352" s="88">
        <v>-49.958129999999997</v>
      </c>
      <c r="D352" s="88">
        <v>-43.422504000000004</v>
      </c>
      <c r="F352" s="6">
        <f t="shared" si="58"/>
        <v>20.181999999999999</v>
      </c>
      <c r="G352" s="6">
        <f t="shared" si="56"/>
        <v>-76.914878999999999</v>
      </c>
      <c r="J352" s="88">
        <v>27537055555.556</v>
      </c>
      <c r="K352" s="88">
        <v>-52.684367999999999</v>
      </c>
      <c r="L352" s="88">
        <v>-44.042560999999999</v>
      </c>
      <c r="N352" s="6">
        <f t="shared" si="59"/>
        <v>20.181999999999999</v>
      </c>
      <c r="O352" s="6">
        <f t="shared" si="57"/>
        <v>-82.817802</v>
      </c>
    </row>
    <row r="353" spans="2:16" x14ac:dyDescent="0.25">
      <c r="B353" s="88">
        <v>27942777777.778</v>
      </c>
      <c r="C353" s="88">
        <v>-49.702911</v>
      </c>
      <c r="D353" s="88">
        <v>-42.899585999999999</v>
      </c>
      <c r="F353" s="6">
        <f t="shared" si="58"/>
        <v>21.495111111111001</v>
      </c>
      <c r="G353" s="6">
        <f t="shared" si="56"/>
        <v>-79.039856</v>
      </c>
      <c r="J353" s="88">
        <v>27942777777.778</v>
      </c>
      <c r="K353" s="88">
        <v>-53.221663999999997</v>
      </c>
      <c r="L353" s="88">
        <v>-45.026974000000003</v>
      </c>
      <c r="N353" s="6">
        <f t="shared" si="59"/>
        <v>21.495111111111001</v>
      </c>
      <c r="O353" s="6">
        <f t="shared" si="57"/>
        <v>-80.297713999999999</v>
      </c>
    </row>
    <row r="354" spans="2:16" x14ac:dyDescent="0.25">
      <c r="B354" s="88">
        <v>28348500000</v>
      </c>
      <c r="C354" s="88">
        <v>-50.350932999999998</v>
      </c>
      <c r="D354" s="88">
        <v>-43.559994000000003</v>
      </c>
      <c r="F354" s="6">
        <f t="shared" si="58"/>
        <v>22.808222222222</v>
      </c>
      <c r="G354" s="6">
        <f t="shared" si="56"/>
        <v>-98.949577000000005</v>
      </c>
      <c r="J354" s="88">
        <v>28348500000</v>
      </c>
      <c r="K354" s="88">
        <v>-52.770741000000001</v>
      </c>
      <c r="L354" s="88">
        <v>-44.978538999999998</v>
      </c>
      <c r="N354" s="6">
        <f t="shared" si="59"/>
        <v>22.808222222222</v>
      </c>
      <c r="O354" s="6">
        <f t="shared" si="57"/>
        <v>-80.993651999999997</v>
      </c>
    </row>
    <row r="355" spans="2:16" x14ac:dyDescent="0.25">
      <c r="B355" s="88">
        <v>28754222222.222</v>
      </c>
      <c r="C355" s="88">
        <v>-50.384360999999998</v>
      </c>
      <c r="D355" s="88">
        <v>-43.332123000000003</v>
      </c>
      <c r="F355" s="6">
        <f t="shared" si="58"/>
        <v>24.121333333332998</v>
      </c>
      <c r="G355" s="6">
        <f t="shared" si="56"/>
        <v>-77.58905</v>
      </c>
      <c r="J355" s="88">
        <v>28754222222.222</v>
      </c>
      <c r="K355" s="88">
        <v>-53.771160000000002</v>
      </c>
      <c r="L355" s="88">
        <v>-46.060768000000003</v>
      </c>
      <c r="N355" s="6">
        <f t="shared" si="59"/>
        <v>24.121333333332998</v>
      </c>
      <c r="O355" s="6">
        <f t="shared" si="57"/>
        <v>-81.683464000000001</v>
      </c>
    </row>
    <row r="356" spans="2:16" x14ac:dyDescent="0.25">
      <c r="B356" s="88">
        <v>29159944444.444</v>
      </c>
      <c r="C356" s="88">
        <v>-52.148266</v>
      </c>
      <c r="D356" s="88">
        <v>-44.699814000000003</v>
      </c>
      <c r="F356" s="6">
        <f t="shared" si="58"/>
        <v>25.434444444444001</v>
      </c>
      <c r="G356" s="6">
        <f t="shared" si="56"/>
        <v>-76.554305999999997</v>
      </c>
      <c r="J356" s="88">
        <v>29159944444.444</v>
      </c>
      <c r="K356" s="88">
        <v>-51.769398000000002</v>
      </c>
      <c r="L356" s="88">
        <v>-43.543461000000001</v>
      </c>
      <c r="N356" s="6">
        <f t="shared" si="59"/>
        <v>25.434444444444001</v>
      </c>
      <c r="O356" s="6">
        <f t="shared" si="57"/>
        <v>-83.493744000000007</v>
      </c>
    </row>
    <row r="357" spans="2:16" x14ac:dyDescent="0.25">
      <c r="B357" s="88">
        <v>29565666666.667</v>
      </c>
      <c r="C357" s="88">
        <v>-49.362568000000003</v>
      </c>
      <c r="D357" s="88">
        <v>-42.033413000000003</v>
      </c>
      <c r="F357" s="6">
        <f t="shared" si="58"/>
        <v>26.747555555556001</v>
      </c>
      <c r="G357" s="6">
        <f t="shared" si="56"/>
        <v>-77.316772</v>
      </c>
      <c r="J357" s="88">
        <v>29565666666.667</v>
      </c>
      <c r="K357" s="88">
        <v>-52.017693000000001</v>
      </c>
      <c r="L357" s="88">
        <v>-44.177517000000002</v>
      </c>
      <c r="N357" s="6">
        <f t="shared" si="59"/>
        <v>26.747555555556001</v>
      </c>
      <c r="O357" s="6">
        <f t="shared" si="57"/>
        <v>-75.091590999999994</v>
      </c>
    </row>
    <row r="358" spans="2:16" x14ac:dyDescent="0.25">
      <c r="B358" s="88">
        <v>29971388888.889</v>
      </c>
      <c r="C358" s="88">
        <v>-51.242077000000002</v>
      </c>
      <c r="D358" s="88">
        <v>-43.972858000000002</v>
      </c>
      <c r="F358" s="6">
        <f t="shared" si="58"/>
        <v>28.060666666667</v>
      </c>
      <c r="G358" s="6">
        <f t="shared" si="56"/>
        <v>-75.513687000000004</v>
      </c>
      <c r="J358" s="88">
        <v>29971388888.889</v>
      </c>
      <c r="K358" s="88">
        <v>-51.828445000000002</v>
      </c>
      <c r="L358" s="88">
        <v>-43.917732000000001</v>
      </c>
      <c r="N358" s="6">
        <f t="shared" si="59"/>
        <v>28.060666666667</v>
      </c>
      <c r="O358" s="6">
        <f t="shared" si="57"/>
        <v>-78.920608999999999</v>
      </c>
    </row>
    <row r="359" spans="2:16" x14ac:dyDescent="0.25">
      <c r="B359" s="88">
        <v>30377111111.111</v>
      </c>
      <c r="C359" s="88">
        <v>-49.017200000000003</v>
      </c>
      <c r="D359" s="88">
        <v>-41.437832</v>
      </c>
      <c r="F359" s="6">
        <f t="shared" si="58"/>
        <v>29.373777777777999</v>
      </c>
      <c r="G359" s="6">
        <f t="shared" si="56"/>
        <v>-76.693047000000007</v>
      </c>
      <c r="J359" s="88">
        <v>30377111111.111</v>
      </c>
      <c r="K359" s="88">
        <v>-50.712879000000001</v>
      </c>
      <c r="L359" s="88">
        <v>-42.637047000000003</v>
      </c>
      <c r="N359" s="6">
        <f t="shared" si="59"/>
        <v>29.373777777777999</v>
      </c>
      <c r="O359" s="6">
        <f t="shared" si="57"/>
        <v>-77.971541999999999</v>
      </c>
    </row>
    <row r="360" spans="2:16" x14ac:dyDescent="0.25">
      <c r="B360" s="88">
        <v>30782833333.333</v>
      </c>
      <c r="C360" s="88">
        <v>-50.438136999999998</v>
      </c>
      <c r="D360" s="88">
        <v>-42.740684999999999</v>
      </c>
      <c r="F360" s="6">
        <f t="shared" si="58"/>
        <v>30.686888888889001</v>
      </c>
      <c r="G360" s="6">
        <f t="shared" si="56"/>
        <v>-65.421081999999998</v>
      </c>
      <c r="J360" s="88">
        <v>30782833333.333</v>
      </c>
      <c r="K360" s="88">
        <v>-52.807068000000001</v>
      </c>
      <c r="L360" s="88">
        <v>-44.556224999999998</v>
      </c>
      <c r="N360" s="6">
        <f t="shared" si="59"/>
        <v>30.686888888889001</v>
      </c>
      <c r="O360" s="6">
        <f t="shared" si="57"/>
        <v>-80.673957999999999</v>
      </c>
    </row>
    <row r="361" spans="2:16" x14ac:dyDescent="0.25">
      <c r="B361" s="88">
        <v>31188555555.556</v>
      </c>
      <c r="C361" s="88">
        <v>-49.311646000000003</v>
      </c>
      <c r="D361" s="88">
        <v>-41.867984999999997</v>
      </c>
      <c r="F361" s="6">
        <f t="shared" si="58"/>
        <v>32</v>
      </c>
      <c r="G361" s="6">
        <f t="shared" si="56"/>
        <v>-75.132423000000003</v>
      </c>
      <c r="J361" s="88">
        <v>31188555555.556</v>
      </c>
      <c r="K361" s="88">
        <v>-52.814594</v>
      </c>
      <c r="L361" s="88">
        <v>-44.916080000000001</v>
      </c>
      <c r="N361" s="6">
        <f t="shared" si="59"/>
        <v>32</v>
      </c>
      <c r="O361" s="6">
        <f t="shared" si="57"/>
        <v>-83.165833000000006</v>
      </c>
    </row>
    <row r="362" spans="2:16" x14ac:dyDescent="0.25">
      <c r="B362" s="88">
        <v>31594277777.778</v>
      </c>
      <c r="C362" s="88">
        <v>-50.926853000000001</v>
      </c>
      <c r="D362" s="88">
        <v>-43.565289</v>
      </c>
      <c r="F362" s="6" t="s">
        <v>21</v>
      </c>
      <c r="J362" s="88">
        <v>31594277777.778</v>
      </c>
      <c r="K362" s="88">
        <v>-54.669772999999999</v>
      </c>
      <c r="L362" s="88">
        <v>-46.869953000000002</v>
      </c>
      <c r="N362" s="6" t="s">
        <v>21</v>
      </c>
    </row>
    <row r="363" spans="2:16" x14ac:dyDescent="0.25">
      <c r="B363" s="88">
        <v>32000000000</v>
      </c>
      <c r="C363" s="88">
        <v>-49.934921000000003</v>
      </c>
      <c r="D363" s="88">
        <v>-42.118369999999999</v>
      </c>
      <c r="J363" s="88">
        <v>32000000000</v>
      </c>
      <c r="K363" s="88">
        <v>-53.374844000000003</v>
      </c>
      <c r="L363" s="88">
        <v>-44.990028000000002</v>
      </c>
    </row>
    <row r="364" spans="2:16" x14ac:dyDescent="0.25">
      <c r="B364" s="88" t="s">
        <v>21</v>
      </c>
      <c r="J364" s="88" t="s">
        <v>21</v>
      </c>
    </row>
    <row r="365" spans="2:16" x14ac:dyDescent="0.25">
      <c r="F365" s="6" t="s">
        <v>55</v>
      </c>
      <c r="N365" s="6" t="s">
        <v>55</v>
      </c>
    </row>
    <row r="366" spans="2:16" ht="15.75" x14ac:dyDescent="0.25">
      <c r="F366" s="6" t="s">
        <v>19</v>
      </c>
      <c r="G366" s="6" t="str">
        <f t="shared" ref="G366:G385" si="60">D392</f>
        <v>4Ix2L dBc Log Mag(dB)</v>
      </c>
      <c r="H366" s="35">
        <v>4</v>
      </c>
      <c r="N366" s="6" t="s">
        <v>19</v>
      </c>
      <c r="O366" s="6" t="str">
        <f t="shared" ref="O366:O385" si="61">L392</f>
        <v>4Ix2L dBc Log Mag(dB)</v>
      </c>
      <c r="P366" s="35">
        <v>4</v>
      </c>
    </row>
    <row r="367" spans="2:16" ht="15.75" x14ac:dyDescent="0.25">
      <c r="B367" s="88" t="s">
        <v>53</v>
      </c>
      <c r="F367" s="6">
        <f t="shared" ref="F367:F385" si="62">B393/1000000000</f>
        <v>16.364000000000001</v>
      </c>
      <c r="G367" s="6">
        <f t="shared" si="60"/>
        <v>-44.692470999999998</v>
      </c>
      <c r="H367" s="36">
        <f>ABS(AVERAGE(G367:G385)-(H366-1)*10)</f>
        <v>96.515324105263161</v>
      </c>
      <c r="J367" s="88" t="s">
        <v>53</v>
      </c>
      <c r="N367" s="6">
        <f t="shared" ref="N367:N385" si="63">J393/1000000000</f>
        <v>16.364000000000001</v>
      </c>
      <c r="O367" s="6">
        <f t="shared" si="61"/>
        <v>-45.584735999999999</v>
      </c>
      <c r="P367" s="36">
        <f>ABS(AVERAGE(O367:O385)-(P366-1)*10)</f>
        <v>93.355391842105263</v>
      </c>
    </row>
    <row r="368" spans="2:16" x14ac:dyDescent="0.25">
      <c r="B368" s="88" t="s">
        <v>19</v>
      </c>
      <c r="C368" s="88" t="s">
        <v>159</v>
      </c>
      <c r="D368" s="88" t="s">
        <v>85</v>
      </c>
      <c r="F368" s="6">
        <f t="shared" si="62"/>
        <v>17.232666666667001</v>
      </c>
      <c r="G368" s="6">
        <f t="shared" si="60"/>
        <v>-53.337166000000003</v>
      </c>
      <c r="J368" s="88" t="s">
        <v>19</v>
      </c>
      <c r="K368" s="88" t="s">
        <v>159</v>
      </c>
      <c r="L368" s="88" t="s">
        <v>85</v>
      </c>
      <c r="N368" s="6">
        <f t="shared" si="63"/>
        <v>17.232666666667001</v>
      </c>
      <c r="O368" s="6">
        <f t="shared" si="61"/>
        <v>-54.195098999999999</v>
      </c>
    </row>
    <row r="369" spans="2:15" x14ac:dyDescent="0.25">
      <c r="B369" s="88">
        <v>8364000000</v>
      </c>
      <c r="C369" s="88">
        <v>-72.477340999999996</v>
      </c>
      <c r="D369" s="88">
        <v>-66.791618</v>
      </c>
      <c r="F369" s="6">
        <f t="shared" si="62"/>
        <v>18.101333333332999</v>
      </c>
      <c r="G369" s="6">
        <f t="shared" si="60"/>
        <v>-62.588127</v>
      </c>
      <c r="J369" s="88">
        <v>8364000000</v>
      </c>
      <c r="K369" s="88">
        <v>-84.016593999999998</v>
      </c>
      <c r="L369" s="88">
        <v>-76.252791999999999</v>
      </c>
      <c r="N369" s="6">
        <f t="shared" si="63"/>
        <v>18.101333333332999</v>
      </c>
      <c r="O369" s="6">
        <f t="shared" si="61"/>
        <v>-81.689362000000003</v>
      </c>
    </row>
    <row r="370" spans="2:15" x14ac:dyDescent="0.25">
      <c r="B370" s="88">
        <v>9677111111.1110992</v>
      </c>
      <c r="C370" s="88">
        <v>-79.370780999999994</v>
      </c>
      <c r="D370" s="88">
        <v>-73.185219000000004</v>
      </c>
      <c r="F370" s="6">
        <f t="shared" si="62"/>
        <v>18.97</v>
      </c>
      <c r="G370" s="6">
        <f t="shared" si="60"/>
        <v>-70.617531</v>
      </c>
      <c r="J370" s="88">
        <v>9677111111.1110992</v>
      </c>
      <c r="K370" s="88">
        <v>-85.267821999999995</v>
      </c>
      <c r="L370" s="88">
        <v>-77.294242999999994</v>
      </c>
      <c r="N370" s="6">
        <f t="shared" si="63"/>
        <v>18.97</v>
      </c>
      <c r="O370" s="6">
        <f t="shared" si="61"/>
        <v>-72.549850000000006</v>
      </c>
    </row>
    <row r="371" spans="2:15" x14ac:dyDescent="0.25">
      <c r="B371" s="88">
        <v>10990222222.222</v>
      </c>
      <c r="C371" s="88">
        <v>-86.291518999999994</v>
      </c>
      <c r="D371" s="88">
        <v>-79.823081999999999</v>
      </c>
      <c r="F371" s="6">
        <f t="shared" si="62"/>
        <v>19.838666666666999</v>
      </c>
      <c r="G371" s="6">
        <f t="shared" si="60"/>
        <v>-68.400954999999996</v>
      </c>
      <c r="J371" s="88">
        <v>10990222222.222</v>
      </c>
      <c r="K371" s="88">
        <v>-82.581169000000003</v>
      </c>
      <c r="L371" s="88">
        <v>-74.708618000000001</v>
      </c>
      <c r="N371" s="6">
        <f t="shared" si="63"/>
        <v>19.838666666666999</v>
      </c>
      <c r="O371" s="6">
        <f t="shared" si="61"/>
        <v>-64.311661000000001</v>
      </c>
    </row>
    <row r="372" spans="2:15" x14ac:dyDescent="0.25">
      <c r="B372" s="88">
        <v>12303333333.333</v>
      </c>
      <c r="C372" s="88">
        <v>-92.576324</v>
      </c>
      <c r="D372" s="88">
        <v>-86.063393000000005</v>
      </c>
      <c r="F372" s="6">
        <f t="shared" si="62"/>
        <v>20.707333333333001</v>
      </c>
      <c r="G372" s="6">
        <f t="shared" si="60"/>
        <v>-68.648819000000003</v>
      </c>
      <c r="J372" s="88">
        <v>12303333333.333</v>
      </c>
      <c r="K372" s="88">
        <v>-86.703873000000002</v>
      </c>
      <c r="L372" s="88">
        <v>-79.125938000000005</v>
      </c>
      <c r="N372" s="6">
        <f t="shared" si="63"/>
        <v>20.707333333333001</v>
      </c>
      <c r="O372" s="6">
        <f t="shared" si="61"/>
        <v>-60.611553000000001</v>
      </c>
    </row>
    <row r="373" spans="2:15" x14ac:dyDescent="0.25">
      <c r="B373" s="88">
        <v>13616444444.444</v>
      </c>
      <c r="C373" s="88">
        <v>-85.241737000000001</v>
      </c>
      <c r="D373" s="88">
        <v>-78.898994000000002</v>
      </c>
      <c r="F373" s="6">
        <f t="shared" si="62"/>
        <v>21.576000000000001</v>
      </c>
      <c r="G373" s="6">
        <f t="shared" si="60"/>
        <v>-71.775634999999994</v>
      </c>
      <c r="J373" s="88">
        <v>13616444444.444</v>
      </c>
      <c r="K373" s="88">
        <v>-85.321548000000007</v>
      </c>
      <c r="L373" s="88">
        <v>-77.907936000000007</v>
      </c>
      <c r="N373" s="6">
        <f t="shared" si="63"/>
        <v>21.576000000000001</v>
      </c>
      <c r="O373" s="6">
        <f t="shared" si="61"/>
        <v>-62.056660000000001</v>
      </c>
    </row>
    <row r="374" spans="2:15" x14ac:dyDescent="0.25">
      <c r="B374" s="88">
        <v>14929555555.556</v>
      </c>
      <c r="C374" s="88">
        <v>-89.255104000000003</v>
      </c>
      <c r="D374" s="88">
        <v>-82.360138000000006</v>
      </c>
      <c r="F374" s="6">
        <f t="shared" si="62"/>
        <v>22.444666666667</v>
      </c>
      <c r="G374" s="6">
        <f t="shared" si="60"/>
        <v>-64.693466000000001</v>
      </c>
      <c r="J374" s="88">
        <v>14929555555.556</v>
      </c>
      <c r="K374" s="88">
        <v>-91.991530999999995</v>
      </c>
      <c r="L374" s="88">
        <v>-83.460457000000005</v>
      </c>
      <c r="N374" s="6">
        <f t="shared" si="63"/>
        <v>22.444666666667</v>
      </c>
      <c r="O374" s="6">
        <f t="shared" si="61"/>
        <v>-60.679825000000001</v>
      </c>
    </row>
    <row r="375" spans="2:15" x14ac:dyDescent="0.25">
      <c r="B375" s="88">
        <v>16242666666.667</v>
      </c>
      <c r="C375" s="88">
        <v>-94.177879000000004</v>
      </c>
      <c r="D375" s="88">
        <v>-87.675758000000002</v>
      </c>
      <c r="F375" s="6">
        <f t="shared" si="62"/>
        <v>23.313333333332999</v>
      </c>
      <c r="G375" s="6">
        <f t="shared" si="60"/>
        <v>-61.356709000000002</v>
      </c>
      <c r="J375" s="88">
        <v>16242666666.667</v>
      </c>
      <c r="K375" s="88">
        <v>-87.184601000000001</v>
      </c>
      <c r="L375" s="88">
        <v>-78.365821999999994</v>
      </c>
      <c r="N375" s="6">
        <f t="shared" si="63"/>
        <v>23.313333333332999</v>
      </c>
      <c r="O375" s="6">
        <f t="shared" si="61"/>
        <v>-71.832595999999995</v>
      </c>
    </row>
    <row r="376" spans="2:15" x14ac:dyDescent="0.25">
      <c r="B376" s="88">
        <v>17555777777.778</v>
      </c>
      <c r="C376" s="88">
        <v>-78.351044000000002</v>
      </c>
      <c r="D376" s="88">
        <v>-71.815414000000004</v>
      </c>
      <c r="F376" s="6">
        <f t="shared" si="62"/>
        <v>24.181999999999999</v>
      </c>
      <c r="G376" s="6">
        <f t="shared" si="60"/>
        <v>-62.851292000000001</v>
      </c>
      <c r="J376" s="88">
        <v>17555777777.778</v>
      </c>
      <c r="K376" s="88">
        <v>-80.055847</v>
      </c>
      <c r="L376" s="88">
        <v>-71.41404</v>
      </c>
      <c r="N376" s="6">
        <f t="shared" si="63"/>
        <v>24.181999999999999</v>
      </c>
      <c r="O376" s="6">
        <f t="shared" si="61"/>
        <v>-93.462081999999995</v>
      </c>
    </row>
    <row r="377" spans="2:15" x14ac:dyDescent="0.25">
      <c r="B377" s="88">
        <v>18868888888.889</v>
      </c>
      <c r="C377" s="88">
        <v>-85.345337000000001</v>
      </c>
      <c r="D377" s="88">
        <v>-78.542015000000006</v>
      </c>
      <c r="F377" s="6">
        <f t="shared" si="62"/>
        <v>25.050666666666999</v>
      </c>
      <c r="G377" s="6">
        <f t="shared" si="60"/>
        <v>-62.425578999999999</v>
      </c>
      <c r="J377" s="88">
        <v>18868888888.889</v>
      </c>
      <c r="K377" s="88">
        <v>-86.305840000000003</v>
      </c>
      <c r="L377" s="88">
        <v>-78.111144999999993</v>
      </c>
      <c r="N377" s="6">
        <f t="shared" si="63"/>
        <v>25.050666666666999</v>
      </c>
      <c r="O377" s="6">
        <f t="shared" si="61"/>
        <v>-67.845298999999997</v>
      </c>
    </row>
    <row r="378" spans="2:15" x14ac:dyDescent="0.25">
      <c r="B378" s="88">
        <v>20182000000</v>
      </c>
      <c r="C378" s="88">
        <v>-83.705817999999994</v>
      </c>
      <c r="D378" s="88">
        <v>-76.914878999999999</v>
      </c>
      <c r="F378" s="6">
        <f t="shared" si="62"/>
        <v>25.919333333333</v>
      </c>
      <c r="G378" s="6">
        <f t="shared" si="60"/>
        <v>-63.682713</v>
      </c>
      <c r="J378" s="88">
        <v>20182000000</v>
      </c>
      <c r="K378" s="88">
        <v>-90.610000999999997</v>
      </c>
      <c r="L378" s="88">
        <v>-82.817802</v>
      </c>
      <c r="N378" s="6">
        <f t="shared" si="63"/>
        <v>25.919333333333</v>
      </c>
      <c r="O378" s="6">
        <f t="shared" si="61"/>
        <v>-61.818615000000001</v>
      </c>
    </row>
    <row r="379" spans="2:15" x14ac:dyDescent="0.25">
      <c r="B379" s="88">
        <v>21495111111.111</v>
      </c>
      <c r="C379" s="88">
        <v>-86.092094000000003</v>
      </c>
      <c r="D379" s="88">
        <v>-79.039856</v>
      </c>
      <c r="F379" s="6">
        <f t="shared" si="62"/>
        <v>26.788</v>
      </c>
      <c r="G379" s="6">
        <f t="shared" si="60"/>
        <v>-72.819839000000002</v>
      </c>
      <c r="J379" s="88">
        <v>21495111111.111</v>
      </c>
      <c r="K379" s="88">
        <v>-88.008101999999994</v>
      </c>
      <c r="L379" s="88">
        <v>-80.297713999999999</v>
      </c>
      <c r="N379" s="6">
        <f t="shared" si="63"/>
        <v>26.788</v>
      </c>
      <c r="O379" s="6">
        <f t="shared" si="61"/>
        <v>-63.270439000000003</v>
      </c>
    </row>
    <row r="380" spans="2:15" x14ac:dyDescent="0.25">
      <c r="B380" s="88">
        <v>22808222222.222</v>
      </c>
      <c r="C380" s="88">
        <v>-106.39803000000001</v>
      </c>
      <c r="D380" s="88">
        <v>-98.949577000000005</v>
      </c>
      <c r="F380" s="6">
        <f t="shared" si="62"/>
        <v>27.656666666667</v>
      </c>
      <c r="G380" s="6">
        <f t="shared" si="60"/>
        <v>-70.982521000000006</v>
      </c>
      <c r="J380" s="88">
        <v>22808222222.222</v>
      </c>
      <c r="K380" s="88">
        <v>-89.219588999999999</v>
      </c>
      <c r="L380" s="88">
        <v>-80.993651999999997</v>
      </c>
      <c r="N380" s="6">
        <f t="shared" si="63"/>
        <v>27.656666666667</v>
      </c>
      <c r="O380" s="6">
        <f t="shared" si="61"/>
        <v>-67.535979999999995</v>
      </c>
    </row>
    <row r="381" spans="2:15" x14ac:dyDescent="0.25">
      <c r="B381" s="88">
        <v>24121333333.333</v>
      </c>
      <c r="C381" s="88">
        <v>-84.918205</v>
      </c>
      <c r="D381" s="88">
        <v>-77.58905</v>
      </c>
      <c r="F381" s="6">
        <f t="shared" si="62"/>
        <v>28.525333333333002</v>
      </c>
      <c r="G381" s="6">
        <f t="shared" si="60"/>
        <v>-73.891684999999995</v>
      </c>
      <c r="J381" s="88">
        <v>24121333333.333</v>
      </c>
      <c r="K381" s="88">
        <v>-89.523635999999996</v>
      </c>
      <c r="L381" s="88">
        <v>-81.683464000000001</v>
      </c>
      <c r="N381" s="6">
        <f t="shared" si="63"/>
        <v>28.525333333333002</v>
      </c>
      <c r="O381" s="6">
        <f t="shared" si="61"/>
        <v>-74.303329000000005</v>
      </c>
    </row>
    <row r="382" spans="2:15" x14ac:dyDescent="0.25">
      <c r="B382" s="88">
        <v>25434444444.444</v>
      </c>
      <c r="C382" s="88">
        <v>-83.823532</v>
      </c>
      <c r="D382" s="88">
        <v>-76.554305999999997</v>
      </c>
      <c r="F382" s="6">
        <f t="shared" si="62"/>
        <v>29.393999999999998</v>
      </c>
      <c r="G382" s="6">
        <f t="shared" si="60"/>
        <v>-69.093941000000001</v>
      </c>
      <c r="J382" s="88">
        <v>25434444444.444</v>
      </c>
      <c r="K382" s="88">
        <v>-91.404456999999994</v>
      </c>
      <c r="L382" s="88">
        <v>-83.493744000000007</v>
      </c>
      <c r="N382" s="6">
        <f t="shared" si="63"/>
        <v>29.393999999999998</v>
      </c>
      <c r="O382" s="6">
        <f t="shared" si="61"/>
        <v>-53.204909999999998</v>
      </c>
    </row>
    <row r="383" spans="2:15" x14ac:dyDescent="0.25">
      <c r="B383" s="88">
        <v>26747555555.556</v>
      </c>
      <c r="C383" s="88">
        <v>-84.896141</v>
      </c>
      <c r="D383" s="88">
        <v>-77.316772</v>
      </c>
      <c r="F383" s="6">
        <f t="shared" si="62"/>
        <v>30.262666666666998</v>
      </c>
      <c r="G383" s="6">
        <f t="shared" si="60"/>
        <v>-74.733733999999998</v>
      </c>
      <c r="J383" s="88">
        <v>26747555555.556</v>
      </c>
      <c r="K383" s="88">
        <v>-83.167418999999995</v>
      </c>
      <c r="L383" s="88">
        <v>-75.091590999999994</v>
      </c>
      <c r="N383" s="6">
        <f t="shared" si="63"/>
        <v>30.262666666666998</v>
      </c>
      <c r="O383" s="6">
        <f t="shared" si="61"/>
        <v>-48.375968999999998</v>
      </c>
    </row>
    <row r="384" spans="2:15" x14ac:dyDescent="0.25">
      <c r="B384" s="88">
        <v>28060666666.667</v>
      </c>
      <c r="C384" s="88">
        <v>-83.211135999999996</v>
      </c>
      <c r="D384" s="88">
        <v>-75.513687000000004</v>
      </c>
      <c r="F384" s="6">
        <f t="shared" si="62"/>
        <v>31.131333333333</v>
      </c>
      <c r="G384" s="6">
        <f t="shared" si="60"/>
        <v>-72.602538999999993</v>
      </c>
      <c r="J384" s="88">
        <v>28060666666.667</v>
      </c>
      <c r="K384" s="88">
        <v>-87.171447999999998</v>
      </c>
      <c r="L384" s="88">
        <v>-78.920608999999999</v>
      </c>
      <c r="N384" s="6">
        <f t="shared" si="63"/>
        <v>31.131333333333</v>
      </c>
      <c r="O384" s="6">
        <f t="shared" si="61"/>
        <v>-50.006435000000003</v>
      </c>
    </row>
    <row r="385" spans="2:16" x14ac:dyDescent="0.25">
      <c r="B385" s="88">
        <v>29373777777.778</v>
      </c>
      <c r="C385" s="88">
        <v>-84.136702999999997</v>
      </c>
      <c r="D385" s="88">
        <v>-76.693047000000007</v>
      </c>
      <c r="F385" s="6">
        <f t="shared" si="62"/>
        <v>32</v>
      </c>
      <c r="G385" s="6">
        <f t="shared" si="60"/>
        <v>-74.596435999999997</v>
      </c>
      <c r="J385" s="88">
        <v>29373777777.778</v>
      </c>
      <c r="K385" s="88">
        <v>-85.870048999999995</v>
      </c>
      <c r="L385" s="88">
        <v>-77.971541999999999</v>
      </c>
      <c r="N385" s="6">
        <f t="shared" si="63"/>
        <v>32</v>
      </c>
      <c r="O385" s="6">
        <f t="shared" si="61"/>
        <v>-50.418044999999999</v>
      </c>
    </row>
    <row r="386" spans="2:16" x14ac:dyDescent="0.25">
      <c r="B386" s="88">
        <v>30686888888.889</v>
      </c>
      <c r="C386" s="88">
        <v>-72.782646</v>
      </c>
      <c r="D386" s="88">
        <v>-65.421081999999998</v>
      </c>
      <c r="F386" s="6" t="s">
        <v>21</v>
      </c>
      <c r="J386" s="88">
        <v>30686888888.889</v>
      </c>
      <c r="K386" s="88">
        <v>-88.473770000000002</v>
      </c>
      <c r="L386" s="88">
        <v>-80.673957999999999</v>
      </c>
      <c r="N386" s="6" t="s">
        <v>21</v>
      </c>
    </row>
    <row r="387" spans="2:16" x14ac:dyDescent="0.25">
      <c r="B387" s="88">
        <v>32000000000</v>
      </c>
      <c r="C387" s="88">
        <v>-82.948975000000004</v>
      </c>
      <c r="D387" s="88">
        <v>-75.132423000000003</v>
      </c>
      <c r="J387" s="88">
        <v>32000000000</v>
      </c>
      <c r="K387" s="88">
        <v>-91.550644000000005</v>
      </c>
      <c r="L387" s="88">
        <v>-83.165833000000006</v>
      </c>
    </row>
    <row r="388" spans="2:16" x14ac:dyDescent="0.25">
      <c r="B388" s="88" t="s">
        <v>21</v>
      </c>
      <c r="J388" s="88" t="s">
        <v>21</v>
      </c>
    </row>
    <row r="389" spans="2:16" x14ac:dyDescent="0.25">
      <c r="F389" s="6" t="s">
        <v>57</v>
      </c>
      <c r="N389" s="6" t="s">
        <v>57</v>
      </c>
    </row>
    <row r="390" spans="2:16" ht="15.75" x14ac:dyDescent="0.25">
      <c r="F390" s="6" t="s">
        <v>19</v>
      </c>
      <c r="G390" s="6" t="str">
        <f t="shared" ref="G390:G409" si="64">D416</f>
        <v>4Ix3L dBc Log Mag(dB)</v>
      </c>
      <c r="H390" s="35">
        <v>4</v>
      </c>
      <c r="N390" s="6" t="s">
        <v>19</v>
      </c>
      <c r="O390" s="6" t="str">
        <f t="shared" ref="O390:O409" si="65">L416</f>
        <v>4Ix3L dBc Log Mag(dB)</v>
      </c>
      <c r="P390" s="35">
        <v>4</v>
      </c>
    </row>
    <row r="391" spans="2:16" ht="15.75" x14ac:dyDescent="0.25">
      <c r="B391" s="88" t="s">
        <v>55</v>
      </c>
      <c r="F391" s="6">
        <f t="shared" ref="F391:F409" si="66">B417/1000000000</f>
        <v>24.364000000000001</v>
      </c>
      <c r="G391" s="6">
        <f t="shared" si="64"/>
        <v>-58.385024999999999</v>
      </c>
      <c r="H391" s="36">
        <f>ABS(AVERAGE(G391:G409)-(H390-1)*10)</f>
        <v>101.57610915789473</v>
      </c>
      <c r="J391" s="88" t="s">
        <v>55</v>
      </c>
      <c r="N391" s="6">
        <f t="shared" ref="N391:N409" si="67">J417/1000000000</f>
        <v>24.364000000000001</v>
      </c>
      <c r="O391" s="6">
        <f t="shared" si="65"/>
        <v>-85.943481000000006</v>
      </c>
      <c r="P391" s="36">
        <f>ABS(AVERAGE(O391:O409)-(P390-1)*10)</f>
        <v>112.94730300000002</v>
      </c>
    </row>
    <row r="392" spans="2:16" x14ac:dyDescent="0.25">
      <c r="B392" s="88" t="s">
        <v>19</v>
      </c>
      <c r="C392" s="88" t="s">
        <v>160</v>
      </c>
      <c r="D392" s="88" t="s">
        <v>86</v>
      </c>
      <c r="F392" s="6">
        <f t="shared" si="66"/>
        <v>24.788222222222</v>
      </c>
      <c r="G392" s="6">
        <f t="shared" si="64"/>
        <v>-60.168339000000003</v>
      </c>
      <c r="J392" s="88" t="s">
        <v>19</v>
      </c>
      <c r="K392" s="88" t="s">
        <v>160</v>
      </c>
      <c r="L392" s="88" t="s">
        <v>86</v>
      </c>
      <c r="N392" s="6">
        <f t="shared" si="67"/>
        <v>24.788222222222</v>
      </c>
      <c r="O392" s="6">
        <f t="shared" si="65"/>
        <v>-85.057167000000007</v>
      </c>
    </row>
    <row r="393" spans="2:16" x14ac:dyDescent="0.25">
      <c r="B393" s="88">
        <v>16364000000</v>
      </c>
      <c r="C393" s="88">
        <v>-50.378188999999999</v>
      </c>
      <c r="D393" s="88">
        <v>-44.692470999999998</v>
      </c>
      <c r="F393" s="6">
        <f t="shared" si="66"/>
        <v>25.212444444443999</v>
      </c>
      <c r="G393" s="6">
        <f t="shared" si="64"/>
        <v>-59.164729999999999</v>
      </c>
      <c r="J393" s="88">
        <v>16364000000</v>
      </c>
      <c r="K393" s="88">
        <v>-53.348534000000001</v>
      </c>
      <c r="L393" s="88">
        <v>-45.584735999999999</v>
      </c>
      <c r="N393" s="6">
        <f t="shared" si="67"/>
        <v>25.212444444443999</v>
      </c>
      <c r="O393" s="6">
        <f t="shared" si="65"/>
        <v>-84.115189000000001</v>
      </c>
    </row>
    <row r="394" spans="2:16" x14ac:dyDescent="0.25">
      <c r="B394" s="88">
        <v>17232666666.667</v>
      </c>
      <c r="C394" s="88">
        <v>-59.522723999999997</v>
      </c>
      <c r="D394" s="88">
        <v>-53.337166000000003</v>
      </c>
      <c r="F394" s="6">
        <f t="shared" si="66"/>
        <v>25.636666666667001</v>
      </c>
      <c r="G394" s="6">
        <f t="shared" si="64"/>
        <v>-65.819159999999997</v>
      </c>
      <c r="J394" s="88">
        <v>17232666666.667</v>
      </c>
      <c r="K394" s="88">
        <v>-62.168678</v>
      </c>
      <c r="L394" s="88">
        <v>-54.195098999999999</v>
      </c>
      <c r="N394" s="6">
        <f t="shared" si="67"/>
        <v>25.636666666667001</v>
      </c>
      <c r="O394" s="6">
        <f t="shared" si="65"/>
        <v>-74.254790999999997</v>
      </c>
    </row>
    <row r="395" spans="2:16" x14ac:dyDescent="0.25">
      <c r="B395" s="88">
        <v>18101333333.333</v>
      </c>
      <c r="C395" s="88">
        <v>-69.056572000000003</v>
      </c>
      <c r="D395" s="88">
        <v>-62.588127</v>
      </c>
      <c r="F395" s="6">
        <f t="shared" si="66"/>
        <v>26.060888888889</v>
      </c>
      <c r="G395" s="6">
        <f t="shared" si="64"/>
        <v>-64.525795000000002</v>
      </c>
      <c r="J395" s="88">
        <v>18101333333.333</v>
      </c>
      <c r="K395" s="88">
        <v>-89.561913000000004</v>
      </c>
      <c r="L395" s="88">
        <v>-81.689362000000003</v>
      </c>
      <c r="N395" s="6">
        <f t="shared" si="67"/>
        <v>26.060888888889</v>
      </c>
      <c r="O395" s="6">
        <f t="shared" si="65"/>
        <v>-83.859306000000004</v>
      </c>
    </row>
    <row r="396" spans="2:16" x14ac:dyDescent="0.25">
      <c r="B396" s="88">
        <v>18970000000</v>
      </c>
      <c r="C396" s="88">
        <v>-77.130454999999998</v>
      </c>
      <c r="D396" s="88">
        <v>-70.617531</v>
      </c>
      <c r="F396" s="6">
        <f t="shared" si="66"/>
        <v>26.485111111110999</v>
      </c>
      <c r="G396" s="6">
        <f t="shared" si="64"/>
        <v>-71.511368000000004</v>
      </c>
      <c r="J396" s="88">
        <v>18970000000</v>
      </c>
      <c r="K396" s="88">
        <v>-80.127785000000003</v>
      </c>
      <c r="L396" s="88">
        <v>-72.549850000000006</v>
      </c>
      <c r="N396" s="6">
        <f t="shared" si="67"/>
        <v>26.485111111110999</v>
      </c>
      <c r="O396" s="6">
        <f t="shared" si="65"/>
        <v>-81.624886000000004</v>
      </c>
    </row>
    <row r="397" spans="2:16" x14ac:dyDescent="0.25">
      <c r="B397" s="88">
        <v>19838666666.667</v>
      </c>
      <c r="C397" s="88">
        <v>-74.743697999999995</v>
      </c>
      <c r="D397" s="88">
        <v>-68.400954999999996</v>
      </c>
      <c r="F397" s="6">
        <f t="shared" si="66"/>
        <v>26.909333333332999</v>
      </c>
      <c r="G397" s="6">
        <f t="shared" si="64"/>
        <v>-71.371146999999993</v>
      </c>
      <c r="J397" s="88">
        <v>19838666666.667</v>
      </c>
      <c r="K397" s="88">
        <v>-71.725273000000001</v>
      </c>
      <c r="L397" s="88">
        <v>-64.311661000000001</v>
      </c>
      <c r="N397" s="6">
        <f t="shared" si="67"/>
        <v>26.909333333332999</v>
      </c>
      <c r="O397" s="6">
        <f t="shared" si="65"/>
        <v>-82.694641000000004</v>
      </c>
    </row>
    <row r="398" spans="2:16" x14ac:dyDescent="0.25">
      <c r="B398" s="88">
        <v>20707333333.333</v>
      </c>
      <c r="C398" s="88">
        <v>-75.543785</v>
      </c>
      <c r="D398" s="88">
        <v>-68.648819000000003</v>
      </c>
      <c r="F398" s="6">
        <f t="shared" si="66"/>
        <v>27.333555555556</v>
      </c>
      <c r="G398" s="6">
        <f t="shared" si="64"/>
        <v>-71.840598999999997</v>
      </c>
      <c r="J398" s="88">
        <v>20707333333.333</v>
      </c>
      <c r="K398" s="88">
        <v>-69.142623999999998</v>
      </c>
      <c r="L398" s="88">
        <v>-60.611553000000001</v>
      </c>
      <c r="N398" s="6">
        <f t="shared" si="67"/>
        <v>27.333555555556</v>
      </c>
      <c r="O398" s="6">
        <f t="shared" si="65"/>
        <v>-78.180488999999994</v>
      </c>
    </row>
    <row r="399" spans="2:16" x14ac:dyDescent="0.25">
      <c r="B399" s="88">
        <v>21576000000</v>
      </c>
      <c r="C399" s="88">
        <v>-78.277755999999997</v>
      </c>
      <c r="D399" s="88">
        <v>-71.775634999999994</v>
      </c>
      <c r="F399" s="6">
        <f t="shared" si="66"/>
        <v>27.757777777777999</v>
      </c>
      <c r="G399" s="6">
        <f t="shared" si="64"/>
        <v>-72.361130000000003</v>
      </c>
      <c r="J399" s="88">
        <v>21576000000</v>
      </c>
      <c r="K399" s="88">
        <v>-70.875434999999996</v>
      </c>
      <c r="L399" s="88">
        <v>-62.056660000000001</v>
      </c>
      <c r="N399" s="6">
        <f t="shared" si="67"/>
        <v>27.757777777777999</v>
      </c>
      <c r="O399" s="6">
        <f t="shared" si="65"/>
        <v>-81.426513999999997</v>
      </c>
    </row>
    <row r="400" spans="2:16" x14ac:dyDescent="0.25">
      <c r="B400" s="88">
        <v>22444666666.667</v>
      </c>
      <c r="C400" s="88">
        <v>-71.229088000000004</v>
      </c>
      <c r="D400" s="88">
        <v>-64.693466000000001</v>
      </c>
      <c r="F400" s="6">
        <f t="shared" si="66"/>
        <v>28.181999999999999</v>
      </c>
      <c r="G400" s="6">
        <f t="shared" si="64"/>
        <v>-73.624579999999995</v>
      </c>
      <c r="J400" s="88">
        <v>22444666666.667</v>
      </c>
      <c r="K400" s="88">
        <v>-69.321631999999994</v>
      </c>
      <c r="L400" s="88">
        <v>-60.679825000000001</v>
      </c>
      <c r="N400" s="6">
        <f t="shared" si="67"/>
        <v>28.181999999999999</v>
      </c>
      <c r="O400" s="6">
        <f t="shared" si="65"/>
        <v>-79.109772000000007</v>
      </c>
    </row>
    <row r="401" spans="2:16" x14ac:dyDescent="0.25">
      <c r="B401" s="88">
        <v>23313333333.333</v>
      </c>
      <c r="C401" s="88">
        <v>-68.160033999999996</v>
      </c>
      <c r="D401" s="88">
        <v>-61.356709000000002</v>
      </c>
      <c r="F401" s="6">
        <f t="shared" si="66"/>
        <v>28.606222222222002</v>
      </c>
      <c r="G401" s="6">
        <f t="shared" si="64"/>
        <v>-72.254622999999995</v>
      </c>
      <c r="J401" s="88">
        <v>23313333333.333</v>
      </c>
      <c r="K401" s="88">
        <v>-80.027282999999997</v>
      </c>
      <c r="L401" s="88">
        <v>-71.832595999999995</v>
      </c>
      <c r="N401" s="6">
        <f t="shared" si="67"/>
        <v>28.606222222222002</v>
      </c>
      <c r="O401" s="6">
        <f t="shared" si="65"/>
        <v>-92.951515000000001</v>
      </c>
    </row>
    <row r="402" spans="2:16" x14ac:dyDescent="0.25">
      <c r="B402" s="88">
        <v>24182000000</v>
      </c>
      <c r="C402" s="88">
        <v>-69.642234999999999</v>
      </c>
      <c r="D402" s="88">
        <v>-62.851292000000001</v>
      </c>
      <c r="F402" s="6">
        <f t="shared" si="66"/>
        <v>29.030444444444001</v>
      </c>
      <c r="G402" s="6">
        <f t="shared" si="64"/>
        <v>-77.420410000000004</v>
      </c>
      <c r="J402" s="88">
        <v>24182000000</v>
      </c>
      <c r="K402" s="88">
        <v>-101.25429</v>
      </c>
      <c r="L402" s="88">
        <v>-93.462081999999995</v>
      </c>
      <c r="N402" s="6">
        <f t="shared" si="67"/>
        <v>29.030444444444001</v>
      </c>
      <c r="O402" s="6">
        <f t="shared" si="65"/>
        <v>-83.895363000000003</v>
      </c>
    </row>
    <row r="403" spans="2:16" x14ac:dyDescent="0.25">
      <c r="B403" s="88">
        <v>25050666666.667</v>
      </c>
      <c r="C403" s="88">
        <v>-69.477813999999995</v>
      </c>
      <c r="D403" s="88">
        <v>-62.425578999999999</v>
      </c>
      <c r="F403" s="6">
        <f t="shared" si="66"/>
        <v>29.454666666666999</v>
      </c>
      <c r="G403" s="6">
        <f t="shared" si="64"/>
        <v>-73.730896000000001</v>
      </c>
      <c r="J403" s="88">
        <v>25050666666.667</v>
      </c>
      <c r="K403" s="88">
        <v>-75.555687000000006</v>
      </c>
      <c r="L403" s="88">
        <v>-67.845298999999997</v>
      </c>
      <c r="N403" s="6">
        <f t="shared" si="67"/>
        <v>29.454666666666999</v>
      </c>
      <c r="O403" s="6">
        <f t="shared" si="65"/>
        <v>-86.134262000000007</v>
      </c>
    </row>
    <row r="404" spans="2:16" x14ac:dyDescent="0.25">
      <c r="B404" s="88">
        <v>25919333333.333</v>
      </c>
      <c r="C404" s="88">
        <v>-71.131164999999996</v>
      </c>
      <c r="D404" s="88">
        <v>-63.682713</v>
      </c>
      <c r="F404" s="6">
        <f t="shared" si="66"/>
        <v>29.878888888889001</v>
      </c>
      <c r="G404" s="6">
        <f t="shared" si="64"/>
        <v>-79.231566999999998</v>
      </c>
      <c r="J404" s="88">
        <v>25919333333.333</v>
      </c>
      <c r="K404" s="88">
        <v>-70.044556</v>
      </c>
      <c r="L404" s="88">
        <v>-61.818615000000001</v>
      </c>
      <c r="N404" s="6">
        <f t="shared" si="67"/>
        <v>29.878888888889001</v>
      </c>
      <c r="O404" s="6">
        <f t="shared" si="65"/>
        <v>-82.218520999999996</v>
      </c>
    </row>
    <row r="405" spans="2:16" x14ac:dyDescent="0.25">
      <c r="B405" s="88">
        <v>26788000000</v>
      </c>
      <c r="C405" s="88">
        <v>-80.148994000000002</v>
      </c>
      <c r="D405" s="88">
        <v>-72.819839000000002</v>
      </c>
      <c r="F405" s="6">
        <f t="shared" si="66"/>
        <v>30.303111111111001</v>
      </c>
      <c r="G405" s="6">
        <f t="shared" si="64"/>
        <v>-73.614814999999993</v>
      </c>
      <c r="J405" s="88">
        <v>26788000000</v>
      </c>
      <c r="K405" s="88">
        <v>-71.110619</v>
      </c>
      <c r="L405" s="88">
        <v>-63.270439000000003</v>
      </c>
      <c r="N405" s="6">
        <f t="shared" si="67"/>
        <v>30.303111111111001</v>
      </c>
      <c r="O405" s="6">
        <f t="shared" si="65"/>
        <v>-86.592140000000001</v>
      </c>
    </row>
    <row r="406" spans="2:16" x14ac:dyDescent="0.25">
      <c r="B406" s="88">
        <v>27656666666.667</v>
      </c>
      <c r="C406" s="88">
        <v>-78.251746999999995</v>
      </c>
      <c r="D406" s="88">
        <v>-70.982521000000006</v>
      </c>
      <c r="F406" s="6">
        <f t="shared" si="66"/>
        <v>30.727333333333</v>
      </c>
      <c r="G406" s="6">
        <f t="shared" si="64"/>
        <v>-77.255470000000003</v>
      </c>
      <c r="J406" s="88">
        <v>27656666666.667</v>
      </c>
      <c r="K406" s="88">
        <v>-75.446701000000004</v>
      </c>
      <c r="L406" s="88">
        <v>-67.535979999999995</v>
      </c>
      <c r="N406" s="6">
        <f t="shared" si="67"/>
        <v>30.727333333333</v>
      </c>
      <c r="O406" s="6">
        <f t="shared" si="65"/>
        <v>-77.246994000000001</v>
      </c>
    </row>
    <row r="407" spans="2:16" x14ac:dyDescent="0.25">
      <c r="B407" s="88">
        <v>28525333333.333</v>
      </c>
      <c r="C407" s="88">
        <v>-81.471053999999995</v>
      </c>
      <c r="D407" s="88">
        <v>-73.891684999999995</v>
      </c>
      <c r="F407" s="6">
        <f t="shared" si="66"/>
        <v>31.151555555556001</v>
      </c>
      <c r="G407" s="6">
        <f t="shared" si="64"/>
        <v>-77.942924000000005</v>
      </c>
      <c r="J407" s="88">
        <v>28525333333.333</v>
      </c>
      <c r="K407" s="88">
        <v>-82.379165999999998</v>
      </c>
      <c r="L407" s="88">
        <v>-74.303329000000005</v>
      </c>
      <c r="N407" s="6">
        <f t="shared" si="67"/>
        <v>31.151555555556001</v>
      </c>
      <c r="O407" s="6">
        <f t="shared" si="65"/>
        <v>-89.164764000000005</v>
      </c>
    </row>
    <row r="408" spans="2:16" x14ac:dyDescent="0.25">
      <c r="B408" s="88">
        <v>29394000000</v>
      </c>
      <c r="C408" s="88">
        <v>-76.791388999999995</v>
      </c>
      <c r="D408" s="88">
        <v>-69.093941000000001</v>
      </c>
      <c r="F408" s="6">
        <f t="shared" si="66"/>
        <v>31.575777777778001</v>
      </c>
      <c r="G408" s="6">
        <f t="shared" si="64"/>
        <v>-77.879227</v>
      </c>
      <c r="J408" s="88">
        <v>29394000000</v>
      </c>
      <c r="K408" s="88">
        <v>-61.455750000000002</v>
      </c>
      <c r="L408" s="88">
        <v>-53.204909999999998</v>
      </c>
      <c r="N408" s="6">
        <f t="shared" si="67"/>
        <v>31.575777777778001</v>
      </c>
      <c r="O408" s="6">
        <f t="shared" si="65"/>
        <v>-82.725532999999999</v>
      </c>
    </row>
    <row r="409" spans="2:16" x14ac:dyDescent="0.25">
      <c r="B409" s="88">
        <v>30262666666.667</v>
      </c>
      <c r="C409" s="88">
        <v>-82.177391</v>
      </c>
      <c r="D409" s="88">
        <v>-74.733733999999998</v>
      </c>
      <c r="F409" s="6">
        <f t="shared" si="66"/>
        <v>32</v>
      </c>
      <c r="G409" s="6">
        <f t="shared" si="64"/>
        <v>-81.844268999999997</v>
      </c>
      <c r="J409" s="88">
        <v>30262666666.667</v>
      </c>
      <c r="K409" s="88">
        <v>-56.274478999999999</v>
      </c>
      <c r="L409" s="88">
        <v>-48.375968999999998</v>
      </c>
      <c r="N409" s="6">
        <f t="shared" si="67"/>
        <v>32</v>
      </c>
      <c r="O409" s="6">
        <f t="shared" si="65"/>
        <v>-78.803428999999994</v>
      </c>
    </row>
    <row r="410" spans="2:16" x14ac:dyDescent="0.25">
      <c r="B410" s="88">
        <v>31131333333.333</v>
      </c>
      <c r="C410" s="88">
        <v>-79.964104000000006</v>
      </c>
      <c r="D410" s="88">
        <v>-72.602538999999993</v>
      </c>
      <c r="F410" s="6" t="s">
        <v>21</v>
      </c>
      <c r="J410" s="88">
        <v>31131333333.333</v>
      </c>
      <c r="K410" s="88">
        <v>-57.806255</v>
      </c>
      <c r="L410" s="88">
        <v>-50.006435000000003</v>
      </c>
      <c r="N410" s="6" t="s">
        <v>21</v>
      </c>
    </row>
    <row r="411" spans="2:16" x14ac:dyDescent="0.25">
      <c r="B411" s="88">
        <v>32000000000</v>
      </c>
      <c r="C411" s="88">
        <v>-82.412987000000001</v>
      </c>
      <c r="D411" s="88">
        <v>-74.596435999999997</v>
      </c>
      <c r="J411" s="88">
        <v>32000000000</v>
      </c>
      <c r="K411" s="88">
        <v>-58.802855999999998</v>
      </c>
      <c r="L411" s="88">
        <v>-50.418044999999999</v>
      </c>
    </row>
    <row r="412" spans="2:16" x14ac:dyDescent="0.25">
      <c r="B412" s="88" t="s">
        <v>21</v>
      </c>
      <c r="J412" s="88" t="s">
        <v>21</v>
      </c>
    </row>
    <row r="413" spans="2:16" x14ac:dyDescent="0.25">
      <c r="F413" s="6" t="s">
        <v>59</v>
      </c>
      <c r="N413" s="6" t="s">
        <v>59</v>
      </c>
    </row>
    <row r="414" spans="2:16" ht="15.75" x14ac:dyDescent="0.25">
      <c r="F414" s="6" t="s">
        <v>19</v>
      </c>
      <c r="G414" s="6" t="str">
        <f t="shared" ref="G414:G433" si="68">D440</f>
        <v>4Ix4L dBc Log Mag(dB)</v>
      </c>
      <c r="H414" s="35">
        <v>4</v>
      </c>
      <c r="N414" s="6" t="s">
        <v>19</v>
      </c>
      <c r="O414" s="6" t="str">
        <f t="shared" ref="O414:O433" si="69">L440</f>
        <v>4Ix4L dBc Log Mag(dB)</v>
      </c>
      <c r="P414" s="35">
        <v>4</v>
      </c>
    </row>
    <row r="415" spans="2:16" ht="15.75" x14ac:dyDescent="0.25">
      <c r="B415" s="88" t="s">
        <v>57</v>
      </c>
      <c r="F415" s="6">
        <f t="shared" ref="F415:F433" si="70">B441/1000000000</f>
        <v>11.596</v>
      </c>
      <c r="G415" s="6">
        <f t="shared" si="68"/>
        <v>-58.136147000000001</v>
      </c>
      <c r="H415" s="36">
        <f>ABS(AVERAGE(G415:G433)-(H414-1)*10)</f>
        <v>91.766689894736842</v>
      </c>
      <c r="J415" s="88" t="s">
        <v>57</v>
      </c>
      <c r="N415" s="6">
        <f t="shared" ref="N415:N433" si="71">J441/1000000000</f>
        <v>11.596</v>
      </c>
      <c r="O415" s="6">
        <f t="shared" si="69"/>
        <v>-62.775714999999998</v>
      </c>
      <c r="P415" s="36">
        <f>ABS(AVERAGE(O415:O433)-(P414-1)*10)</f>
        <v>99.569245157894741</v>
      </c>
    </row>
    <row r="416" spans="2:16" x14ac:dyDescent="0.25">
      <c r="B416" s="88" t="s">
        <v>19</v>
      </c>
      <c r="C416" s="88" t="s">
        <v>161</v>
      </c>
      <c r="D416" s="88" t="s">
        <v>87</v>
      </c>
      <c r="F416" s="6">
        <f t="shared" si="70"/>
        <v>12.729555555555999</v>
      </c>
      <c r="G416" s="6">
        <f t="shared" si="68"/>
        <v>-53.599936999999997</v>
      </c>
      <c r="J416" s="88" t="s">
        <v>19</v>
      </c>
      <c r="K416" s="88" t="s">
        <v>161</v>
      </c>
      <c r="L416" s="88" t="s">
        <v>87</v>
      </c>
      <c r="N416" s="6">
        <f t="shared" si="71"/>
        <v>12.729555555555999</v>
      </c>
      <c r="O416" s="6">
        <f t="shared" si="69"/>
        <v>-63.230057000000002</v>
      </c>
    </row>
    <row r="417" spans="2:15" x14ac:dyDescent="0.25">
      <c r="B417" s="88">
        <v>24364000000</v>
      </c>
      <c r="C417" s="88">
        <v>-64.070740000000001</v>
      </c>
      <c r="D417" s="88">
        <v>-58.385024999999999</v>
      </c>
      <c r="F417" s="6">
        <f t="shared" si="70"/>
        <v>13.863111111110999</v>
      </c>
      <c r="G417" s="6">
        <f t="shared" si="68"/>
        <v>-51.776085000000002</v>
      </c>
      <c r="J417" s="88">
        <v>24364000000</v>
      </c>
      <c r="K417" s="88">
        <v>-93.707283000000004</v>
      </c>
      <c r="L417" s="88">
        <v>-85.943481000000006</v>
      </c>
      <c r="N417" s="6">
        <f t="shared" si="71"/>
        <v>13.863111111110999</v>
      </c>
      <c r="O417" s="6">
        <f t="shared" si="69"/>
        <v>-61.749008000000003</v>
      </c>
    </row>
    <row r="418" spans="2:15" x14ac:dyDescent="0.25">
      <c r="B418" s="88">
        <v>24788222222.222</v>
      </c>
      <c r="C418" s="88">
        <v>-66.353897000000003</v>
      </c>
      <c r="D418" s="88">
        <v>-60.168339000000003</v>
      </c>
      <c r="F418" s="6">
        <f t="shared" si="70"/>
        <v>14.996666666667</v>
      </c>
      <c r="G418" s="6">
        <f t="shared" si="68"/>
        <v>-52.413108999999999</v>
      </c>
      <c r="J418" s="88">
        <v>24788222222.222</v>
      </c>
      <c r="K418" s="88">
        <v>-93.030745999999994</v>
      </c>
      <c r="L418" s="88">
        <v>-85.057167000000007</v>
      </c>
      <c r="N418" s="6">
        <f t="shared" si="71"/>
        <v>14.996666666667</v>
      </c>
      <c r="O418" s="6">
        <f t="shared" si="69"/>
        <v>-74.906295999999998</v>
      </c>
    </row>
    <row r="419" spans="2:15" x14ac:dyDescent="0.25">
      <c r="B419" s="88">
        <v>25212444444.444</v>
      </c>
      <c r="C419" s="88">
        <v>-65.633171000000004</v>
      </c>
      <c r="D419" s="88">
        <v>-59.164729999999999</v>
      </c>
      <c r="F419" s="6">
        <f t="shared" si="70"/>
        <v>16.130222222221999</v>
      </c>
      <c r="G419" s="6">
        <f t="shared" si="68"/>
        <v>-55.218029000000001</v>
      </c>
      <c r="J419" s="88">
        <v>25212444444.444</v>
      </c>
      <c r="K419" s="88">
        <v>-91.987740000000002</v>
      </c>
      <c r="L419" s="88">
        <v>-84.115189000000001</v>
      </c>
      <c r="N419" s="6">
        <f t="shared" si="71"/>
        <v>16.130222222221999</v>
      </c>
      <c r="O419" s="6">
        <f t="shared" si="69"/>
        <v>-69.305237000000005</v>
      </c>
    </row>
    <row r="420" spans="2:15" x14ac:dyDescent="0.25">
      <c r="B420" s="88">
        <v>25636666666.667</v>
      </c>
      <c r="C420" s="88">
        <v>-72.332092000000003</v>
      </c>
      <c r="D420" s="88">
        <v>-65.819159999999997</v>
      </c>
      <c r="F420" s="6">
        <f t="shared" si="70"/>
        <v>17.263777777777999</v>
      </c>
      <c r="G420" s="6">
        <f t="shared" si="68"/>
        <v>-58.983893999999999</v>
      </c>
      <c r="J420" s="88">
        <v>25636666666.667</v>
      </c>
      <c r="K420" s="88">
        <v>-81.832725999999994</v>
      </c>
      <c r="L420" s="88">
        <v>-74.254790999999997</v>
      </c>
      <c r="N420" s="6">
        <f t="shared" si="71"/>
        <v>17.263777777777999</v>
      </c>
      <c r="O420" s="6">
        <f t="shared" si="69"/>
        <v>-64.807250999999994</v>
      </c>
    </row>
    <row r="421" spans="2:15" x14ac:dyDescent="0.25">
      <c r="B421" s="88">
        <v>26060888888.889</v>
      </c>
      <c r="C421" s="88">
        <v>-70.868538000000001</v>
      </c>
      <c r="D421" s="88">
        <v>-64.525795000000002</v>
      </c>
      <c r="F421" s="6">
        <f t="shared" si="70"/>
        <v>18.397333333333002</v>
      </c>
      <c r="G421" s="6">
        <f t="shared" si="68"/>
        <v>-58.436089000000003</v>
      </c>
      <c r="J421" s="88">
        <v>26060888888.889</v>
      </c>
      <c r="K421" s="88">
        <v>-91.272910999999993</v>
      </c>
      <c r="L421" s="88">
        <v>-83.859306000000004</v>
      </c>
      <c r="N421" s="6">
        <f t="shared" si="71"/>
        <v>18.397333333333002</v>
      </c>
      <c r="O421" s="6">
        <f t="shared" si="69"/>
        <v>-64.658134000000004</v>
      </c>
    </row>
    <row r="422" spans="2:15" x14ac:dyDescent="0.25">
      <c r="B422" s="88">
        <v>26485111111.111</v>
      </c>
      <c r="C422" s="88">
        <v>-78.406326000000007</v>
      </c>
      <c r="D422" s="88">
        <v>-71.511368000000004</v>
      </c>
      <c r="F422" s="6">
        <f t="shared" si="70"/>
        <v>19.530888888888999</v>
      </c>
      <c r="G422" s="6">
        <f t="shared" si="68"/>
        <v>-59.065426000000002</v>
      </c>
      <c r="J422" s="88">
        <v>26485111111.111</v>
      </c>
      <c r="K422" s="88">
        <v>-90.155959999999993</v>
      </c>
      <c r="L422" s="88">
        <v>-81.624886000000004</v>
      </c>
      <c r="N422" s="6">
        <f t="shared" si="71"/>
        <v>19.530888888888999</v>
      </c>
      <c r="O422" s="6">
        <f t="shared" si="69"/>
        <v>-72.926224000000005</v>
      </c>
    </row>
    <row r="423" spans="2:15" x14ac:dyDescent="0.25">
      <c r="B423" s="88">
        <v>26909333333.333</v>
      </c>
      <c r="C423" s="88">
        <v>-77.873267999999996</v>
      </c>
      <c r="D423" s="88">
        <v>-71.371146999999993</v>
      </c>
      <c r="F423" s="6">
        <f t="shared" si="70"/>
        <v>20.664444444444001</v>
      </c>
      <c r="G423" s="6">
        <f t="shared" si="68"/>
        <v>-56.501350000000002</v>
      </c>
      <c r="J423" s="88">
        <v>26909333333.333</v>
      </c>
      <c r="K423" s="88">
        <v>-91.513419999999996</v>
      </c>
      <c r="L423" s="88">
        <v>-82.694641000000004</v>
      </c>
      <c r="N423" s="6">
        <f t="shared" si="71"/>
        <v>20.664444444444001</v>
      </c>
      <c r="O423" s="6">
        <f t="shared" si="69"/>
        <v>-67.356026</v>
      </c>
    </row>
    <row r="424" spans="2:15" x14ac:dyDescent="0.25">
      <c r="B424" s="88">
        <v>27333555555.556</v>
      </c>
      <c r="C424" s="88">
        <v>-78.376221000000001</v>
      </c>
      <c r="D424" s="88">
        <v>-71.840598999999997</v>
      </c>
      <c r="F424" s="6">
        <f t="shared" si="70"/>
        <v>21.797999999999998</v>
      </c>
      <c r="G424" s="6">
        <f t="shared" si="68"/>
        <v>-57.950062000000003</v>
      </c>
      <c r="J424" s="88">
        <v>27333555555.556</v>
      </c>
      <c r="K424" s="88">
        <v>-86.822295999999994</v>
      </c>
      <c r="L424" s="88">
        <v>-78.180488999999994</v>
      </c>
      <c r="N424" s="6">
        <f t="shared" si="71"/>
        <v>21.797999999999998</v>
      </c>
      <c r="O424" s="6">
        <f t="shared" si="69"/>
        <v>-78.828491</v>
      </c>
    </row>
    <row r="425" spans="2:15" x14ac:dyDescent="0.25">
      <c r="B425" s="88">
        <v>27757777777.778</v>
      </c>
      <c r="C425" s="88">
        <v>-79.164451999999997</v>
      </c>
      <c r="D425" s="88">
        <v>-72.361130000000003</v>
      </c>
      <c r="F425" s="6">
        <f t="shared" si="70"/>
        <v>22.931555555555999</v>
      </c>
      <c r="G425" s="6">
        <f t="shared" si="68"/>
        <v>-59.603180000000002</v>
      </c>
      <c r="J425" s="88">
        <v>27757777777.778</v>
      </c>
      <c r="K425" s="88">
        <v>-89.621207999999996</v>
      </c>
      <c r="L425" s="88">
        <v>-81.426513999999997</v>
      </c>
      <c r="N425" s="6">
        <f t="shared" si="71"/>
        <v>22.931555555555999</v>
      </c>
      <c r="O425" s="6">
        <f t="shared" si="69"/>
        <v>-77.792366000000001</v>
      </c>
    </row>
    <row r="426" spans="2:15" x14ac:dyDescent="0.25">
      <c r="B426" s="88">
        <v>28182000000</v>
      </c>
      <c r="C426" s="88">
        <v>-80.415520000000001</v>
      </c>
      <c r="D426" s="88">
        <v>-73.624579999999995</v>
      </c>
      <c r="F426" s="6">
        <f t="shared" si="70"/>
        <v>24.065111111111001</v>
      </c>
      <c r="G426" s="6">
        <f t="shared" si="68"/>
        <v>-59.993518999999999</v>
      </c>
      <c r="J426" s="88">
        <v>28182000000</v>
      </c>
      <c r="K426" s="88">
        <v>-86.901970000000006</v>
      </c>
      <c r="L426" s="88">
        <v>-79.109772000000007</v>
      </c>
      <c r="N426" s="6">
        <f t="shared" si="71"/>
        <v>24.065111111111001</v>
      </c>
      <c r="O426" s="6">
        <f t="shared" si="69"/>
        <v>-72.392409999999998</v>
      </c>
    </row>
    <row r="427" spans="2:15" x14ac:dyDescent="0.25">
      <c r="B427" s="88">
        <v>28606222222.222</v>
      </c>
      <c r="C427" s="88">
        <v>-79.306870000000004</v>
      </c>
      <c r="D427" s="88">
        <v>-72.254622999999995</v>
      </c>
      <c r="F427" s="6">
        <f t="shared" si="70"/>
        <v>25.198666666666998</v>
      </c>
      <c r="G427" s="6">
        <f t="shared" si="68"/>
        <v>-60.826385000000002</v>
      </c>
      <c r="J427" s="88">
        <v>28606222222.222</v>
      </c>
      <c r="K427" s="88">
        <v>-100.6619</v>
      </c>
      <c r="L427" s="88">
        <v>-92.951515000000001</v>
      </c>
      <c r="N427" s="6">
        <f t="shared" si="71"/>
        <v>25.198666666666998</v>
      </c>
      <c r="O427" s="6">
        <f t="shared" si="69"/>
        <v>-66.234870999999998</v>
      </c>
    </row>
    <row r="428" spans="2:15" x14ac:dyDescent="0.25">
      <c r="B428" s="88">
        <v>29030444444.444</v>
      </c>
      <c r="C428" s="88">
        <v>-84.868865999999997</v>
      </c>
      <c r="D428" s="88">
        <v>-77.420410000000004</v>
      </c>
      <c r="F428" s="6">
        <f t="shared" si="70"/>
        <v>26.332222222222001</v>
      </c>
      <c r="G428" s="6">
        <f t="shared" si="68"/>
        <v>-63.274025000000002</v>
      </c>
      <c r="J428" s="88">
        <v>29030444444.444</v>
      </c>
      <c r="K428" s="88">
        <v>-92.121300000000005</v>
      </c>
      <c r="L428" s="88">
        <v>-83.895363000000003</v>
      </c>
      <c r="N428" s="6">
        <f t="shared" si="71"/>
        <v>26.332222222222001</v>
      </c>
      <c r="O428" s="6">
        <f t="shared" si="69"/>
        <v>-62.783118999999999</v>
      </c>
    </row>
    <row r="429" spans="2:15" x14ac:dyDescent="0.25">
      <c r="B429" s="88">
        <v>29454666666.667</v>
      </c>
      <c r="C429" s="88">
        <v>-81.060051000000001</v>
      </c>
      <c r="D429" s="88">
        <v>-73.730896000000001</v>
      </c>
      <c r="F429" s="6">
        <f t="shared" si="70"/>
        <v>27.465777777778001</v>
      </c>
      <c r="G429" s="6">
        <f t="shared" si="68"/>
        <v>-63.410415999999998</v>
      </c>
      <c r="J429" s="88">
        <v>29454666666.667</v>
      </c>
      <c r="K429" s="88">
        <v>-93.974441999999996</v>
      </c>
      <c r="L429" s="88">
        <v>-86.134262000000007</v>
      </c>
      <c r="N429" s="6">
        <f t="shared" si="71"/>
        <v>27.465777777778001</v>
      </c>
      <c r="O429" s="6">
        <f t="shared" si="69"/>
        <v>-61.887489000000002</v>
      </c>
    </row>
    <row r="430" spans="2:15" x14ac:dyDescent="0.25">
      <c r="B430" s="88">
        <v>29878888888.889</v>
      </c>
      <c r="C430" s="88">
        <v>-86.500786000000005</v>
      </c>
      <c r="D430" s="88">
        <v>-79.231566999999998</v>
      </c>
      <c r="F430" s="6">
        <f t="shared" si="70"/>
        <v>28.599333333333</v>
      </c>
      <c r="G430" s="6">
        <f t="shared" si="68"/>
        <v>-68.133681999999993</v>
      </c>
      <c r="J430" s="88">
        <v>29878888888.889</v>
      </c>
      <c r="K430" s="88">
        <v>-90.129233999999997</v>
      </c>
      <c r="L430" s="88">
        <v>-82.218520999999996</v>
      </c>
      <c r="N430" s="6">
        <f t="shared" si="71"/>
        <v>28.599333333333</v>
      </c>
      <c r="O430" s="6">
        <f t="shared" si="69"/>
        <v>-63.955463000000002</v>
      </c>
    </row>
    <row r="431" spans="2:15" x14ac:dyDescent="0.25">
      <c r="B431" s="88">
        <v>30303111111.111</v>
      </c>
      <c r="C431" s="88">
        <v>-81.194191000000004</v>
      </c>
      <c r="D431" s="88">
        <v>-73.614814999999993</v>
      </c>
      <c r="F431" s="6">
        <f t="shared" si="70"/>
        <v>29.732888888889001</v>
      </c>
      <c r="G431" s="6">
        <f t="shared" si="68"/>
        <v>-75.684760999999995</v>
      </c>
      <c r="J431" s="88">
        <v>30303111111.111</v>
      </c>
      <c r="K431" s="88">
        <v>-94.667968999999999</v>
      </c>
      <c r="L431" s="88">
        <v>-86.592140000000001</v>
      </c>
      <c r="N431" s="6">
        <f t="shared" si="71"/>
        <v>29.732888888889001</v>
      </c>
      <c r="O431" s="6">
        <f t="shared" si="69"/>
        <v>-69.596626000000001</v>
      </c>
    </row>
    <row r="432" spans="2:15" x14ac:dyDescent="0.25">
      <c r="B432" s="88">
        <v>30727333333.333</v>
      </c>
      <c r="C432" s="88">
        <v>-84.952927000000003</v>
      </c>
      <c r="D432" s="88">
        <v>-77.255470000000003</v>
      </c>
      <c r="F432" s="6">
        <f t="shared" si="70"/>
        <v>30.866444444443999</v>
      </c>
      <c r="G432" s="6">
        <f t="shared" si="68"/>
        <v>-75.453147999999999</v>
      </c>
      <c r="J432" s="88">
        <v>30727333333.333</v>
      </c>
      <c r="K432" s="88">
        <v>-85.497833</v>
      </c>
      <c r="L432" s="88">
        <v>-77.246994000000001</v>
      </c>
      <c r="N432" s="6">
        <f t="shared" si="71"/>
        <v>30.866444444443999</v>
      </c>
      <c r="O432" s="6">
        <f t="shared" si="69"/>
        <v>-75.693473999999995</v>
      </c>
    </row>
    <row r="433" spans="2:16" x14ac:dyDescent="0.25">
      <c r="B433" s="88">
        <v>31151555555.556</v>
      </c>
      <c r="C433" s="88">
        <v>-85.386581000000007</v>
      </c>
      <c r="D433" s="88">
        <v>-77.942924000000005</v>
      </c>
      <c r="F433" s="6">
        <f t="shared" si="70"/>
        <v>32</v>
      </c>
      <c r="G433" s="6">
        <f t="shared" si="68"/>
        <v>-85.107864000000006</v>
      </c>
      <c r="J433" s="88">
        <v>31151555555.556</v>
      </c>
      <c r="K433" s="88">
        <v>-97.063277999999997</v>
      </c>
      <c r="L433" s="88">
        <v>-89.164764000000005</v>
      </c>
      <c r="N433" s="6">
        <f t="shared" si="71"/>
        <v>32</v>
      </c>
      <c r="O433" s="6">
        <f t="shared" si="69"/>
        <v>-90.937400999999994</v>
      </c>
    </row>
    <row r="434" spans="2:16" x14ac:dyDescent="0.25">
      <c r="B434" s="88">
        <v>31575777777.778</v>
      </c>
      <c r="C434" s="88">
        <v>-85.240791000000002</v>
      </c>
      <c r="D434" s="88">
        <v>-77.879227</v>
      </c>
      <c r="F434" s="6" t="s">
        <v>21</v>
      </c>
      <c r="J434" s="88">
        <v>31575777777.778</v>
      </c>
      <c r="K434" s="88">
        <v>-90.525345000000002</v>
      </c>
      <c r="L434" s="88">
        <v>-82.725532999999999</v>
      </c>
      <c r="N434" s="6" t="s">
        <v>21</v>
      </c>
    </row>
    <row r="435" spans="2:16" x14ac:dyDescent="0.25">
      <c r="B435" s="88">
        <v>32000000000</v>
      </c>
      <c r="C435" s="88">
        <v>-89.660812000000007</v>
      </c>
      <c r="D435" s="88">
        <v>-81.844268999999997</v>
      </c>
      <c r="J435" s="88">
        <v>32000000000</v>
      </c>
      <c r="K435" s="88">
        <v>-87.188248000000002</v>
      </c>
      <c r="L435" s="88">
        <v>-78.803428999999994</v>
      </c>
    </row>
    <row r="436" spans="2:16" x14ac:dyDescent="0.25">
      <c r="B436" s="88" t="s">
        <v>21</v>
      </c>
      <c r="J436" s="88" t="s">
        <v>21</v>
      </c>
    </row>
    <row r="437" spans="2:16" x14ac:dyDescent="0.25">
      <c r="F437" s="6" t="s">
        <v>61</v>
      </c>
      <c r="N437" s="6" t="s">
        <v>61</v>
      </c>
    </row>
    <row r="438" spans="2:16" ht="15.75" x14ac:dyDescent="0.25">
      <c r="F438" s="6" t="s">
        <v>19</v>
      </c>
      <c r="G438" s="6" t="str">
        <f t="shared" ref="G438:G457" si="72">D464</f>
        <v>4Ix5L dBc Log Mag(dB)</v>
      </c>
      <c r="H438" s="35">
        <v>4</v>
      </c>
      <c r="N438" s="6" t="s">
        <v>19</v>
      </c>
      <c r="O438" s="6" t="str">
        <f t="shared" ref="O438:O457" si="73">L464</f>
        <v>4Ix5L dBc Log Mag(dB)</v>
      </c>
      <c r="P438" s="35">
        <v>4</v>
      </c>
    </row>
    <row r="439" spans="2:16" ht="15.75" x14ac:dyDescent="0.25">
      <c r="B439" s="88" t="s">
        <v>59</v>
      </c>
      <c r="F439" s="6">
        <f t="shared" ref="F439:F457" si="74">B465/1000000000</f>
        <v>19.596</v>
      </c>
      <c r="G439" s="6">
        <f t="shared" si="72"/>
        <v>-72.747962999999999</v>
      </c>
      <c r="H439" s="36">
        <f>ABS(AVERAGE(G439:G457)-(H438-1)*10)</f>
        <v>103.1541014210526</v>
      </c>
      <c r="J439" s="88" t="s">
        <v>59</v>
      </c>
      <c r="N439" s="6">
        <f t="shared" ref="N439:N457" si="75">J465/1000000000</f>
        <v>19.596</v>
      </c>
      <c r="O439" s="6">
        <f t="shared" si="73"/>
        <v>-95.194503999999995</v>
      </c>
      <c r="P439" s="36">
        <f>ABS(AVERAGE(O439:O457)-(P438-1)*10)</f>
        <v>111.13041410526316</v>
      </c>
    </row>
    <row r="440" spans="2:16" x14ac:dyDescent="0.25">
      <c r="B440" s="88" t="s">
        <v>19</v>
      </c>
      <c r="C440" s="88" t="s">
        <v>162</v>
      </c>
      <c r="D440" s="88" t="s">
        <v>88</v>
      </c>
      <c r="F440" s="6">
        <f t="shared" si="74"/>
        <v>20.285111111111</v>
      </c>
      <c r="G440" s="6">
        <f t="shared" si="72"/>
        <v>-80.055053999999998</v>
      </c>
      <c r="J440" s="88" t="s">
        <v>19</v>
      </c>
      <c r="K440" s="88" t="s">
        <v>162</v>
      </c>
      <c r="L440" s="88" t="s">
        <v>88</v>
      </c>
      <c r="N440" s="6">
        <f t="shared" si="75"/>
        <v>20.285111111111</v>
      </c>
      <c r="O440" s="6">
        <f t="shared" si="73"/>
        <v>-84.887535</v>
      </c>
    </row>
    <row r="441" spans="2:16" x14ac:dyDescent="0.25">
      <c r="B441" s="88">
        <v>11596000000</v>
      </c>
      <c r="C441" s="88">
        <v>-63.821865000000003</v>
      </c>
      <c r="D441" s="88">
        <v>-58.136147000000001</v>
      </c>
      <c r="F441" s="6">
        <f t="shared" si="74"/>
        <v>20.974222222222</v>
      </c>
      <c r="G441" s="6">
        <f t="shared" si="72"/>
        <v>-74.551734999999994</v>
      </c>
      <c r="J441" s="88">
        <v>11596000000</v>
      </c>
      <c r="K441" s="88">
        <v>-70.539512999999999</v>
      </c>
      <c r="L441" s="88">
        <v>-62.775714999999998</v>
      </c>
      <c r="N441" s="6">
        <f t="shared" si="75"/>
        <v>20.974222222222</v>
      </c>
      <c r="O441" s="6">
        <f t="shared" si="73"/>
        <v>-84.720230000000001</v>
      </c>
    </row>
    <row r="442" spans="2:16" x14ac:dyDescent="0.25">
      <c r="B442" s="88">
        <v>12729555555.556</v>
      </c>
      <c r="C442" s="88">
        <v>-59.785496000000002</v>
      </c>
      <c r="D442" s="88">
        <v>-53.599936999999997</v>
      </c>
      <c r="F442" s="6">
        <f t="shared" si="74"/>
        <v>21.663333333333</v>
      </c>
      <c r="G442" s="6">
        <f t="shared" si="72"/>
        <v>-72.073036000000002</v>
      </c>
      <c r="J442" s="88">
        <v>12729555555.556</v>
      </c>
      <c r="K442" s="88">
        <v>-71.203636000000003</v>
      </c>
      <c r="L442" s="88">
        <v>-63.230057000000002</v>
      </c>
      <c r="N442" s="6">
        <f t="shared" si="75"/>
        <v>21.663333333333</v>
      </c>
      <c r="O442" s="6">
        <f t="shared" si="73"/>
        <v>-81.480536999999998</v>
      </c>
    </row>
    <row r="443" spans="2:16" x14ac:dyDescent="0.25">
      <c r="B443" s="88">
        <v>13863111111.111</v>
      </c>
      <c r="C443" s="88">
        <v>-58.244526</v>
      </c>
      <c r="D443" s="88">
        <v>-51.776085000000002</v>
      </c>
      <c r="F443" s="6">
        <f t="shared" si="74"/>
        <v>22.352444444444</v>
      </c>
      <c r="G443" s="6">
        <f t="shared" si="72"/>
        <v>-74.133080000000007</v>
      </c>
      <c r="J443" s="88">
        <v>13863111111.111</v>
      </c>
      <c r="K443" s="88">
        <v>-69.621559000000005</v>
      </c>
      <c r="L443" s="88">
        <v>-61.749008000000003</v>
      </c>
      <c r="N443" s="6">
        <f t="shared" si="75"/>
        <v>22.352444444444</v>
      </c>
      <c r="O443" s="6">
        <f t="shared" si="73"/>
        <v>-82.017120000000006</v>
      </c>
    </row>
    <row r="444" spans="2:16" x14ac:dyDescent="0.25">
      <c r="B444" s="88">
        <v>14996666666.667</v>
      </c>
      <c r="C444" s="88">
        <v>-58.926037000000001</v>
      </c>
      <c r="D444" s="88">
        <v>-52.413108999999999</v>
      </c>
      <c r="F444" s="6">
        <f t="shared" si="74"/>
        <v>23.041555555555998</v>
      </c>
      <c r="G444" s="6">
        <f t="shared" si="72"/>
        <v>-71.404274000000001</v>
      </c>
      <c r="J444" s="88">
        <v>14996666666.667</v>
      </c>
      <c r="K444" s="88">
        <v>-82.484229999999997</v>
      </c>
      <c r="L444" s="88">
        <v>-74.906295999999998</v>
      </c>
      <c r="N444" s="6">
        <f t="shared" si="75"/>
        <v>23.041555555555998</v>
      </c>
      <c r="O444" s="6">
        <f t="shared" si="73"/>
        <v>-76.721305999999998</v>
      </c>
    </row>
    <row r="445" spans="2:16" x14ac:dyDescent="0.25">
      <c r="B445" s="88">
        <v>16130222222.222</v>
      </c>
      <c r="C445" s="88">
        <v>-61.560768000000003</v>
      </c>
      <c r="D445" s="88">
        <v>-55.218029000000001</v>
      </c>
      <c r="F445" s="6">
        <f t="shared" si="74"/>
        <v>23.730666666666998</v>
      </c>
      <c r="G445" s="6">
        <f t="shared" si="72"/>
        <v>-71.210999000000001</v>
      </c>
      <c r="J445" s="88">
        <v>16130222222.222</v>
      </c>
      <c r="K445" s="88">
        <v>-76.718841999999995</v>
      </c>
      <c r="L445" s="88">
        <v>-69.305237000000005</v>
      </c>
      <c r="N445" s="6">
        <f t="shared" si="75"/>
        <v>23.730666666666998</v>
      </c>
      <c r="O445" s="6">
        <f t="shared" si="73"/>
        <v>-78.609359999999995</v>
      </c>
    </row>
    <row r="446" spans="2:16" x14ac:dyDescent="0.25">
      <c r="B446" s="88">
        <v>17263777777.778</v>
      </c>
      <c r="C446" s="88">
        <v>-65.878853000000007</v>
      </c>
      <c r="D446" s="88">
        <v>-58.983893999999999</v>
      </c>
      <c r="F446" s="6">
        <f t="shared" si="74"/>
        <v>24.419777777777998</v>
      </c>
      <c r="G446" s="6">
        <f t="shared" si="72"/>
        <v>-70.558800000000005</v>
      </c>
      <c r="J446" s="88">
        <v>17263777777.778</v>
      </c>
      <c r="K446" s="88">
        <v>-73.338325999999995</v>
      </c>
      <c r="L446" s="88">
        <v>-64.807250999999994</v>
      </c>
      <c r="N446" s="6">
        <f t="shared" si="75"/>
        <v>24.419777777777998</v>
      </c>
      <c r="O446" s="6">
        <f t="shared" si="73"/>
        <v>-75.968886999999995</v>
      </c>
    </row>
    <row r="447" spans="2:16" x14ac:dyDescent="0.25">
      <c r="B447" s="88">
        <v>18397333333.333</v>
      </c>
      <c r="C447" s="88">
        <v>-64.938209999999998</v>
      </c>
      <c r="D447" s="88">
        <v>-58.436089000000003</v>
      </c>
      <c r="F447" s="6">
        <f t="shared" si="74"/>
        <v>25.108888888888998</v>
      </c>
      <c r="G447" s="6">
        <f t="shared" si="72"/>
        <v>-70.871452000000005</v>
      </c>
      <c r="J447" s="88">
        <v>18397333333.333</v>
      </c>
      <c r="K447" s="88">
        <v>-73.476912999999996</v>
      </c>
      <c r="L447" s="88">
        <v>-64.658134000000004</v>
      </c>
      <c r="N447" s="6">
        <f t="shared" si="75"/>
        <v>25.108888888888998</v>
      </c>
      <c r="O447" s="6">
        <f t="shared" si="73"/>
        <v>-76.893424999999993</v>
      </c>
    </row>
    <row r="448" spans="2:16" x14ac:dyDescent="0.25">
      <c r="B448" s="88">
        <v>19530888888.889</v>
      </c>
      <c r="C448" s="88">
        <v>-65.601050999999998</v>
      </c>
      <c r="D448" s="88">
        <v>-59.065426000000002</v>
      </c>
      <c r="F448" s="6">
        <f t="shared" si="74"/>
        <v>25.797999999999998</v>
      </c>
      <c r="G448" s="6">
        <f t="shared" si="72"/>
        <v>-69.722008000000002</v>
      </c>
      <c r="J448" s="88">
        <v>19530888888.889</v>
      </c>
      <c r="K448" s="88">
        <v>-81.568031000000005</v>
      </c>
      <c r="L448" s="88">
        <v>-72.926224000000005</v>
      </c>
      <c r="N448" s="6">
        <f t="shared" si="75"/>
        <v>25.797999999999998</v>
      </c>
      <c r="O448" s="6">
        <f t="shared" si="73"/>
        <v>-80.620338000000004</v>
      </c>
    </row>
    <row r="449" spans="2:16" x14ac:dyDescent="0.25">
      <c r="B449" s="88">
        <v>20664444444.444</v>
      </c>
      <c r="C449" s="88">
        <v>-63.304676000000001</v>
      </c>
      <c r="D449" s="88">
        <v>-56.501350000000002</v>
      </c>
      <c r="F449" s="6">
        <f t="shared" si="74"/>
        <v>26.487111111111002</v>
      </c>
      <c r="G449" s="6">
        <f t="shared" si="72"/>
        <v>-69.091057000000006</v>
      </c>
      <c r="J449" s="88">
        <v>20664444444.444</v>
      </c>
      <c r="K449" s="88">
        <v>-75.550719999999998</v>
      </c>
      <c r="L449" s="88">
        <v>-67.356026</v>
      </c>
      <c r="N449" s="6">
        <f t="shared" si="75"/>
        <v>26.487111111111002</v>
      </c>
      <c r="O449" s="6">
        <f t="shared" si="73"/>
        <v>-81.769874999999999</v>
      </c>
    </row>
    <row r="450" spans="2:16" x14ac:dyDescent="0.25">
      <c r="B450" s="88">
        <v>21798000000</v>
      </c>
      <c r="C450" s="88">
        <v>-64.740996999999993</v>
      </c>
      <c r="D450" s="88">
        <v>-57.950062000000003</v>
      </c>
      <c r="F450" s="6">
        <f t="shared" si="74"/>
        <v>27.176222222222002</v>
      </c>
      <c r="G450" s="6">
        <f t="shared" si="72"/>
        <v>-69.634551999999999</v>
      </c>
      <c r="J450" s="88">
        <v>21798000000</v>
      </c>
      <c r="K450" s="88">
        <v>-86.620688999999999</v>
      </c>
      <c r="L450" s="88">
        <v>-78.828491</v>
      </c>
      <c r="N450" s="6">
        <f t="shared" si="75"/>
        <v>27.176222222222002</v>
      </c>
      <c r="O450" s="6">
        <f t="shared" si="73"/>
        <v>-76.545670000000001</v>
      </c>
    </row>
    <row r="451" spans="2:16" x14ac:dyDescent="0.25">
      <c r="B451" s="88">
        <v>22931555555.556</v>
      </c>
      <c r="C451" s="88">
        <v>-66.655417999999997</v>
      </c>
      <c r="D451" s="88">
        <v>-59.603180000000002</v>
      </c>
      <c r="F451" s="6">
        <f t="shared" si="74"/>
        <v>27.865333333333002</v>
      </c>
      <c r="G451" s="6">
        <f t="shared" si="72"/>
        <v>-73.322829999999996</v>
      </c>
      <c r="J451" s="88">
        <v>22931555555.556</v>
      </c>
      <c r="K451" s="88">
        <v>-85.502753999999996</v>
      </c>
      <c r="L451" s="88">
        <v>-77.792366000000001</v>
      </c>
      <c r="N451" s="6">
        <f t="shared" si="75"/>
        <v>27.865333333333002</v>
      </c>
      <c r="O451" s="6">
        <f t="shared" si="73"/>
        <v>-76.947738999999999</v>
      </c>
    </row>
    <row r="452" spans="2:16" x14ac:dyDescent="0.25">
      <c r="B452" s="88">
        <v>24065111111.111</v>
      </c>
      <c r="C452" s="88">
        <v>-67.441970999999995</v>
      </c>
      <c r="D452" s="88">
        <v>-59.993518999999999</v>
      </c>
      <c r="F452" s="6">
        <f t="shared" si="74"/>
        <v>28.554444444444002</v>
      </c>
      <c r="G452" s="6">
        <f t="shared" si="72"/>
        <v>-81.067276000000007</v>
      </c>
      <c r="J452" s="88">
        <v>24065111111.111</v>
      </c>
      <c r="K452" s="88">
        <v>-80.618347</v>
      </c>
      <c r="L452" s="88">
        <v>-72.392409999999998</v>
      </c>
      <c r="N452" s="6">
        <f t="shared" si="75"/>
        <v>28.554444444444002</v>
      </c>
      <c r="O452" s="6">
        <f t="shared" si="73"/>
        <v>-79.254326000000006</v>
      </c>
    </row>
    <row r="453" spans="2:16" x14ac:dyDescent="0.25">
      <c r="B453" s="88">
        <v>25198666666.667</v>
      </c>
      <c r="C453" s="88">
        <v>-68.155540000000002</v>
      </c>
      <c r="D453" s="88">
        <v>-60.826385000000002</v>
      </c>
      <c r="F453" s="6">
        <f t="shared" si="74"/>
        <v>29.243555555556</v>
      </c>
      <c r="G453" s="6">
        <f t="shared" si="72"/>
        <v>-74.745498999999995</v>
      </c>
      <c r="J453" s="88">
        <v>25198666666.667</v>
      </c>
      <c r="K453" s="88">
        <v>-74.075050000000005</v>
      </c>
      <c r="L453" s="88">
        <v>-66.234870999999998</v>
      </c>
      <c r="N453" s="6">
        <f t="shared" si="75"/>
        <v>29.243555555556</v>
      </c>
      <c r="O453" s="6">
        <f t="shared" si="73"/>
        <v>-82.486664000000005</v>
      </c>
    </row>
    <row r="454" spans="2:16" x14ac:dyDescent="0.25">
      <c r="B454" s="88">
        <v>26332222222.222</v>
      </c>
      <c r="C454" s="88">
        <v>-70.543243000000004</v>
      </c>
      <c r="D454" s="88">
        <v>-63.274025000000002</v>
      </c>
      <c r="F454" s="6">
        <f t="shared" si="74"/>
        <v>29.932666666667</v>
      </c>
      <c r="G454" s="6">
        <f t="shared" si="72"/>
        <v>-75.914268000000007</v>
      </c>
      <c r="J454" s="88">
        <v>26332222222.222</v>
      </c>
      <c r="K454" s="88">
        <v>-70.693832</v>
      </c>
      <c r="L454" s="88">
        <v>-62.783118999999999</v>
      </c>
      <c r="N454" s="6">
        <f t="shared" si="75"/>
        <v>29.932666666667</v>
      </c>
      <c r="O454" s="6">
        <f t="shared" si="73"/>
        <v>-83.413330000000002</v>
      </c>
    </row>
    <row r="455" spans="2:16" x14ac:dyDescent="0.25">
      <c r="B455" s="88">
        <v>27465777777.778</v>
      </c>
      <c r="C455" s="88">
        <v>-70.989791999999994</v>
      </c>
      <c r="D455" s="88">
        <v>-63.410415999999998</v>
      </c>
      <c r="F455" s="6">
        <f t="shared" si="74"/>
        <v>30.621777777778</v>
      </c>
      <c r="G455" s="6">
        <f t="shared" si="72"/>
        <v>-75.843284999999995</v>
      </c>
      <c r="J455" s="88">
        <v>27465777777.778</v>
      </c>
      <c r="K455" s="88">
        <v>-69.963318000000001</v>
      </c>
      <c r="L455" s="88">
        <v>-61.887489000000002</v>
      </c>
      <c r="N455" s="6">
        <f t="shared" si="75"/>
        <v>30.621777777778</v>
      </c>
      <c r="O455" s="6">
        <f t="shared" si="73"/>
        <v>-82.301261999999994</v>
      </c>
    </row>
    <row r="456" spans="2:16" x14ac:dyDescent="0.25">
      <c r="B456" s="88">
        <v>28599333333.333</v>
      </c>
      <c r="C456" s="88">
        <v>-75.831130999999999</v>
      </c>
      <c r="D456" s="88">
        <v>-68.133681999999993</v>
      </c>
      <c r="F456" s="6">
        <f t="shared" si="74"/>
        <v>31.310888888889</v>
      </c>
      <c r="G456" s="6">
        <f t="shared" si="72"/>
        <v>-69.732665999999995</v>
      </c>
      <c r="J456" s="88">
        <v>28599333333.333</v>
      </c>
      <c r="K456" s="88">
        <v>-72.206305999999998</v>
      </c>
      <c r="L456" s="88">
        <v>-63.955463000000002</v>
      </c>
      <c r="N456" s="6">
        <f t="shared" si="75"/>
        <v>31.310888888889</v>
      </c>
      <c r="O456" s="6">
        <f t="shared" si="73"/>
        <v>-80.124527</v>
      </c>
    </row>
    <row r="457" spans="2:16" x14ac:dyDescent="0.25">
      <c r="B457" s="88">
        <v>29732888888.889</v>
      </c>
      <c r="C457" s="88">
        <v>-83.128426000000005</v>
      </c>
      <c r="D457" s="88">
        <v>-75.684760999999995</v>
      </c>
      <c r="F457" s="6">
        <f t="shared" si="74"/>
        <v>32</v>
      </c>
      <c r="G457" s="6">
        <f t="shared" si="72"/>
        <v>-73.248092999999997</v>
      </c>
      <c r="J457" s="88">
        <v>29732888888.889</v>
      </c>
      <c r="K457" s="88">
        <v>-77.495131999999998</v>
      </c>
      <c r="L457" s="88">
        <v>-69.596626000000001</v>
      </c>
      <c r="N457" s="6">
        <f t="shared" si="75"/>
        <v>32</v>
      </c>
      <c r="O457" s="6">
        <f t="shared" si="73"/>
        <v>-81.521232999999995</v>
      </c>
    </row>
    <row r="458" spans="2:16" x14ac:dyDescent="0.25">
      <c r="B458" s="88">
        <v>30866444444.444</v>
      </c>
      <c r="C458" s="88">
        <v>-82.814712999999998</v>
      </c>
      <c r="D458" s="88">
        <v>-75.453147999999999</v>
      </c>
      <c r="F458" s="6" t="s">
        <v>21</v>
      </c>
      <c r="J458" s="88">
        <v>30866444444.444</v>
      </c>
      <c r="K458" s="88">
        <v>-83.493294000000006</v>
      </c>
      <c r="L458" s="88">
        <v>-75.693473999999995</v>
      </c>
      <c r="N458" s="6" t="s">
        <v>21</v>
      </c>
    </row>
    <row r="459" spans="2:16" x14ac:dyDescent="0.25">
      <c r="B459" s="88">
        <v>32000000000</v>
      </c>
      <c r="C459" s="88">
        <v>-92.924415999999994</v>
      </c>
      <c r="D459" s="88">
        <v>-85.107864000000006</v>
      </c>
      <c r="J459" s="88">
        <v>32000000000</v>
      </c>
      <c r="K459" s="88">
        <v>-99.322211999999993</v>
      </c>
      <c r="L459" s="88">
        <v>-90.937400999999994</v>
      </c>
    </row>
    <row r="460" spans="2:16" x14ac:dyDescent="0.25">
      <c r="B460" s="88" t="s">
        <v>21</v>
      </c>
      <c r="J460" s="88" t="s">
        <v>21</v>
      </c>
    </row>
    <row r="461" spans="2:16" x14ac:dyDescent="0.25">
      <c r="F461" s="6" t="s">
        <v>63</v>
      </c>
      <c r="N461" s="6" t="s">
        <v>63</v>
      </c>
    </row>
    <row r="462" spans="2:16" ht="15.75" x14ac:dyDescent="0.25">
      <c r="F462" s="6" t="s">
        <v>19</v>
      </c>
      <c r="G462" s="6" t="str">
        <f t="shared" ref="G462:G481" si="76">D488</f>
        <v>5Ix1L dBc Log Mag(dB)</v>
      </c>
      <c r="H462" s="35">
        <v>5</v>
      </c>
      <c r="N462" s="6" t="s">
        <v>19</v>
      </c>
      <c r="O462" s="6" t="str">
        <f t="shared" ref="O462:O481" si="77">L488</f>
        <v>5Ix1L dBc Log Mag(dB)</v>
      </c>
      <c r="P462" s="35">
        <v>5</v>
      </c>
    </row>
    <row r="463" spans="2:16" ht="15.75" x14ac:dyDescent="0.25">
      <c r="B463" s="88" t="s">
        <v>61</v>
      </c>
      <c r="F463" s="6">
        <f t="shared" ref="F463:F481" si="78">B489/1000000000</f>
        <v>8.4550000000000001</v>
      </c>
      <c r="G463" s="6">
        <f t="shared" si="76"/>
        <v>-43.465038</v>
      </c>
      <c r="H463" s="36">
        <f>ABS(AVERAGE(G463:G481)-(H462-1)*10)</f>
        <v>108.93675184210525</v>
      </c>
      <c r="J463" s="88" t="s">
        <v>61</v>
      </c>
      <c r="N463" s="6">
        <f t="shared" ref="N463:N481" si="79">J489/1000000000</f>
        <v>8.4550000000000001</v>
      </c>
      <c r="O463" s="6">
        <f t="shared" si="77"/>
        <v>-43.286011000000002</v>
      </c>
      <c r="P463" s="36">
        <f>ABS(AVERAGE(O463:O481)-(P462-1)*10)</f>
        <v>114.55261210526317</v>
      </c>
    </row>
    <row r="464" spans="2:16" x14ac:dyDescent="0.25">
      <c r="B464" s="88" t="s">
        <v>19</v>
      </c>
      <c r="C464" s="88" t="s">
        <v>163</v>
      </c>
      <c r="D464" s="88" t="s">
        <v>89</v>
      </c>
      <c r="F464" s="6">
        <f t="shared" si="78"/>
        <v>9.7630555555555993</v>
      </c>
      <c r="G464" s="6">
        <f t="shared" si="76"/>
        <v>-65.335166999999998</v>
      </c>
      <c r="J464" s="88" t="s">
        <v>19</v>
      </c>
      <c r="K464" s="88" t="s">
        <v>163</v>
      </c>
      <c r="L464" s="88" t="s">
        <v>89</v>
      </c>
      <c r="N464" s="6">
        <f t="shared" si="79"/>
        <v>9.7630555555555993</v>
      </c>
      <c r="O464" s="6">
        <f t="shared" si="77"/>
        <v>-66.476616000000007</v>
      </c>
    </row>
    <row r="465" spans="2:15" x14ac:dyDescent="0.25">
      <c r="B465" s="88">
        <v>19596000000</v>
      </c>
      <c r="C465" s="88">
        <v>-78.433678</v>
      </c>
      <c r="D465" s="88">
        <v>-72.747962999999999</v>
      </c>
      <c r="F465" s="6">
        <f t="shared" si="78"/>
        <v>11.071111111111</v>
      </c>
      <c r="G465" s="6">
        <f t="shared" si="76"/>
        <v>-70.038139000000001</v>
      </c>
      <c r="J465" s="88">
        <v>19596000000</v>
      </c>
      <c r="K465" s="88">
        <v>-102.95831</v>
      </c>
      <c r="L465" s="88">
        <v>-95.194503999999995</v>
      </c>
      <c r="N465" s="6">
        <f t="shared" si="79"/>
        <v>11.071111111111</v>
      </c>
      <c r="O465" s="6">
        <f t="shared" si="77"/>
        <v>-83.656738000000004</v>
      </c>
    </row>
    <row r="466" spans="2:15" x14ac:dyDescent="0.25">
      <c r="B466" s="88">
        <v>20285111111.111</v>
      </c>
      <c r="C466" s="88">
        <v>-86.240616000000003</v>
      </c>
      <c r="D466" s="88">
        <v>-80.055053999999998</v>
      </c>
      <c r="F466" s="6">
        <f t="shared" si="78"/>
        <v>12.379166666667</v>
      </c>
      <c r="G466" s="6">
        <f t="shared" si="76"/>
        <v>-63.292853999999998</v>
      </c>
      <c r="J466" s="88">
        <v>20285111111.111</v>
      </c>
      <c r="K466" s="88">
        <v>-92.861114999999998</v>
      </c>
      <c r="L466" s="88">
        <v>-84.887535</v>
      </c>
      <c r="N466" s="6">
        <f t="shared" si="79"/>
        <v>12.379166666667</v>
      </c>
      <c r="O466" s="6">
        <f t="shared" si="77"/>
        <v>-62.693393999999998</v>
      </c>
    </row>
    <row r="467" spans="2:15" x14ac:dyDescent="0.25">
      <c r="B467" s="88">
        <v>20974222222.222</v>
      </c>
      <c r="C467" s="88">
        <v>-81.020179999999996</v>
      </c>
      <c r="D467" s="88">
        <v>-74.551734999999994</v>
      </c>
      <c r="F467" s="6">
        <f t="shared" si="78"/>
        <v>13.687222222221999</v>
      </c>
      <c r="G467" s="6">
        <f t="shared" si="76"/>
        <v>-75.874290000000002</v>
      </c>
      <c r="J467" s="88">
        <v>20974222222.222</v>
      </c>
      <c r="K467" s="88">
        <v>-92.592781000000002</v>
      </c>
      <c r="L467" s="88">
        <v>-84.720230000000001</v>
      </c>
      <c r="N467" s="6">
        <f t="shared" si="79"/>
        <v>13.687222222221999</v>
      </c>
      <c r="O467" s="6">
        <f t="shared" si="77"/>
        <v>-70.382544999999993</v>
      </c>
    </row>
    <row r="468" spans="2:15" x14ac:dyDescent="0.25">
      <c r="B468" s="88">
        <v>21663333333.333</v>
      </c>
      <c r="C468" s="88">
        <v>-78.585967999999994</v>
      </c>
      <c r="D468" s="88">
        <v>-72.073036000000002</v>
      </c>
      <c r="F468" s="6">
        <f t="shared" si="78"/>
        <v>14.995277777778</v>
      </c>
      <c r="G468" s="6">
        <f t="shared" si="76"/>
        <v>-68.618149000000003</v>
      </c>
      <c r="J468" s="88">
        <v>21663333333.333</v>
      </c>
      <c r="K468" s="88">
        <v>-89.058471999999995</v>
      </c>
      <c r="L468" s="88">
        <v>-81.480536999999998</v>
      </c>
      <c r="N468" s="6">
        <f t="shared" si="79"/>
        <v>14.995277777778</v>
      </c>
      <c r="O468" s="6">
        <f t="shared" si="77"/>
        <v>-71.610450999999998</v>
      </c>
    </row>
    <row r="469" spans="2:15" x14ac:dyDescent="0.25">
      <c r="B469" s="88">
        <v>22352444444.444</v>
      </c>
      <c r="C469" s="88">
        <v>-80.475814999999997</v>
      </c>
      <c r="D469" s="88">
        <v>-74.133080000000007</v>
      </c>
      <c r="F469" s="6">
        <f t="shared" si="78"/>
        <v>16.303333333333001</v>
      </c>
      <c r="G469" s="6">
        <f t="shared" si="76"/>
        <v>-68.071426000000002</v>
      </c>
      <c r="J469" s="88">
        <v>22352444444.444</v>
      </c>
      <c r="K469" s="88">
        <v>-89.430724999999995</v>
      </c>
      <c r="L469" s="88">
        <v>-82.017120000000006</v>
      </c>
      <c r="N469" s="6">
        <f t="shared" si="79"/>
        <v>16.303333333333001</v>
      </c>
      <c r="O469" s="6">
        <f t="shared" si="77"/>
        <v>-83.656029000000004</v>
      </c>
    </row>
    <row r="470" spans="2:15" x14ac:dyDescent="0.25">
      <c r="B470" s="88">
        <v>23041555555.556</v>
      </c>
      <c r="C470" s="88">
        <v>-78.299239999999998</v>
      </c>
      <c r="D470" s="88">
        <v>-71.404274000000001</v>
      </c>
      <c r="F470" s="6">
        <f t="shared" si="78"/>
        <v>17.611388888889</v>
      </c>
      <c r="G470" s="6">
        <f t="shared" si="76"/>
        <v>-59.148555999999999</v>
      </c>
      <c r="J470" s="88">
        <v>23041555555.556</v>
      </c>
      <c r="K470" s="88">
        <v>-85.252380000000002</v>
      </c>
      <c r="L470" s="88">
        <v>-76.721305999999998</v>
      </c>
      <c r="N470" s="6">
        <f t="shared" si="79"/>
        <v>17.611388888889</v>
      </c>
      <c r="O470" s="6">
        <f t="shared" si="77"/>
        <v>-74.263046000000003</v>
      </c>
    </row>
    <row r="471" spans="2:15" x14ac:dyDescent="0.25">
      <c r="B471" s="88">
        <v>23730666666.667</v>
      </c>
      <c r="C471" s="88">
        <v>-77.713120000000004</v>
      </c>
      <c r="D471" s="88">
        <v>-71.210999000000001</v>
      </c>
      <c r="F471" s="6">
        <f t="shared" si="78"/>
        <v>18.919444444444</v>
      </c>
      <c r="G471" s="6">
        <f t="shared" si="76"/>
        <v>-80.564483999999993</v>
      </c>
      <c r="J471" s="88">
        <v>23730666666.667</v>
      </c>
      <c r="K471" s="88">
        <v>-87.428139000000002</v>
      </c>
      <c r="L471" s="88">
        <v>-78.609359999999995</v>
      </c>
      <c r="N471" s="6">
        <f t="shared" si="79"/>
        <v>18.919444444444</v>
      </c>
      <c r="O471" s="6">
        <f t="shared" si="77"/>
        <v>-78.008483999999996</v>
      </c>
    </row>
    <row r="472" spans="2:15" x14ac:dyDescent="0.25">
      <c r="B472" s="88">
        <v>24419777777.778</v>
      </c>
      <c r="C472" s="88">
        <v>-77.094429000000005</v>
      </c>
      <c r="D472" s="88">
        <v>-70.558800000000005</v>
      </c>
      <c r="F472" s="6">
        <f t="shared" si="78"/>
        <v>20.227499999999999</v>
      </c>
      <c r="G472" s="6">
        <f t="shared" si="76"/>
        <v>-67.117194999999995</v>
      </c>
      <c r="J472" s="88">
        <v>24419777777.778</v>
      </c>
      <c r="K472" s="88">
        <v>-84.610695000000007</v>
      </c>
      <c r="L472" s="88">
        <v>-75.968886999999995</v>
      </c>
      <c r="N472" s="6">
        <f t="shared" si="79"/>
        <v>20.227499999999999</v>
      </c>
      <c r="O472" s="6">
        <f t="shared" si="77"/>
        <v>-74.594893999999996</v>
      </c>
    </row>
    <row r="473" spans="2:15" x14ac:dyDescent="0.25">
      <c r="B473" s="88">
        <v>25108888888.889</v>
      </c>
      <c r="C473" s="88">
        <v>-77.674773999999999</v>
      </c>
      <c r="D473" s="88">
        <v>-70.871452000000005</v>
      </c>
      <c r="F473" s="6">
        <f t="shared" si="78"/>
        <v>21.535555555555998</v>
      </c>
      <c r="G473" s="6">
        <f t="shared" si="76"/>
        <v>-79.764847000000003</v>
      </c>
      <c r="J473" s="88">
        <v>25108888888.889</v>
      </c>
      <c r="K473" s="88">
        <v>-85.088120000000004</v>
      </c>
      <c r="L473" s="88">
        <v>-76.893424999999993</v>
      </c>
      <c r="N473" s="6">
        <f t="shared" si="79"/>
        <v>21.535555555555998</v>
      </c>
      <c r="O473" s="6">
        <f t="shared" si="77"/>
        <v>-82.911811999999998</v>
      </c>
    </row>
    <row r="474" spans="2:15" x14ac:dyDescent="0.25">
      <c r="B474" s="88">
        <v>25798000000</v>
      </c>
      <c r="C474" s="88">
        <v>-76.512946999999997</v>
      </c>
      <c r="D474" s="88">
        <v>-69.722008000000002</v>
      </c>
      <c r="F474" s="6">
        <f t="shared" si="78"/>
        <v>22.843611111110999</v>
      </c>
      <c r="G474" s="6">
        <f t="shared" si="76"/>
        <v>-81.566376000000005</v>
      </c>
      <c r="J474" s="88">
        <v>25798000000</v>
      </c>
      <c r="K474" s="88">
        <v>-88.412543999999997</v>
      </c>
      <c r="L474" s="88">
        <v>-80.620338000000004</v>
      </c>
      <c r="N474" s="6">
        <f t="shared" si="79"/>
        <v>22.843611111110999</v>
      </c>
      <c r="O474" s="6">
        <f t="shared" si="77"/>
        <v>-76.775208000000006</v>
      </c>
    </row>
    <row r="475" spans="2:15" x14ac:dyDescent="0.25">
      <c r="B475" s="88">
        <v>26487111111.111</v>
      </c>
      <c r="C475" s="88">
        <v>-76.143294999999995</v>
      </c>
      <c r="D475" s="88">
        <v>-69.091057000000006</v>
      </c>
      <c r="F475" s="6">
        <f t="shared" si="78"/>
        <v>24.151666666667001</v>
      </c>
      <c r="G475" s="6">
        <f t="shared" si="76"/>
        <v>-79.445830999999998</v>
      </c>
      <c r="J475" s="88">
        <v>26487111111.111</v>
      </c>
      <c r="K475" s="88">
        <v>-89.480270000000004</v>
      </c>
      <c r="L475" s="88">
        <v>-81.769874999999999</v>
      </c>
      <c r="N475" s="6">
        <f t="shared" si="79"/>
        <v>24.151666666667001</v>
      </c>
      <c r="O475" s="6">
        <f t="shared" si="77"/>
        <v>-73.095130999999995</v>
      </c>
    </row>
    <row r="476" spans="2:15" x14ac:dyDescent="0.25">
      <c r="B476" s="88">
        <v>27176222222.222</v>
      </c>
      <c r="C476" s="88">
        <v>-77.082999999999998</v>
      </c>
      <c r="D476" s="88">
        <v>-69.634551999999999</v>
      </c>
      <c r="F476" s="6">
        <f t="shared" si="78"/>
        <v>25.459722222222002</v>
      </c>
      <c r="G476" s="6">
        <f t="shared" si="76"/>
        <v>-64.504608000000005</v>
      </c>
      <c r="J476" s="88">
        <v>27176222222.222</v>
      </c>
      <c r="K476" s="88">
        <v>-84.771606000000006</v>
      </c>
      <c r="L476" s="88">
        <v>-76.545670000000001</v>
      </c>
      <c r="N476" s="6">
        <f t="shared" si="79"/>
        <v>25.459722222222002</v>
      </c>
      <c r="O476" s="6">
        <f t="shared" si="77"/>
        <v>-77.653625000000005</v>
      </c>
    </row>
    <row r="477" spans="2:15" x14ac:dyDescent="0.25">
      <c r="B477" s="88">
        <v>27865333333.333</v>
      </c>
      <c r="C477" s="88">
        <v>-80.651984999999996</v>
      </c>
      <c r="D477" s="88">
        <v>-73.322829999999996</v>
      </c>
      <c r="F477" s="6">
        <f t="shared" si="78"/>
        <v>26.767777777778001</v>
      </c>
      <c r="G477" s="6">
        <f t="shared" si="76"/>
        <v>-71.155486999999994</v>
      </c>
      <c r="J477" s="88">
        <v>27865333333.333</v>
      </c>
      <c r="K477" s="88">
        <v>-84.787909999999997</v>
      </c>
      <c r="L477" s="88">
        <v>-76.947738999999999</v>
      </c>
      <c r="N477" s="6">
        <f t="shared" si="79"/>
        <v>26.767777777778001</v>
      </c>
      <c r="O477" s="6">
        <f t="shared" si="77"/>
        <v>-75.343704000000002</v>
      </c>
    </row>
    <row r="478" spans="2:15" x14ac:dyDescent="0.25">
      <c r="B478" s="88">
        <v>28554444444.444</v>
      </c>
      <c r="C478" s="88">
        <v>-88.336494000000002</v>
      </c>
      <c r="D478" s="88">
        <v>-81.067276000000007</v>
      </c>
      <c r="F478" s="6">
        <f t="shared" si="78"/>
        <v>28.075833333333001</v>
      </c>
      <c r="G478" s="6">
        <f t="shared" si="76"/>
        <v>-68.310676999999998</v>
      </c>
      <c r="J478" s="88">
        <v>28554444444.444</v>
      </c>
      <c r="K478" s="88">
        <v>-87.165038999999993</v>
      </c>
      <c r="L478" s="88">
        <v>-79.254326000000006</v>
      </c>
      <c r="N478" s="6">
        <f t="shared" si="79"/>
        <v>28.075833333333001</v>
      </c>
      <c r="O478" s="6">
        <f t="shared" si="77"/>
        <v>-84.997726</v>
      </c>
    </row>
    <row r="479" spans="2:15" x14ac:dyDescent="0.25">
      <c r="B479" s="88">
        <v>29243555555.556</v>
      </c>
      <c r="C479" s="88">
        <v>-82.324866999999998</v>
      </c>
      <c r="D479" s="88">
        <v>-74.745498999999995</v>
      </c>
      <c r="F479" s="6">
        <f t="shared" si="78"/>
        <v>29.383888888889</v>
      </c>
      <c r="G479" s="6">
        <f t="shared" si="76"/>
        <v>-66.775169000000005</v>
      </c>
      <c r="J479" s="88">
        <v>29243555555.556</v>
      </c>
      <c r="K479" s="88">
        <v>-90.562492000000006</v>
      </c>
      <c r="L479" s="88">
        <v>-82.486664000000005</v>
      </c>
      <c r="N479" s="6">
        <f t="shared" si="79"/>
        <v>29.383888888889</v>
      </c>
      <c r="O479" s="6">
        <f t="shared" si="77"/>
        <v>-81.866721999999996</v>
      </c>
    </row>
    <row r="480" spans="2:15" x14ac:dyDescent="0.25">
      <c r="B480" s="88">
        <v>29932666666.667</v>
      </c>
      <c r="C480" s="88">
        <v>-83.611716999999999</v>
      </c>
      <c r="D480" s="88">
        <v>-75.914268000000007</v>
      </c>
      <c r="F480" s="6">
        <f t="shared" si="78"/>
        <v>30.691944444444001</v>
      </c>
      <c r="G480" s="6">
        <f t="shared" si="76"/>
        <v>-66.804007999999996</v>
      </c>
      <c r="J480" s="88">
        <v>29932666666.667</v>
      </c>
      <c r="K480" s="88">
        <v>-91.664169000000001</v>
      </c>
      <c r="L480" s="88">
        <v>-83.413330000000002</v>
      </c>
      <c r="N480" s="6">
        <f t="shared" si="79"/>
        <v>30.691944444444001</v>
      </c>
      <c r="O480" s="6">
        <f t="shared" si="77"/>
        <v>-73.975075000000004</v>
      </c>
    </row>
    <row r="481" spans="2:16" x14ac:dyDescent="0.25">
      <c r="B481" s="88">
        <v>30621777777.778</v>
      </c>
      <c r="C481" s="88">
        <v>-83.286949000000007</v>
      </c>
      <c r="D481" s="88">
        <v>-75.843284999999995</v>
      </c>
      <c r="F481" s="6">
        <f t="shared" si="78"/>
        <v>32</v>
      </c>
      <c r="G481" s="6">
        <f t="shared" si="76"/>
        <v>-69.945983999999996</v>
      </c>
      <c r="J481" s="88">
        <v>30621777777.778</v>
      </c>
      <c r="K481" s="88">
        <v>-90.199776</v>
      </c>
      <c r="L481" s="88">
        <v>-82.301261999999994</v>
      </c>
      <c r="N481" s="6">
        <f t="shared" si="79"/>
        <v>32</v>
      </c>
      <c r="O481" s="6">
        <f t="shared" si="77"/>
        <v>-81.252419000000003</v>
      </c>
    </row>
    <row r="482" spans="2:16" x14ac:dyDescent="0.25">
      <c r="B482" s="88">
        <v>31310888888.889</v>
      </c>
      <c r="C482" s="88">
        <v>-77.094230999999994</v>
      </c>
      <c r="D482" s="88">
        <v>-69.732665999999995</v>
      </c>
      <c r="F482" s="6" t="s">
        <v>21</v>
      </c>
      <c r="J482" s="88">
        <v>31310888888.889</v>
      </c>
      <c r="K482" s="88">
        <v>-87.924346999999997</v>
      </c>
      <c r="L482" s="88">
        <v>-80.124527</v>
      </c>
      <c r="N482" s="6" t="s">
        <v>21</v>
      </c>
    </row>
    <row r="483" spans="2:16" x14ac:dyDescent="0.25">
      <c r="B483" s="88">
        <v>32000000000</v>
      </c>
      <c r="C483" s="88">
        <v>-81.064635999999993</v>
      </c>
      <c r="D483" s="88">
        <v>-73.248092999999997</v>
      </c>
      <c r="J483" s="88">
        <v>32000000000</v>
      </c>
      <c r="K483" s="88">
        <v>-89.906043999999994</v>
      </c>
      <c r="L483" s="88">
        <v>-81.521232999999995</v>
      </c>
    </row>
    <row r="484" spans="2:16" x14ac:dyDescent="0.25">
      <c r="B484" s="88" t="s">
        <v>21</v>
      </c>
      <c r="J484" s="88" t="s">
        <v>21</v>
      </c>
    </row>
    <row r="485" spans="2:16" x14ac:dyDescent="0.25">
      <c r="F485" s="6" t="s">
        <v>64</v>
      </c>
      <c r="N485" s="6" t="s">
        <v>64</v>
      </c>
    </row>
    <row r="486" spans="2:16" ht="15.75" x14ac:dyDescent="0.25">
      <c r="F486" s="6" t="s">
        <v>19</v>
      </c>
      <c r="G486" s="6" t="str">
        <f t="shared" ref="G486:G505" si="80">D512</f>
        <v>5Ix2L dBc Log Mag(dB)</v>
      </c>
      <c r="H486" s="35">
        <v>5</v>
      </c>
      <c r="N486" s="6" t="s">
        <v>19</v>
      </c>
      <c r="O486" s="6" t="str">
        <f t="shared" ref="O486:O505" si="81">L512</f>
        <v>5Ix2L dBc Log Mag(dB)</v>
      </c>
      <c r="P486" s="35">
        <v>5</v>
      </c>
    </row>
    <row r="487" spans="2:16" ht="15.75" x14ac:dyDescent="0.25">
      <c r="B487" s="88" t="s">
        <v>63</v>
      </c>
      <c r="F487" s="6">
        <f t="shared" ref="F487:F505" si="82">B513/1000000000</f>
        <v>16.454999999999998</v>
      </c>
      <c r="G487" s="6">
        <f t="shared" si="80"/>
        <v>-64.022475999999997</v>
      </c>
      <c r="H487" s="36">
        <f>ABS(AVERAGE(G487:G505)-(H486-1)*10)</f>
        <v>116.28968084210527</v>
      </c>
      <c r="J487" s="88" t="s">
        <v>63</v>
      </c>
      <c r="N487" s="6">
        <f t="shared" ref="N487:N505" si="83">J513/1000000000</f>
        <v>16.454999999999998</v>
      </c>
      <c r="O487" s="6">
        <f t="shared" si="81"/>
        <v>-77.790001000000004</v>
      </c>
      <c r="P487" s="36">
        <f>ABS(AVERAGE(O487:O505)-(P486-1)*10)</f>
        <v>128.80113168421053</v>
      </c>
    </row>
    <row r="488" spans="2:16" x14ac:dyDescent="0.25">
      <c r="B488" s="88" t="s">
        <v>19</v>
      </c>
      <c r="C488" s="88" t="s">
        <v>164</v>
      </c>
      <c r="D488" s="88" t="s">
        <v>90</v>
      </c>
      <c r="F488" s="6">
        <f t="shared" si="82"/>
        <v>17.318611111111</v>
      </c>
      <c r="G488" s="6">
        <f t="shared" si="80"/>
        <v>-72.915085000000005</v>
      </c>
      <c r="J488" s="88" t="s">
        <v>19</v>
      </c>
      <c r="K488" s="88" t="s">
        <v>164</v>
      </c>
      <c r="L488" s="88" t="s">
        <v>90</v>
      </c>
      <c r="N488" s="6">
        <f t="shared" si="83"/>
        <v>17.318611111111</v>
      </c>
      <c r="O488" s="6">
        <f t="shared" si="81"/>
        <v>-69.898003000000003</v>
      </c>
    </row>
    <row r="489" spans="2:16" x14ac:dyDescent="0.25">
      <c r="B489" s="88">
        <v>8455000000</v>
      </c>
      <c r="C489" s="88">
        <v>-49.150756999999999</v>
      </c>
      <c r="D489" s="88">
        <v>-43.465038</v>
      </c>
      <c r="F489" s="6">
        <f t="shared" si="82"/>
        <v>18.182222222221998</v>
      </c>
      <c r="G489" s="6">
        <f t="shared" si="80"/>
        <v>-87.856323000000003</v>
      </c>
      <c r="J489" s="88">
        <v>8455000000</v>
      </c>
      <c r="K489" s="88">
        <v>-51.049812000000003</v>
      </c>
      <c r="L489" s="88">
        <v>-43.286011000000002</v>
      </c>
      <c r="N489" s="6">
        <f t="shared" si="83"/>
        <v>18.182222222221998</v>
      </c>
      <c r="O489" s="6">
        <f t="shared" si="81"/>
        <v>-88.236312999999996</v>
      </c>
    </row>
    <row r="490" spans="2:16" x14ac:dyDescent="0.25">
      <c r="B490" s="88">
        <v>9763055555.5555992</v>
      </c>
      <c r="C490" s="88">
        <v>-71.520720999999995</v>
      </c>
      <c r="D490" s="88">
        <v>-65.335166999999998</v>
      </c>
      <c r="F490" s="6">
        <f t="shared" si="82"/>
        <v>19.045833333333</v>
      </c>
      <c r="G490" s="6">
        <f t="shared" si="80"/>
        <v>-72.851089000000002</v>
      </c>
      <c r="J490" s="88">
        <v>9763055555.5555992</v>
      </c>
      <c r="K490" s="88">
        <v>-74.450194999999994</v>
      </c>
      <c r="L490" s="88">
        <v>-66.476616000000007</v>
      </c>
      <c r="N490" s="6">
        <f t="shared" si="83"/>
        <v>19.045833333333</v>
      </c>
      <c r="O490" s="6">
        <f t="shared" si="81"/>
        <v>-88.788025000000005</v>
      </c>
    </row>
    <row r="491" spans="2:16" x14ac:dyDescent="0.25">
      <c r="B491" s="88">
        <v>11071111111.111</v>
      </c>
      <c r="C491" s="88">
        <v>-76.506576999999993</v>
      </c>
      <c r="D491" s="88">
        <v>-70.038139000000001</v>
      </c>
      <c r="F491" s="6">
        <f t="shared" si="82"/>
        <v>19.909444444443999</v>
      </c>
      <c r="G491" s="6">
        <f t="shared" si="80"/>
        <v>-77.085434000000006</v>
      </c>
      <c r="J491" s="88">
        <v>11071111111.111</v>
      </c>
      <c r="K491" s="88">
        <v>-91.529289000000006</v>
      </c>
      <c r="L491" s="88">
        <v>-83.656738000000004</v>
      </c>
      <c r="N491" s="6">
        <f t="shared" si="83"/>
        <v>19.909444444443999</v>
      </c>
      <c r="O491" s="6">
        <f t="shared" si="81"/>
        <v>-91.030022000000002</v>
      </c>
    </row>
    <row r="492" spans="2:16" x14ac:dyDescent="0.25">
      <c r="B492" s="88">
        <v>12379166666.667</v>
      </c>
      <c r="C492" s="88">
        <v>-69.805779000000001</v>
      </c>
      <c r="D492" s="88">
        <v>-63.292853999999998</v>
      </c>
      <c r="F492" s="6">
        <f t="shared" si="82"/>
        <v>20.773055555555999</v>
      </c>
      <c r="G492" s="6">
        <f t="shared" si="80"/>
        <v>-71.650024000000002</v>
      </c>
      <c r="J492" s="88">
        <v>12379166666.667</v>
      </c>
      <c r="K492" s="88">
        <v>-70.271332000000001</v>
      </c>
      <c r="L492" s="88">
        <v>-62.693393999999998</v>
      </c>
      <c r="N492" s="6">
        <f t="shared" si="83"/>
        <v>20.773055555555999</v>
      </c>
      <c r="O492" s="6">
        <f t="shared" si="81"/>
        <v>-81.762932000000006</v>
      </c>
    </row>
    <row r="493" spans="2:16" x14ac:dyDescent="0.25">
      <c r="B493" s="88">
        <v>13687222222.222</v>
      </c>
      <c r="C493" s="88">
        <v>-82.217033000000001</v>
      </c>
      <c r="D493" s="88">
        <v>-75.874290000000002</v>
      </c>
      <c r="F493" s="6">
        <f t="shared" si="82"/>
        <v>21.636666666667001</v>
      </c>
      <c r="G493" s="6">
        <f t="shared" si="80"/>
        <v>-80.620743000000004</v>
      </c>
      <c r="J493" s="88">
        <v>13687222222.222</v>
      </c>
      <c r="K493" s="88">
        <v>-77.796158000000005</v>
      </c>
      <c r="L493" s="88">
        <v>-70.382544999999993</v>
      </c>
      <c r="N493" s="6">
        <f t="shared" si="83"/>
        <v>21.636666666667001</v>
      </c>
      <c r="O493" s="6">
        <f t="shared" si="81"/>
        <v>-118.12715</v>
      </c>
    </row>
    <row r="494" spans="2:16" x14ac:dyDescent="0.25">
      <c r="B494" s="88">
        <v>14995277777.778</v>
      </c>
      <c r="C494" s="88">
        <v>-75.513114999999999</v>
      </c>
      <c r="D494" s="88">
        <v>-68.618149000000003</v>
      </c>
      <c r="F494" s="6">
        <f t="shared" si="82"/>
        <v>22.500277777777999</v>
      </c>
      <c r="G494" s="6">
        <f t="shared" si="80"/>
        <v>-77.687920000000005</v>
      </c>
      <c r="J494" s="88">
        <v>14995277777.778</v>
      </c>
      <c r="K494" s="88">
        <v>-80.141518000000005</v>
      </c>
      <c r="L494" s="88">
        <v>-71.610450999999998</v>
      </c>
      <c r="N494" s="6">
        <f t="shared" si="83"/>
        <v>22.500277777777999</v>
      </c>
      <c r="O494" s="6">
        <f t="shared" si="81"/>
        <v>-91.916831999999999</v>
      </c>
    </row>
    <row r="495" spans="2:16" x14ac:dyDescent="0.25">
      <c r="B495" s="88">
        <v>16303333333.333</v>
      </c>
      <c r="C495" s="88">
        <v>-74.573547000000005</v>
      </c>
      <c r="D495" s="88">
        <v>-68.071426000000002</v>
      </c>
      <c r="F495" s="6">
        <f t="shared" si="82"/>
        <v>23.363888888889001</v>
      </c>
      <c r="G495" s="6">
        <f t="shared" si="80"/>
        <v>-81.055695</v>
      </c>
      <c r="J495" s="88">
        <v>16303333333.333</v>
      </c>
      <c r="K495" s="88">
        <v>-92.474807999999996</v>
      </c>
      <c r="L495" s="88">
        <v>-83.656029000000004</v>
      </c>
      <c r="N495" s="6">
        <f t="shared" si="83"/>
        <v>23.363888888889001</v>
      </c>
      <c r="O495" s="6">
        <f t="shared" si="81"/>
        <v>-95.308700999999999</v>
      </c>
    </row>
    <row r="496" spans="2:16" x14ac:dyDescent="0.25">
      <c r="B496" s="88">
        <v>17611388888.889</v>
      </c>
      <c r="C496" s="88">
        <v>-65.684180999999995</v>
      </c>
      <c r="D496" s="88">
        <v>-59.148555999999999</v>
      </c>
      <c r="F496" s="6">
        <f t="shared" si="82"/>
        <v>24.227499999999999</v>
      </c>
      <c r="G496" s="6">
        <f t="shared" si="80"/>
        <v>-80.044158999999993</v>
      </c>
      <c r="J496" s="88">
        <v>17611388888.889</v>
      </c>
      <c r="K496" s="88">
        <v>-82.904846000000006</v>
      </c>
      <c r="L496" s="88">
        <v>-74.263046000000003</v>
      </c>
      <c r="N496" s="6">
        <f t="shared" si="83"/>
        <v>24.227499999999999</v>
      </c>
      <c r="O496" s="6">
        <f t="shared" si="81"/>
        <v>-97.507392999999993</v>
      </c>
    </row>
    <row r="497" spans="2:16" x14ac:dyDescent="0.25">
      <c r="B497" s="88">
        <v>18919444444.444</v>
      </c>
      <c r="C497" s="88">
        <v>-87.367805000000004</v>
      </c>
      <c r="D497" s="88">
        <v>-80.564483999999993</v>
      </c>
      <c r="F497" s="6">
        <f t="shared" si="82"/>
        <v>25.091111111111001</v>
      </c>
      <c r="G497" s="6">
        <f t="shared" si="80"/>
        <v>-80.546477999999993</v>
      </c>
      <c r="J497" s="88">
        <v>18919444444.444</v>
      </c>
      <c r="K497" s="88">
        <v>-86.203177999999994</v>
      </c>
      <c r="L497" s="88">
        <v>-78.008483999999996</v>
      </c>
      <c r="N497" s="6">
        <f t="shared" si="83"/>
        <v>25.091111111111001</v>
      </c>
      <c r="O497" s="6">
        <f t="shared" si="81"/>
        <v>-95.058571000000001</v>
      </c>
    </row>
    <row r="498" spans="2:16" x14ac:dyDescent="0.25">
      <c r="B498" s="88">
        <v>20227500000</v>
      </c>
      <c r="C498" s="88">
        <v>-73.908134000000004</v>
      </c>
      <c r="D498" s="88">
        <v>-67.117194999999995</v>
      </c>
      <c r="F498" s="6">
        <f t="shared" si="82"/>
        <v>25.954722222221999</v>
      </c>
      <c r="G498" s="6">
        <f t="shared" si="80"/>
        <v>-84.954741999999996</v>
      </c>
      <c r="J498" s="88">
        <v>20227500000</v>
      </c>
      <c r="K498" s="88">
        <v>-82.387092999999993</v>
      </c>
      <c r="L498" s="88">
        <v>-74.594893999999996</v>
      </c>
      <c r="N498" s="6">
        <f t="shared" si="83"/>
        <v>25.954722222221999</v>
      </c>
      <c r="O498" s="6">
        <f t="shared" si="81"/>
        <v>-100.37238000000001</v>
      </c>
    </row>
    <row r="499" spans="2:16" x14ac:dyDescent="0.25">
      <c r="B499" s="88">
        <v>21535555555.556</v>
      </c>
      <c r="C499" s="88">
        <v>-86.817093</v>
      </c>
      <c r="D499" s="88">
        <v>-79.764847000000003</v>
      </c>
      <c r="F499" s="6">
        <f t="shared" si="82"/>
        <v>26.818333333333001</v>
      </c>
      <c r="G499" s="6">
        <f t="shared" si="80"/>
        <v>-79.667984000000004</v>
      </c>
      <c r="J499" s="88">
        <v>21535555555.556</v>
      </c>
      <c r="K499" s="88">
        <v>-90.622208000000001</v>
      </c>
      <c r="L499" s="88">
        <v>-82.911811999999998</v>
      </c>
      <c r="N499" s="6">
        <f t="shared" si="83"/>
        <v>26.818333333333001</v>
      </c>
      <c r="O499" s="6">
        <f t="shared" si="81"/>
        <v>-82.230987999999996</v>
      </c>
    </row>
    <row r="500" spans="2:16" x14ac:dyDescent="0.25">
      <c r="B500" s="88">
        <v>22843611111.111</v>
      </c>
      <c r="C500" s="88">
        <v>-89.014831999999998</v>
      </c>
      <c r="D500" s="88">
        <v>-81.566376000000005</v>
      </c>
      <c r="F500" s="6">
        <f t="shared" si="82"/>
        <v>27.681944444443999</v>
      </c>
      <c r="G500" s="6">
        <f t="shared" si="80"/>
        <v>-80.579955999999996</v>
      </c>
      <c r="J500" s="88">
        <v>22843611111.111</v>
      </c>
      <c r="K500" s="88">
        <v>-85.001143999999996</v>
      </c>
      <c r="L500" s="88">
        <v>-76.775208000000006</v>
      </c>
      <c r="N500" s="6">
        <f t="shared" si="83"/>
        <v>27.681944444443999</v>
      </c>
      <c r="O500" s="6">
        <f t="shared" si="81"/>
        <v>-96.051772999999997</v>
      </c>
    </row>
    <row r="501" spans="2:16" x14ac:dyDescent="0.25">
      <c r="B501" s="88">
        <v>24151666666.667</v>
      </c>
      <c r="C501" s="88">
        <v>-86.774985999999998</v>
      </c>
      <c r="D501" s="88">
        <v>-79.445830999999998</v>
      </c>
      <c r="F501" s="6">
        <f t="shared" si="82"/>
        <v>28.545555555556</v>
      </c>
      <c r="G501" s="6">
        <f t="shared" si="80"/>
        <v>-74.074814000000003</v>
      </c>
      <c r="J501" s="88">
        <v>24151666666.667</v>
      </c>
      <c r="K501" s="88">
        <v>-80.935310000000001</v>
      </c>
      <c r="L501" s="88">
        <v>-73.095130999999995</v>
      </c>
      <c r="N501" s="6">
        <f t="shared" si="83"/>
        <v>28.545555555556</v>
      </c>
      <c r="O501" s="6">
        <f t="shared" si="81"/>
        <v>-90.679778999999996</v>
      </c>
    </row>
    <row r="502" spans="2:16" x14ac:dyDescent="0.25">
      <c r="B502" s="88">
        <v>25459722222.222</v>
      </c>
      <c r="C502" s="88">
        <v>-71.773826999999997</v>
      </c>
      <c r="D502" s="88">
        <v>-64.504608000000005</v>
      </c>
      <c r="F502" s="6">
        <f t="shared" si="82"/>
        <v>29.409166666667002</v>
      </c>
      <c r="G502" s="6">
        <f t="shared" si="80"/>
        <v>-76.649780000000007</v>
      </c>
      <c r="J502" s="88">
        <v>25459722222.222</v>
      </c>
      <c r="K502" s="88">
        <v>-85.564339000000004</v>
      </c>
      <c r="L502" s="88">
        <v>-77.653625000000005</v>
      </c>
      <c r="N502" s="6">
        <f t="shared" si="83"/>
        <v>29.409166666667002</v>
      </c>
      <c r="O502" s="6">
        <f t="shared" si="81"/>
        <v>-82.230857999999998</v>
      </c>
    </row>
    <row r="503" spans="2:16" x14ac:dyDescent="0.25">
      <c r="B503" s="88">
        <v>26767777777.778</v>
      </c>
      <c r="C503" s="88">
        <v>-78.734863000000004</v>
      </c>
      <c r="D503" s="88">
        <v>-71.155486999999994</v>
      </c>
      <c r="F503" s="6">
        <f t="shared" si="82"/>
        <v>30.272777777778</v>
      </c>
      <c r="G503" s="6">
        <f t="shared" si="80"/>
        <v>-67.452965000000006</v>
      </c>
      <c r="J503" s="88">
        <v>26767777777.778</v>
      </c>
      <c r="K503" s="88">
        <v>-83.419533000000001</v>
      </c>
      <c r="L503" s="88">
        <v>-75.343704000000002</v>
      </c>
      <c r="N503" s="6">
        <f t="shared" si="83"/>
        <v>30.272777777778</v>
      </c>
      <c r="O503" s="6">
        <f t="shared" si="81"/>
        <v>-82.440285000000003</v>
      </c>
    </row>
    <row r="504" spans="2:16" x14ac:dyDescent="0.25">
      <c r="B504" s="88">
        <v>28075833333.333</v>
      </c>
      <c r="C504" s="88">
        <v>-76.008125000000007</v>
      </c>
      <c r="D504" s="88">
        <v>-68.310676999999998</v>
      </c>
      <c r="F504" s="6">
        <f t="shared" si="82"/>
        <v>31.136388888889002</v>
      </c>
      <c r="G504" s="6">
        <f t="shared" si="80"/>
        <v>-66.688064999999995</v>
      </c>
      <c r="J504" s="88">
        <v>28075833333.333</v>
      </c>
      <c r="K504" s="88">
        <v>-93.248572999999993</v>
      </c>
      <c r="L504" s="88">
        <v>-84.997726</v>
      </c>
      <c r="N504" s="6">
        <f t="shared" si="83"/>
        <v>31.136388888889002</v>
      </c>
      <c r="O504" s="6">
        <f t="shared" si="81"/>
        <v>-79.023132000000004</v>
      </c>
    </row>
    <row r="505" spans="2:16" x14ac:dyDescent="0.25">
      <c r="B505" s="88">
        <v>29383888888.889</v>
      </c>
      <c r="C505" s="88">
        <v>-74.218834000000001</v>
      </c>
      <c r="D505" s="88">
        <v>-66.775169000000005</v>
      </c>
      <c r="F505" s="6">
        <f t="shared" si="82"/>
        <v>32</v>
      </c>
      <c r="G505" s="6">
        <f t="shared" si="80"/>
        <v>-73.100204000000005</v>
      </c>
      <c r="J505" s="88">
        <v>29383888888.889</v>
      </c>
      <c r="K505" s="88">
        <v>-89.765236000000002</v>
      </c>
      <c r="L505" s="88">
        <v>-81.866721999999996</v>
      </c>
      <c r="N505" s="6">
        <f t="shared" si="83"/>
        <v>32</v>
      </c>
      <c r="O505" s="6">
        <f t="shared" si="81"/>
        <v>-78.768364000000005</v>
      </c>
    </row>
    <row r="506" spans="2:16" x14ac:dyDescent="0.25">
      <c r="B506" s="88">
        <v>30691944444.444</v>
      </c>
      <c r="C506" s="88">
        <v>-74.165572999999995</v>
      </c>
      <c r="D506" s="88">
        <v>-66.804007999999996</v>
      </c>
      <c r="F506" s="6" t="s">
        <v>21</v>
      </c>
      <c r="J506" s="88">
        <v>30691944444.444</v>
      </c>
      <c r="K506" s="88">
        <v>-81.774887000000007</v>
      </c>
      <c r="L506" s="88">
        <v>-73.975075000000004</v>
      </c>
      <c r="N506" s="6" t="s">
        <v>21</v>
      </c>
    </row>
    <row r="507" spans="2:16" x14ac:dyDescent="0.25">
      <c r="B507" s="88">
        <v>32000000000</v>
      </c>
      <c r="C507" s="88">
        <v>-77.762527000000006</v>
      </c>
      <c r="D507" s="88">
        <v>-69.945983999999996</v>
      </c>
      <c r="J507" s="88">
        <v>32000000000</v>
      </c>
      <c r="K507" s="88">
        <v>-89.637230000000002</v>
      </c>
      <c r="L507" s="88">
        <v>-81.252419000000003</v>
      </c>
    </row>
    <row r="508" spans="2:16" x14ac:dyDescent="0.25">
      <c r="B508" s="88" t="s">
        <v>21</v>
      </c>
      <c r="J508" s="88" t="s">
        <v>21</v>
      </c>
    </row>
    <row r="509" spans="2:16" x14ac:dyDescent="0.25">
      <c r="F509" s="6" t="s">
        <v>66</v>
      </c>
      <c r="N509" s="6" t="s">
        <v>66</v>
      </c>
    </row>
    <row r="510" spans="2:16" ht="15.75" x14ac:dyDescent="0.25">
      <c r="F510" s="6" t="s">
        <v>19</v>
      </c>
      <c r="G510" s="6" t="str">
        <f t="shared" ref="G510:G529" si="84">D536</f>
        <v>5Ix3L dBc Log Mag(dB)</v>
      </c>
      <c r="H510" s="35">
        <v>5</v>
      </c>
      <c r="N510" s="6" t="s">
        <v>19</v>
      </c>
      <c r="O510" s="6" t="str">
        <f t="shared" ref="O510:O529" si="85">L536</f>
        <v>5Ix3L dBc Log Mag(dB)</v>
      </c>
      <c r="P510" s="35">
        <v>5</v>
      </c>
    </row>
    <row r="511" spans="2:16" ht="15.75" x14ac:dyDescent="0.25">
      <c r="B511" s="88" t="s">
        <v>64</v>
      </c>
      <c r="F511" s="6">
        <f t="shared" ref="F511:F529" si="86">B537/1000000000</f>
        <v>24.454999999999998</v>
      </c>
      <c r="G511" s="6">
        <f t="shared" si="84"/>
        <v>-50.241397999999997</v>
      </c>
      <c r="H511" s="36">
        <f>ABS(AVERAGE(G511:G529)-(H510-1)*10)</f>
        <v>103.70061168421051</v>
      </c>
      <c r="J511" s="88" t="s">
        <v>64</v>
      </c>
      <c r="N511" s="6">
        <f t="shared" ref="N511:N529" si="87">J537/1000000000</f>
        <v>24.454999999999998</v>
      </c>
      <c r="O511" s="6">
        <f t="shared" si="85"/>
        <v>-45.772345999999999</v>
      </c>
      <c r="P511" s="36">
        <f>ABS(AVERAGE(O511:O529)-(P510-1)*10)</f>
        <v>104.69376173684209</v>
      </c>
    </row>
    <row r="512" spans="2:16" x14ac:dyDescent="0.25">
      <c r="B512" s="88" t="s">
        <v>19</v>
      </c>
      <c r="C512" s="88" t="s">
        <v>165</v>
      </c>
      <c r="D512" s="88" t="s">
        <v>91</v>
      </c>
      <c r="F512" s="6">
        <f t="shared" si="86"/>
        <v>24.874166666667001</v>
      </c>
      <c r="G512" s="6">
        <f t="shared" si="84"/>
        <v>-53.496113000000001</v>
      </c>
      <c r="J512" s="88" t="s">
        <v>19</v>
      </c>
      <c r="K512" s="88" t="s">
        <v>165</v>
      </c>
      <c r="L512" s="88" t="s">
        <v>91</v>
      </c>
      <c r="N512" s="6">
        <f t="shared" si="87"/>
        <v>24.874166666667001</v>
      </c>
      <c r="O512" s="6">
        <f t="shared" si="85"/>
        <v>-45.860764000000003</v>
      </c>
    </row>
    <row r="513" spans="2:15" x14ac:dyDescent="0.25">
      <c r="B513" s="88">
        <v>16455000000</v>
      </c>
      <c r="C513" s="88">
        <v>-69.708190999999999</v>
      </c>
      <c r="D513" s="88">
        <v>-64.022475999999997</v>
      </c>
      <c r="F513" s="6">
        <f t="shared" si="86"/>
        <v>25.293333333332999</v>
      </c>
      <c r="G513" s="6">
        <f t="shared" si="84"/>
        <v>-54.756081000000002</v>
      </c>
      <c r="J513" s="88">
        <v>16455000000</v>
      </c>
      <c r="K513" s="88">
        <v>-85.553794999999994</v>
      </c>
      <c r="L513" s="88">
        <v>-77.790001000000004</v>
      </c>
      <c r="N513" s="6">
        <f t="shared" si="87"/>
        <v>25.293333333332999</v>
      </c>
      <c r="O513" s="6">
        <f t="shared" si="85"/>
        <v>-48.797530999999999</v>
      </c>
    </row>
    <row r="514" spans="2:15" x14ac:dyDescent="0.25">
      <c r="B514" s="88">
        <v>17318611111.111</v>
      </c>
      <c r="C514" s="88">
        <v>-79.100646999999995</v>
      </c>
      <c r="D514" s="88">
        <v>-72.915085000000005</v>
      </c>
      <c r="F514" s="6">
        <f t="shared" si="86"/>
        <v>25.712499999999999</v>
      </c>
      <c r="G514" s="6">
        <f t="shared" si="84"/>
        <v>-59.832867</v>
      </c>
      <c r="J514" s="88">
        <v>17318611111.111</v>
      </c>
      <c r="K514" s="88">
        <v>-77.871582000000004</v>
      </c>
      <c r="L514" s="88">
        <v>-69.898003000000003</v>
      </c>
      <c r="N514" s="6">
        <f t="shared" si="87"/>
        <v>25.712499999999999</v>
      </c>
      <c r="O514" s="6">
        <f t="shared" si="85"/>
        <v>-57.088284000000002</v>
      </c>
    </row>
    <row r="515" spans="2:15" x14ac:dyDescent="0.25">
      <c r="B515" s="88">
        <v>18182222222.222</v>
      </c>
      <c r="C515" s="88">
        <v>-94.324768000000006</v>
      </c>
      <c r="D515" s="88">
        <v>-87.856323000000003</v>
      </c>
      <c r="F515" s="6">
        <f t="shared" si="86"/>
        <v>26.131666666666998</v>
      </c>
      <c r="G515" s="6">
        <f t="shared" si="84"/>
        <v>-59.659233</v>
      </c>
      <c r="J515" s="88">
        <v>18182222222.222</v>
      </c>
      <c r="K515" s="88">
        <v>-96.108863999999997</v>
      </c>
      <c r="L515" s="88">
        <v>-88.236312999999996</v>
      </c>
      <c r="N515" s="6">
        <f t="shared" si="87"/>
        <v>26.131666666666998</v>
      </c>
      <c r="O515" s="6">
        <f t="shared" si="85"/>
        <v>-61.066066999999997</v>
      </c>
    </row>
    <row r="516" spans="2:15" x14ac:dyDescent="0.25">
      <c r="B516" s="88">
        <v>19045833333.333</v>
      </c>
      <c r="C516" s="88">
        <v>-79.364020999999994</v>
      </c>
      <c r="D516" s="88">
        <v>-72.851089000000002</v>
      </c>
      <c r="F516" s="6">
        <f t="shared" si="86"/>
        <v>26.550833333332999</v>
      </c>
      <c r="G516" s="6">
        <f t="shared" si="84"/>
        <v>-71.049232000000003</v>
      </c>
      <c r="J516" s="88">
        <v>19045833333.333</v>
      </c>
      <c r="K516" s="88">
        <v>-96.365959000000004</v>
      </c>
      <c r="L516" s="88">
        <v>-88.788025000000005</v>
      </c>
      <c r="N516" s="6">
        <f t="shared" si="87"/>
        <v>26.550833333332999</v>
      </c>
      <c r="O516" s="6">
        <f t="shared" si="85"/>
        <v>-68.841330999999997</v>
      </c>
    </row>
    <row r="517" spans="2:15" x14ac:dyDescent="0.25">
      <c r="B517" s="88">
        <v>19909444444.444</v>
      </c>
      <c r="C517" s="88">
        <v>-83.428177000000005</v>
      </c>
      <c r="D517" s="88">
        <v>-77.085434000000006</v>
      </c>
      <c r="F517" s="6">
        <f t="shared" si="86"/>
        <v>26.97</v>
      </c>
      <c r="G517" s="6">
        <f t="shared" si="84"/>
        <v>-67.452972000000003</v>
      </c>
      <c r="J517" s="88">
        <v>19909444444.444</v>
      </c>
      <c r="K517" s="88">
        <v>-98.443625999999995</v>
      </c>
      <c r="L517" s="88">
        <v>-91.030022000000002</v>
      </c>
      <c r="N517" s="6">
        <f t="shared" si="87"/>
        <v>26.97</v>
      </c>
      <c r="O517" s="6">
        <f t="shared" si="85"/>
        <v>-70.365120000000005</v>
      </c>
    </row>
    <row r="518" spans="2:15" x14ac:dyDescent="0.25">
      <c r="B518" s="88">
        <v>20773055555.556</v>
      </c>
      <c r="C518" s="88">
        <v>-78.544983000000002</v>
      </c>
      <c r="D518" s="88">
        <v>-71.650024000000002</v>
      </c>
      <c r="F518" s="6">
        <f t="shared" si="86"/>
        <v>27.389166666666998</v>
      </c>
      <c r="G518" s="6">
        <f t="shared" si="84"/>
        <v>-66.806685999999999</v>
      </c>
      <c r="J518" s="88">
        <v>20773055555.556</v>
      </c>
      <c r="K518" s="88">
        <v>-90.294005999999996</v>
      </c>
      <c r="L518" s="88">
        <v>-81.762932000000006</v>
      </c>
      <c r="N518" s="6">
        <f t="shared" si="87"/>
        <v>27.389166666666998</v>
      </c>
      <c r="O518" s="6">
        <f t="shared" si="85"/>
        <v>-72.492851000000002</v>
      </c>
    </row>
    <row r="519" spans="2:15" x14ac:dyDescent="0.25">
      <c r="B519" s="88">
        <v>21636666666.667</v>
      </c>
      <c r="C519" s="88">
        <v>-87.122864000000007</v>
      </c>
      <c r="D519" s="88">
        <v>-80.620743000000004</v>
      </c>
      <c r="F519" s="6">
        <f t="shared" si="86"/>
        <v>27.808333333333</v>
      </c>
      <c r="G519" s="6">
        <f t="shared" si="84"/>
        <v>-68.854782</v>
      </c>
      <c r="J519" s="88">
        <v>21636666666.667</v>
      </c>
      <c r="K519" s="88">
        <v>-126.94592</v>
      </c>
      <c r="L519" s="88">
        <v>-118.12715</v>
      </c>
      <c r="N519" s="6">
        <f t="shared" si="87"/>
        <v>27.808333333333</v>
      </c>
      <c r="O519" s="6">
        <f t="shared" si="85"/>
        <v>-73.295676999999998</v>
      </c>
    </row>
    <row r="520" spans="2:15" x14ac:dyDescent="0.25">
      <c r="B520" s="88">
        <v>22500277777.778</v>
      </c>
      <c r="C520" s="88">
        <v>-84.223540999999997</v>
      </c>
      <c r="D520" s="88">
        <v>-77.687920000000005</v>
      </c>
      <c r="F520" s="6">
        <f t="shared" si="86"/>
        <v>28.227499999999999</v>
      </c>
      <c r="G520" s="6">
        <f t="shared" si="84"/>
        <v>-64.582892999999999</v>
      </c>
      <c r="J520" s="88">
        <v>22500277777.778</v>
      </c>
      <c r="K520" s="88">
        <v>-100.55864</v>
      </c>
      <c r="L520" s="88">
        <v>-91.916831999999999</v>
      </c>
      <c r="N520" s="6">
        <f t="shared" si="87"/>
        <v>28.227499999999999</v>
      </c>
      <c r="O520" s="6">
        <f t="shared" si="85"/>
        <v>-72.739952000000002</v>
      </c>
    </row>
    <row r="521" spans="2:15" x14ac:dyDescent="0.25">
      <c r="B521" s="88">
        <v>23363888888.889</v>
      </c>
      <c r="C521" s="88">
        <v>-87.859015999999997</v>
      </c>
      <c r="D521" s="88">
        <v>-81.055695</v>
      </c>
      <c r="F521" s="6">
        <f t="shared" si="86"/>
        <v>28.646666666666999</v>
      </c>
      <c r="G521" s="6">
        <f t="shared" si="84"/>
        <v>-63.557938</v>
      </c>
      <c r="J521" s="88">
        <v>23363888888.889</v>
      </c>
      <c r="K521" s="88">
        <v>-103.50339</v>
      </c>
      <c r="L521" s="88">
        <v>-95.308700999999999</v>
      </c>
      <c r="N521" s="6">
        <f t="shared" si="87"/>
        <v>28.646666666666999</v>
      </c>
      <c r="O521" s="6">
        <f t="shared" si="85"/>
        <v>-82.080382999999998</v>
      </c>
    </row>
    <row r="522" spans="2:15" x14ac:dyDescent="0.25">
      <c r="B522" s="88">
        <v>24227500000</v>
      </c>
      <c r="C522" s="88">
        <v>-86.835098000000002</v>
      </c>
      <c r="D522" s="88">
        <v>-80.044158999999993</v>
      </c>
      <c r="F522" s="6">
        <f t="shared" si="86"/>
        <v>29.065833333333</v>
      </c>
      <c r="G522" s="6">
        <f t="shared" si="84"/>
        <v>-62.794041</v>
      </c>
      <c r="J522" s="88">
        <v>24227500000</v>
      </c>
      <c r="K522" s="88">
        <v>-105.2996</v>
      </c>
      <c r="L522" s="88">
        <v>-97.507392999999993</v>
      </c>
      <c r="N522" s="6">
        <f t="shared" si="87"/>
        <v>29.065833333333</v>
      </c>
      <c r="O522" s="6">
        <f t="shared" si="85"/>
        <v>-78.766045000000005</v>
      </c>
    </row>
    <row r="523" spans="2:15" x14ac:dyDescent="0.25">
      <c r="B523" s="88">
        <v>25091111111.111</v>
      </c>
      <c r="C523" s="88">
        <v>-87.598724000000004</v>
      </c>
      <c r="D523" s="88">
        <v>-80.546477999999993</v>
      </c>
      <c r="F523" s="6">
        <f t="shared" si="86"/>
        <v>29.484999999999999</v>
      </c>
      <c r="G523" s="6">
        <f t="shared" si="84"/>
        <v>-62.094597</v>
      </c>
      <c r="J523" s="88">
        <v>25091111111.111</v>
      </c>
      <c r="K523" s="88">
        <v>-102.76896000000001</v>
      </c>
      <c r="L523" s="88">
        <v>-95.058571000000001</v>
      </c>
      <c r="N523" s="6">
        <f t="shared" si="87"/>
        <v>29.484999999999999</v>
      </c>
      <c r="O523" s="6">
        <f t="shared" si="85"/>
        <v>-67.659156999999993</v>
      </c>
    </row>
    <row r="524" spans="2:15" x14ac:dyDescent="0.25">
      <c r="B524" s="88">
        <v>25954722222.222</v>
      </c>
      <c r="C524" s="88">
        <v>-92.403198000000003</v>
      </c>
      <c r="D524" s="88">
        <v>-84.954741999999996</v>
      </c>
      <c r="F524" s="6">
        <f t="shared" si="86"/>
        <v>29.904166666666999</v>
      </c>
      <c r="G524" s="6">
        <f t="shared" si="84"/>
        <v>-61.038048000000003</v>
      </c>
      <c r="J524" s="88">
        <v>25954722222.222</v>
      </c>
      <c r="K524" s="88">
        <v>-108.59831</v>
      </c>
      <c r="L524" s="88">
        <v>-100.37238000000001</v>
      </c>
      <c r="N524" s="6">
        <f t="shared" si="87"/>
        <v>29.904166666666999</v>
      </c>
      <c r="O524" s="6">
        <f t="shared" si="85"/>
        <v>-65.539283999999995</v>
      </c>
    </row>
    <row r="525" spans="2:15" x14ac:dyDescent="0.25">
      <c r="B525" s="88">
        <v>26818333333.333</v>
      </c>
      <c r="C525" s="88">
        <v>-86.997139000000004</v>
      </c>
      <c r="D525" s="88">
        <v>-79.667984000000004</v>
      </c>
      <c r="F525" s="6">
        <f t="shared" si="86"/>
        <v>30.323333333333</v>
      </c>
      <c r="G525" s="6">
        <f t="shared" si="84"/>
        <v>-66.222037999999998</v>
      </c>
      <c r="J525" s="88">
        <v>26818333333.333</v>
      </c>
      <c r="K525" s="88">
        <v>-90.071167000000003</v>
      </c>
      <c r="L525" s="88">
        <v>-82.230987999999996</v>
      </c>
      <c r="N525" s="6">
        <f t="shared" si="87"/>
        <v>30.323333333333</v>
      </c>
      <c r="O525" s="6">
        <f t="shared" si="85"/>
        <v>-64.552193000000003</v>
      </c>
    </row>
    <row r="526" spans="2:15" x14ac:dyDescent="0.25">
      <c r="B526" s="88">
        <v>27681944444.444</v>
      </c>
      <c r="C526" s="88">
        <v>-87.849174000000005</v>
      </c>
      <c r="D526" s="88">
        <v>-80.579955999999996</v>
      </c>
      <c r="F526" s="6">
        <f t="shared" si="86"/>
        <v>30.7425</v>
      </c>
      <c r="G526" s="6">
        <f t="shared" si="84"/>
        <v>-66.334671</v>
      </c>
      <c r="J526" s="88">
        <v>27681944444.444</v>
      </c>
      <c r="K526" s="88">
        <v>-103.96249</v>
      </c>
      <c r="L526" s="88">
        <v>-96.051772999999997</v>
      </c>
      <c r="N526" s="6">
        <f t="shared" si="87"/>
        <v>30.7425</v>
      </c>
      <c r="O526" s="6">
        <f t="shared" si="85"/>
        <v>-62.153537999999998</v>
      </c>
    </row>
    <row r="527" spans="2:15" x14ac:dyDescent="0.25">
      <c r="B527" s="88">
        <v>28545555555.556</v>
      </c>
      <c r="C527" s="88">
        <v>-81.65419</v>
      </c>
      <c r="D527" s="88">
        <v>-74.074814000000003</v>
      </c>
      <c r="F527" s="6">
        <f t="shared" si="86"/>
        <v>31.161666666666999</v>
      </c>
      <c r="G527" s="6">
        <f t="shared" si="84"/>
        <v>-71.184432999999999</v>
      </c>
      <c r="J527" s="88">
        <v>28545555555.556</v>
      </c>
      <c r="K527" s="88">
        <v>-98.755615000000006</v>
      </c>
      <c r="L527" s="88">
        <v>-90.679778999999996</v>
      </c>
      <c r="N527" s="6">
        <f t="shared" si="87"/>
        <v>31.161666666666999</v>
      </c>
      <c r="O527" s="6">
        <f t="shared" si="85"/>
        <v>-63.600391000000002</v>
      </c>
    </row>
    <row r="528" spans="2:15" x14ac:dyDescent="0.25">
      <c r="B528" s="88">
        <v>29409166666.667</v>
      </c>
      <c r="C528" s="88">
        <v>-84.347228999999999</v>
      </c>
      <c r="D528" s="88">
        <v>-76.649780000000007</v>
      </c>
      <c r="F528" s="6">
        <f t="shared" si="86"/>
        <v>31.580833333333</v>
      </c>
      <c r="G528" s="6">
        <f t="shared" si="84"/>
        <v>-71.170921000000007</v>
      </c>
      <c r="J528" s="88">
        <v>29409166666.667</v>
      </c>
      <c r="K528" s="88">
        <v>-90.481705000000005</v>
      </c>
      <c r="L528" s="88">
        <v>-82.230857999999998</v>
      </c>
      <c r="N528" s="6">
        <f t="shared" si="87"/>
        <v>31.580833333333</v>
      </c>
      <c r="O528" s="6">
        <f t="shared" si="85"/>
        <v>-63.738608999999997</v>
      </c>
    </row>
    <row r="529" spans="2:16" x14ac:dyDescent="0.25">
      <c r="B529" s="88">
        <v>30272777777.778</v>
      </c>
      <c r="C529" s="88">
        <v>-74.896629000000004</v>
      </c>
      <c r="D529" s="88">
        <v>-67.452965000000006</v>
      </c>
      <c r="F529" s="6">
        <f t="shared" si="86"/>
        <v>32</v>
      </c>
      <c r="G529" s="6">
        <f t="shared" si="84"/>
        <v>-69.182677999999996</v>
      </c>
      <c r="J529" s="88">
        <v>30272777777.778</v>
      </c>
      <c r="K529" s="88">
        <v>-90.338798999999995</v>
      </c>
      <c r="L529" s="88">
        <v>-82.440285000000003</v>
      </c>
      <c r="N529" s="6">
        <f t="shared" si="87"/>
        <v>32</v>
      </c>
      <c r="O529" s="6">
        <f t="shared" si="85"/>
        <v>-64.771950000000004</v>
      </c>
    </row>
    <row r="530" spans="2:16" x14ac:dyDescent="0.25">
      <c r="B530" s="88">
        <v>31136388888.889</v>
      </c>
      <c r="C530" s="88">
        <v>-74.049628999999996</v>
      </c>
      <c r="D530" s="88">
        <v>-66.688064999999995</v>
      </c>
      <c r="F530" s="6" t="s">
        <v>21</v>
      </c>
      <c r="J530" s="88">
        <v>31136388888.889</v>
      </c>
      <c r="K530" s="88">
        <v>-86.822952000000001</v>
      </c>
      <c r="L530" s="88">
        <v>-79.023132000000004</v>
      </c>
      <c r="N530" s="6" t="s">
        <v>21</v>
      </c>
    </row>
    <row r="531" spans="2:16" x14ac:dyDescent="0.25">
      <c r="B531" s="88">
        <v>32000000000</v>
      </c>
      <c r="C531" s="88">
        <v>-80.916756000000007</v>
      </c>
      <c r="D531" s="88">
        <v>-73.100204000000005</v>
      </c>
      <c r="J531" s="88">
        <v>32000000000</v>
      </c>
      <c r="K531" s="88">
        <v>-87.153182999999999</v>
      </c>
      <c r="L531" s="88">
        <v>-78.768364000000005</v>
      </c>
    </row>
    <row r="532" spans="2:16" x14ac:dyDescent="0.25">
      <c r="B532" s="88" t="s">
        <v>21</v>
      </c>
      <c r="J532" s="88" t="s">
        <v>21</v>
      </c>
    </row>
    <row r="533" spans="2:16" x14ac:dyDescent="0.25">
      <c r="F533" s="6" t="s">
        <v>68</v>
      </c>
      <c r="N533" s="6" t="s">
        <v>68</v>
      </c>
    </row>
    <row r="534" spans="2:16" ht="15.75" x14ac:dyDescent="0.25">
      <c r="F534" s="6" t="s">
        <v>19</v>
      </c>
      <c r="G534" s="6" t="str">
        <f t="shared" ref="G534:G553" si="88">D560</f>
        <v>5Ix4L dBc Log Mag(dB)</v>
      </c>
      <c r="H534" s="35">
        <v>5</v>
      </c>
      <c r="N534" s="6" t="s">
        <v>19</v>
      </c>
      <c r="O534" s="6" t="str">
        <f t="shared" ref="O534:O553" si="89">L560</f>
        <v>5Ix4L dBc Log Mag(dB)</v>
      </c>
      <c r="P534" s="35">
        <v>5</v>
      </c>
    </row>
    <row r="535" spans="2:16" ht="15.75" x14ac:dyDescent="0.25">
      <c r="B535" s="88" t="s">
        <v>66</v>
      </c>
      <c r="F535" s="6">
        <f t="shared" ref="F535:F553" si="90">B561/1000000000</f>
        <v>8</v>
      </c>
      <c r="G535" s="6">
        <f t="shared" si="88"/>
        <v>-82.172302000000002</v>
      </c>
      <c r="H535" s="36">
        <f>ABS(AVERAGE(G535:G553)-(H534-1)*10)</f>
        <v>118.10326389473684</v>
      </c>
      <c r="J535" s="88" t="s">
        <v>66</v>
      </c>
      <c r="N535" s="6">
        <f t="shared" ref="N535:N553" si="91">J561/1000000000</f>
        <v>8</v>
      </c>
      <c r="O535" s="6">
        <f t="shared" si="89"/>
        <v>-77.548584000000005</v>
      </c>
      <c r="P535" s="36">
        <f>ABS(AVERAGE(O535:O553)-(P534-1)*10)</f>
        <v>125.1473625263158</v>
      </c>
    </row>
    <row r="536" spans="2:16" x14ac:dyDescent="0.25">
      <c r="B536" s="88" t="s">
        <v>19</v>
      </c>
      <c r="C536" s="88" t="s">
        <v>166</v>
      </c>
      <c r="D536" s="88" t="s">
        <v>92</v>
      </c>
      <c r="F536" s="6">
        <f t="shared" si="90"/>
        <v>9.3333333333333002</v>
      </c>
      <c r="G536" s="6">
        <f t="shared" si="88"/>
        <v>-70.743697999999995</v>
      </c>
      <c r="J536" s="88" t="s">
        <v>19</v>
      </c>
      <c r="K536" s="88" t="s">
        <v>166</v>
      </c>
      <c r="L536" s="88" t="s">
        <v>92</v>
      </c>
      <c r="N536" s="6">
        <f t="shared" si="91"/>
        <v>9.3333333333333002</v>
      </c>
      <c r="O536" s="6">
        <f t="shared" si="89"/>
        <v>-95.825721999999999</v>
      </c>
    </row>
    <row r="537" spans="2:16" x14ac:dyDescent="0.25">
      <c r="B537" s="88">
        <v>24455000000</v>
      </c>
      <c r="C537" s="88">
        <v>-55.927112999999999</v>
      </c>
      <c r="D537" s="88">
        <v>-50.241397999999997</v>
      </c>
      <c r="F537" s="6">
        <f t="shared" si="90"/>
        <v>10.666666666667</v>
      </c>
      <c r="G537" s="6">
        <f t="shared" si="88"/>
        <v>-67.081337000000005</v>
      </c>
      <c r="J537" s="88">
        <v>24455000000</v>
      </c>
      <c r="K537" s="88">
        <v>-53.536144</v>
      </c>
      <c r="L537" s="88">
        <v>-45.772345999999999</v>
      </c>
      <c r="N537" s="6">
        <f t="shared" si="91"/>
        <v>10.666666666667</v>
      </c>
      <c r="O537" s="6">
        <f t="shared" si="89"/>
        <v>-87.530235000000005</v>
      </c>
    </row>
    <row r="538" spans="2:16" x14ac:dyDescent="0.25">
      <c r="B538" s="88">
        <v>24874166666.667</v>
      </c>
      <c r="C538" s="88">
        <v>-59.681674999999998</v>
      </c>
      <c r="D538" s="88">
        <v>-53.496113000000001</v>
      </c>
      <c r="F538" s="6">
        <f t="shared" si="90"/>
        <v>12</v>
      </c>
      <c r="G538" s="6">
        <f t="shared" si="88"/>
        <v>-68.988213000000002</v>
      </c>
      <c r="J538" s="88">
        <v>24874166666.667</v>
      </c>
      <c r="K538" s="88">
        <v>-53.834339</v>
      </c>
      <c r="L538" s="88">
        <v>-45.860764000000003</v>
      </c>
      <c r="N538" s="6">
        <f t="shared" si="91"/>
        <v>12</v>
      </c>
      <c r="O538" s="6">
        <f t="shared" si="89"/>
        <v>-80.779433999999995</v>
      </c>
    </row>
    <row r="539" spans="2:16" x14ac:dyDescent="0.25">
      <c r="B539" s="88">
        <v>25293333333.333</v>
      </c>
      <c r="C539" s="88">
        <v>-61.224518000000003</v>
      </c>
      <c r="D539" s="88">
        <v>-54.756081000000002</v>
      </c>
      <c r="F539" s="6">
        <f t="shared" si="90"/>
        <v>13.333333333333</v>
      </c>
      <c r="G539" s="6">
        <f t="shared" si="88"/>
        <v>-72.880584999999996</v>
      </c>
      <c r="J539" s="88">
        <v>25293333333.333</v>
      </c>
      <c r="K539" s="88">
        <v>-56.670077999999997</v>
      </c>
      <c r="L539" s="88">
        <v>-48.797530999999999</v>
      </c>
      <c r="N539" s="6">
        <f t="shared" si="91"/>
        <v>13.333333333333</v>
      </c>
      <c r="O539" s="6">
        <f t="shared" si="89"/>
        <v>-78.607787999999999</v>
      </c>
    </row>
    <row r="540" spans="2:16" x14ac:dyDescent="0.25">
      <c r="B540" s="88">
        <v>25712500000</v>
      </c>
      <c r="C540" s="88">
        <v>-66.345794999999995</v>
      </c>
      <c r="D540" s="88">
        <v>-59.832867</v>
      </c>
      <c r="F540" s="6">
        <f t="shared" si="90"/>
        <v>14.666666666667</v>
      </c>
      <c r="G540" s="6">
        <f t="shared" si="88"/>
        <v>-72.200050000000005</v>
      </c>
      <c r="J540" s="88">
        <v>25712500000</v>
      </c>
      <c r="K540" s="88">
        <v>-64.666222000000005</v>
      </c>
      <c r="L540" s="88">
        <v>-57.088284000000002</v>
      </c>
      <c r="N540" s="6">
        <f t="shared" si="91"/>
        <v>14.666666666667</v>
      </c>
      <c r="O540" s="6">
        <f t="shared" si="89"/>
        <v>-86.473602</v>
      </c>
    </row>
    <row r="541" spans="2:16" x14ac:dyDescent="0.25">
      <c r="B541" s="88">
        <v>26131666666.667</v>
      </c>
      <c r="C541" s="88">
        <v>-66.001975999999999</v>
      </c>
      <c r="D541" s="88">
        <v>-59.659233</v>
      </c>
      <c r="F541" s="6">
        <f t="shared" si="90"/>
        <v>16</v>
      </c>
      <c r="G541" s="6">
        <f t="shared" si="88"/>
        <v>-71.864731000000006</v>
      </c>
      <c r="J541" s="88">
        <v>26131666666.667</v>
      </c>
      <c r="K541" s="88">
        <v>-68.479675</v>
      </c>
      <c r="L541" s="88">
        <v>-61.066066999999997</v>
      </c>
      <c r="N541" s="6">
        <f t="shared" si="91"/>
        <v>16</v>
      </c>
      <c r="O541" s="6">
        <f t="shared" si="89"/>
        <v>-78.212035999999998</v>
      </c>
    </row>
    <row r="542" spans="2:16" x14ac:dyDescent="0.25">
      <c r="B542" s="88">
        <v>26550833333.333</v>
      </c>
      <c r="C542" s="88">
        <v>-77.944191000000004</v>
      </c>
      <c r="D542" s="88">
        <v>-71.049232000000003</v>
      </c>
      <c r="F542" s="6">
        <f t="shared" si="90"/>
        <v>17.333333333333002</v>
      </c>
      <c r="G542" s="6">
        <f t="shared" si="88"/>
        <v>-76.344254000000006</v>
      </c>
      <c r="J542" s="88">
        <v>26550833333.333</v>
      </c>
      <c r="K542" s="88">
        <v>-77.372405999999998</v>
      </c>
      <c r="L542" s="88">
        <v>-68.841330999999997</v>
      </c>
      <c r="N542" s="6">
        <f t="shared" si="91"/>
        <v>17.333333333333002</v>
      </c>
      <c r="O542" s="6">
        <f t="shared" si="89"/>
        <v>-79.861457999999999</v>
      </c>
    </row>
    <row r="543" spans="2:16" x14ac:dyDescent="0.25">
      <c r="B543" s="88">
        <v>26970000000</v>
      </c>
      <c r="C543" s="88">
        <v>-73.955093000000005</v>
      </c>
      <c r="D543" s="88">
        <v>-67.452972000000003</v>
      </c>
      <c r="F543" s="6">
        <f t="shared" si="90"/>
        <v>18.666666666666998</v>
      </c>
      <c r="G543" s="6">
        <f t="shared" si="88"/>
        <v>-71.422897000000006</v>
      </c>
      <c r="J543" s="88">
        <v>26970000000</v>
      </c>
      <c r="K543" s="88">
        <v>-79.183898999999997</v>
      </c>
      <c r="L543" s="88">
        <v>-70.365120000000005</v>
      </c>
      <c r="N543" s="6">
        <f t="shared" si="91"/>
        <v>18.666666666666998</v>
      </c>
      <c r="O543" s="6">
        <f t="shared" si="89"/>
        <v>-81.917961000000005</v>
      </c>
    </row>
    <row r="544" spans="2:16" x14ac:dyDescent="0.25">
      <c r="B544" s="88">
        <v>27389166666.667</v>
      </c>
      <c r="C544" s="88">
        <v>-73.342315999999997</v>
      </c>
      <c r="D544" s="88">
        <v>-66.806685999999999</v>
      </c>
      <c r="F544" s="6">
        <f t="shared" si="90"/>
        <v>20</v>
      </c>
      <c r="G544" s="6">
        <f t="shared" si="88"/>
        <v>-72.288573999999997</v>
      </c>
      <c r="J544" s="88">
        <v>27389166666.667</v>
      </c>
      <c r="K544" s="88">
        <v>-81.134651000000005</v>
      </c>
      <c r="L544" s="88">
        <v>-72.492851000000002</v>
      </c>
      <c r="N544" s="6">
        <f t="shared" si="91"/>
        <v>20</v>
      </c>
      <c r="O544" s="6">
        <f t="shared" si="89"/>
        <v>-83.099907000000002</v>
      </c>
    </row>
    <row r="545" spans="2:16" x14ac:dyDescent="0.25">
      <c r="B545" s="88">
        <v>27808333333.333</v>
      </c>
      <c r="C545" s="88">
        <v>-75.658103999999994</v>
      </c>
      <c r="D545" s="88">
        <v>-68.854782</v>
      </c>
      <c r="F545" s="6">
        <f t="shared" si="90"/>
        <v>21.333333333333002</v>
      </c>
      <c r="G545" s="6">
        <f t="shared" si="88"/>
        <v>-80.745468000000002</v>
      </c>
      <c r="J545" s="88">
        <v>27808333333.333</v>
      </c>
      <c r="K545" s="88">
        <v>-81.490371999999994</v>
      </c>
      <c r="L545" s="88">
        <v>-73.295676999999998</v>
      </c>
      <c r="N545" s="6">
        <f t="shared" si="91"/>
        <v>21.333333333333002</v>
      </c>
      <c r="O545" s="6">
        <f t="shared" si="89"/>
        <v>-84.932304000000002</v>
      </c>
    </row>
    <row r="546" spans="2:16" x14ac:dyDescent="0.25">
      <c r="B546" s="88">
        <v>28227500000</v>
      </c>
      <c r="C546" s="88">
        <v>-71.373833000000005</v>
      </c>
      <c r="D546" s="88">
        <v>-64.582892999999999</v>
      </c>
      <c r="F546" s="6">
        <f t="shared" si="90"/>
        <v>22.666666666666998</v>
      </c>
      <c r="G546" s="6">
        <f t="shared" si="88"/>
        <v>-81.717804000000001</v>
      </c>
      <c r="J546" s="88">
        <v>28227500000</v>
      </c>
      <c r="K546" s="88">
        <v>-80.532150000000001</v>
      </c>
      <c r="L546" s="88">
        <v>-72.739952000000002</v>
      </c>
      <c r="N546" s="6">
        <f t="shared" si="91"/>
        <v>22.666666666666998</v>
      </c>
      <c r="O546" s="6">
        <f t="shared" si="89"/>
        <v>-88.999556999999996</v>
      </c>
    </row>
    <row r="547" spans="2:16" x14ac:dyDescent="0.25">
      <c r="B547" s="88">
        <v>28646666666.667</v>
      </c>
      <c r="C547" s="88">
        <v>-70.610175999999996</v>
      </c>
      <c r="D547" s="88">
        <v>-63.557938</v>
      </c>
      <c r="F547" s="6">
        <f t="shared" si="90"/>
        <v>24</v>
      </c>
      <c r="G547" s="6">
        <f t="shared" si="88"/>
        <v>-90.813789</v>
      </c>
      <c r="J547" s="88">
        <v>28646666666.667</v>
      </c>
      <c r="K547" s="88">
        <v>-89.790779000000001</v>
      </c>
      <c r="L547" s="88">
        <v>-82.080382999999998</v>
      </c>
      <c r="N547" s="6">
        <f t="shared" si="91"/>
        <v>24</v>
      </c>
      <c r="O547" s="6">
        <f t="shared" si="89"/>
        <v>-83.242783000000003</v>
      </c>
    </row>
    <row r="548" spans="2:16" x14ac:dyDescent="0.25">
      <c r="B548" s="88">
        <v>29065833333.333</v>
      </c>
      <c r="C548" s="88">
        <v>-70.242492999999996</v>
      </c>
      <c r="D548" s="88">
        <v>-62.794041</v>
      </c>
      <c r="F548" s="6">
        <f t="shared" si="90"/>
        <v>25.333333333333002</v>
      </c>
      <c r="G548" s="6">
        <f t="shared" si="88"/>
        <v>-90.119392000000005</v>
      </c>
      <c r="J548" s="88">
        <v>29065833333.333</v>
      </c>
      <c r="K548" s="88">
        <v>-86.991981999999993</v>
      </c>
      <c r="L548" s="88">
        <v>-78.766045000000005</v>
      </c>
      <c r="N548" s="6">
        <f t="shared" si="91"/>
        <v>25.333333333333002</v>
      </c>
      <c r="O548" s="6">
        <f t="shared" si="89"/>
        <v>-87.712753000000006</v>
      </c>
    </row>
    <row r="549" spans="2:16" x14ac:dyDescent="0.25">
      <c r="B549" s="88">
        <v>29485000000</v>
      </c>
      <c r="C549" s="88">
        <v>-69.423751999999993</v>
      </c>
      <c r="D549" s="88">
        <v>-62.094597</v>
      </c>
      <c r="F549" s="6">
        <f t="shared" si="90"/>
        <v>26.666666666666998</v>
      </c>
      <c r="G549" s="6">
        <f t="shared" si="88"/>
        <v>-84.833916000000002</v>
      </c>
      <c r="J549" s="88">
        <v>29485000000</v>
      </c>
      <c r="K549" s="88">
        <v>-75.499336</v>
      </c>
      <c r="L549" s="88">
        <v>-67.659156999999993</v>
      </c>
      <c r="N549" s="6">
        <f t="shared" si="91"/>
        <v>26.666666666666998</v>
      </c>
      <c r="O549" s="6">
        <f t="shared" si="89"/>
        <v>-95.908233999999993</v>
      </c>
    </row>
    <row r="550" spans="2:16" x14ac:dyDescent="0.25">
      <c r="B550" s="88">
        <v>29904166666.667</v>
      </c>
      <c r="C550" s="88">
        <v>-68.307265999999998</v>
      </c>
      <c r="D550" s="88">
        <v>-61.038048000000003</v>
      </c>
      <c r="F550" s="6">
        <f t="shared" si="90"/>
        <v>28</v>
      </c>
      <c r="G550" s="6">
        <f t="shared" si="88"/>
        <v>-81.683014</v>
      </c>
      <c r="J550" s="88">
        <v>29904166666.667</v>
      </c>
      <c r="K550" s="88">
        <v>-73.450005000000004</v>
      </c>
      <c r="L550" s="88">
        <v>-65.539283999999995</v>
      </c>
      <c r="N550" s="6">
        <f t="shared" si="91"/>
        <v>28</v>
      </c>
      <c r="O550" s="6">
        <f t="shared" si="89"/>
        <v>-86.085976000000002</v>
      </c>
    </row>
    <row r="551" spans="2:16" x14ac:dyDescent="0.25">
      <c r="B551" s="88">
        <v>30323333333.333</v>
      </c>
      <c r="C551" s="88">
        <v>-73.801406999999998</v>
      </c>
      <c r="D551" s="88">
        <v>-66.222037999999998</v>
      </c>
      <c r="F551" s="6">
        <f t="shared" si="90"/>
        <v>29.333333333333002</v>
      </c>
      <c r="G551" s="6">
        <f t="shared" si="88"/>
        <v>-86.957061999999993</v>
      </c>
      <c r="J551" s="88">
        <v>30323333333.333</v>
      </c>
      <c r="K551" s="88">
        <v>-72.628021000000004</v>
      </c>
      <c r="L551" s="88">
        <v>-64.552193000000003</v>
      </c>
      <c r="N551" s="6">
        <f t="shared" si="91"/>
        <v>29.333333333333002</v>
      </c>
      <c r="O551" s="6">
        <f t="shared" si="89"/>
        <v>-87.348708999999999</v>
      </c>
    </row>
    <row r="552" spans="2:16" x14ac:dyDescent="0.25">
      <c r="B552" s="88">
        <v>30742500000</v>
      </c>
      <c r="C552" s="88">
        <v>-74.032120000000006</v>
      </c>
      <c r="D552" s="88">
        <v>-66.334671</v>
      </c>
      <c r="F552" s="6">
        <f t="shared" si="90"/>
        <v>30.666666666666998</v>
      </c>
      <c r="G552" s="6">
        <f t="shared" si="88"/>
        <v>-83.026566000000003</v>
      </c>
      <c r="J552" s="88">
        <v>30742500000</v>
      </c>
      <c r="K552" s="88">
        <v>-70.404381000000001</v>
      </c>
      <c r="L552" s="88">
        <v>-62.153537999999998</v>
      </c>
      <c r="N552" s="6">
        <f t="shared" si="91"/>
        <v>30.666666666666998</v>
      </c>
      <c r="O552" s="6">
        <f t="shared" si="89"/>
        <v>-86.596146000000005</v>
      </c>
    </row>
    <row r="553" spans="2:16" x14ac:dyDescent="0.25">
      <c r="B553" s="88">
        <v>31161666666.667</v>
      </c>
      <c r="C553" s="88">
        <v>-78.628097999999994</v>
      </c>
      <c r="D553" s="88">
        <v>-71.184432999999999</v>
      </c>
      <c r="F553" s="6">
        <f t="shared" si="90"/>
        <v>32</v>
      </c>
      <c r="G553" s="6">
        <f t="shared" si="88"/>
        <v>-78.078361999999998</v>
      </c>
      <c r="J553" s="88">
        <v>31161666666.667</v>
      </c>
      <c r="K553" s="88">
        <v>-71.498908999999998</v>
      </c>
      <c r="L553" s="88">
        <v>-63.600391000000002</v>
      </c>
      <c r="N553" s="6">
        <f t="shared" si="91"/>
        <v>32</v>
      </c>
      <c r="O553" s="6">
        <f t="shared" si="89"/>
        <v>-87.116698999999997</v>
      </c>
    </row>
    <row r="554" spans="2:16" x14ac:dyDescent="0.25">
      <c r="B554" s="88">
        <v>31580833333.333</v>
      </c>
      <c r="C554" s="88">
        <v>-78.532486000000006</v>
      </c>
      <c r="D554" s="88">
        <v>-71.170921000000007</v>
      </c>
      <c r="F554" s="6" t="s">
        <v>21</v>
      </c>
      <c r="J554" s="88">
        <v>31580833333.333</v>
      </c>
      <c r="K554" s="88">
        <v>-71.538428999999994</v>
      </c>
      <c r="L554" s="88">
        <v>-63.738608999999997</v>
      </c>
      <c r="N554" s="6" t="s">
        <v>21</v>
      </c>
    </row>
    <row r="555" spans="2:16" x14ac:dyDescent="0.25">
      <c r="B555" s="88">
        <v>32000000000</v>
      </c>
      <c r="C555" s="88">
        <v>-76.999229</v>
      </c>
      <c r="D555" s="88">
        <v>-69.182677999999996</v>
      </c>
      <c r="J555" s="88">
        <v>32000000000</v>
      </c>
      <c r="K555" s="88">
        <v>-73.156768999999997</v>
      </c>
      <c r="L555" s="88">
        <v>-64.771950000000004</v>
      </c>
    </row>
    <row r="556" spans="2:16" x14ac:dyDescent="0.25">
      <c r="B556" s="88" t="s">
        <v>21</v>
      </c>
      <c r="J556" s="88" t="s">
        <v>21</v>
      </c>
    </row>
    <row r="557" spans="2:16" x14ac:dyDescent="0.25">
      <c r="F557" s="6" t="s">
        <v>70</v>
      </c>
      <c r="N557" s="6" t="s">
        <v>70</v>
      </c>
    </row>
    <row r="558" spans="2:16" ht="15.75" x14ac:dyDescent="0.25">
      <c r="F558" s="6" t="s">
        <v>19</v>
      </c>
      <c r="G558" s="6" t="str">
        <f t="shared" ref="G558:G577" si="92">D584</f>
        <v>5Ix5L dBc Log Mag(dB)</v>
      </c>
      <c r="H558" s="35">
        <v>5</v>
      </c>
      <c r="N558" s="6" t="s">
        <v>19</v>
      </c>
      <c r="O558" s="6" t="str">
        <f t="shared" ref="O558:O577" si="93">L584</f>
        <v>5Ix5L dBc Log Mag(dB)</v>
      </c>
      <c r="P558" s="35">
        <v>5</v>
      </c>
    </row>
    <row r="559" spans="2:16" ht="15.75" x14ac:dyDescent="0.25">
      <c r="B559" s="88" t="s">
        <v>68</v>
      </c>
      <c r="F559" s="6">
        <f t="shared" ref="F559:F577" si="94">B585/1000000000</f>
        <v>14.494999999999999</v>
      </c>
      <c r="G559" s="6">
        <f t="shared" si="92"/>
        <v>-61.809666</v>
      </c>
      <c r="H559" s="36">
        <f>ABS(AVERAGE(G559:G577)-(H558-1)*10)</f>
        <v>105.7870917368421</v>
      </c>
      <c r="J559" s="88" t="s">
        <v>68</v>
      </c>
      <c r="N559" s="6">
        <f t="shared" ref="N559:N577" si="95">J585/1000000000</f>
        <v>14.494999999999999</v>
      </c>
      <c r="O559" s="6">
        <f t="shared" si="93"/>
        <v>-66.527557000000002</v>
      </c>
      <c r="P559" s="36">
        <f>ABS(AVERAGE(O559:O577)-(P558-1)*10)</f>
        <v>105.68952900000001</v>
      </c>
    </row>
    <row r="560" spans="2:16" x14ac:dyDescent="0.25">
      <c r="B560" s="88" t="s">
        <v>19</v>
      </c>
      <c r="C560" s="88" t="s">
        <v>167</v>
      </c>
      <c r="D560" s="88" t="s">
        <v>93</v>
      </c>
      <c r="F560" s="6">
        <f t="shared" si="94"/>
        <v>15.467499999999999</v>
      </c>
      <c r="G560" s="6">
        <f t="shared" si="92"/>
        <v>-54.869297000000003</v>
      </c>
      <c r="J560" s="88" t="s">
        <v>19</v>
      </c>
      <c r="K560" s="88" t="s">
        <v>167</v>
      </c>
      <c r="L560" s="88" t="s">
        <v>93</v>
      </c>
      <c r="N560" s="6">
        <f t="shared" si="95"/>
        <v>15.467499999999999</v>
      </c>
      <c r="O560" s="6">
        <f t="shared" si="93"/>
        <v>-52.477477999999998</v>
      </c>
    </row>
    <row r="561" spans="2:15" x14ac:dyDescent="0.25">
      <c r="B561" s="88">
        <v>8000000000</v>
      </c>
      <c r="C561" s="88">
        <v>-87.858017000000004</v>
      </c>
      <c r="D561" s="88">
        <v>-82.172302000000002</v>
      </c>
      <c r="F561" s="6">
        <f t="shared" si="94"/>
        <v>16.440000000000001</v>
      </c>
      <c r="G561" s="6">
        <f t="shared" si="92"/>
        <v>-54.875607000000002</v>
      </c>
      <c r="J561" s="88">
        <v>8000000000</v>
      </c>
      <c r="K561" s="88">
        <v>-85.312377999999995</v>
      </c>
      <c r="L561" s="88">
        <v>-77.548584000000005</v>
      </c>
      <c r="N561" s="6">
        <f t="shared" si="95"/>
        <v>16.440000000000001</v>
      </c>
      <c r="O561" s="6">
        <f t="shared" si="93"/>
        <v>-61.446303999999998</v>
      </c>
    </row>
    <row r="562" spans="2:15" x14ac:dyDescent="0.25">
      <c r="B562" s="88">
        <v>9333333333.3332996</v>
      </c>
      <c r="C562" s="88">
        <v>-76.929259999999999</v>
      </c>
      <c r="D562" s="88">
        <v>-70.743697999999995</v>
      </c>
      <c r="F562" s="6">
        <f t="shared" si="94"/>
        <v>17.412500000000001</v>
      </c>
      <c r="G562" s="6">
        <f t="shared" si="92"/>
        <v>-52.113342000000003</v>
      </c>
      <c r="J562" s="88">
        <v>9333333333.3332996</v>
      </c>
      <c r="K562" s="88">
        <v>-103.7993</v>
      </c>
      <c r="L562" s="88">
        <v>-95.825721999999999</v>
      </c>
      <c r="N562" s="6">
        <f t="shared" si="95"/>
        <v>17.412500000000001</v>
      </c>
      <c r="O562" s="6">
        <f t="shared" si="93"/>
        <v>-63.176608999999999</v>
      </c>
    </row>
    <row r="563" spans="2:15" x14ac:dyDescent="0.25">
      <c r="B563" s="88">
        <v>10666666666.667</v>
      </c>
      <c r="C563" s="88">
        <v>-73.549773999999999</v>
      </c>
      <c r="D563" s="88">
        <v>-67.081337000000005</v>
      </c>
      <c r="F563" s="6">
        <f t="shared" si="94"/>
        <v>18.385000000000002</v>
      </c>
      <c r="G563" s="6">
        <f t="shared" si="92"/>
        <v>-51.019257000000003</v>
      </c>
      <c r="J563" s="88">
        <v>10666666666.667</v>
      </c>
      <c r="K563" s="88">
        <v>-95.402778999999995</v>
      </c>
      <c r="L563" s="88">
        <v>-87.530235000000005</v>
      </c>
      <c r="N563" s="6">
        <f t="shared" si="95"/>
        <v>18.385000000000002</v>
      </c>
      <c r="O563" s="6">
        <f t="shared" si="93"/>
        <v>-60.898319000000001</v>
      </c>
    </row>
    <row r="564" spans="2:15" x14ac:dyDescent="0.25">
      <c r="B564" s="88">
        <v>12000000000</v>
      </c>
      <c r="C564" s="88">
        <v>-75.501143999999996</v>
      </c>
      <c r="D564" s="88">
        <v>-68.988213000000002</v>
      </c>
      <c r="F564" s="6">
        <f t="shared" si="94"/>
        <v>19.357500000000002</v>
      </c>
      <c r="G564" s="6">
        <f t="shared" si="92"/>
        <v>-54.005099999999999</v>
      </c>
      <c r="J564" s="88">
        <v>12000000000</v>
      </c>
      <c r="K564" s="88">
        <v>-88.357367999999994</v>
      </c>
      <c r="L564" s="88">
        <v>-80.779433999999995</v>
      </c>
      <c r="N564" s="6">
        <f t="shared" si="95"/>
        <v>19.357500000000002</v>
      </c>
      <c r="O564" s="6">
        <f t="shared" si="93"/>
        <v>-62.738384000000003</v>
      </c>
    </row>
    <row r="565" spans="2:15" x14ac:dyDescent="0.25">
      <c r="B565" s="88">
        <v>13333333333.333</v>
      </c>
      <c r="C565" s="88">
        <v>-79.223327999999995</v>
      </c>
      <c r="D565" s="88">
        <v>-72.880584999999996</v>
      </c>
      <c r="F565" s="6">
        <f t="shared" si="94"/>
        <v>20.329999999999998</v>
      </c>
      <c r="G565" s="6">
        <f t="shared" si="92"/>
        <v>-57.514899999999997</v>
      </c>
      <c r="J565" s="88">
        <v>13333333333.333</v>
      </c>
      <c r="K565" s="88">
        <v>-86.021393000000003</v>
      </c>
      <c r="L565" s="88">
        <v>-78.607787999999999</v>
      </c>
      <c r="N565" s="6">
        <f t="shared" si="95"/>
        <v>20.329999999999998</v>
      </c>
      <c r="O565" s="6">
        <f t="shared" si="93"/>
        <v>-61.393444000000002</v>
      </c>
    </row>
    <row r="566" spans="2:15" x14ac:dyDescent="0.25">
      <c r="B566" s="88">
        <v>14666666666.667</v>
      </c>
      <c r="C566" s="88">
        <v>-79.095009000000005</v>
      </c>
      <c r="D566" s="88">
        <v>-72.200050000000005</v>
      </c>
      <c r="F566" s="6">
        <f t="shared" si="94"/>
        <v>21.302499999999998</v>
      </c>
      <c r="G566" s="6">
        <f t="shared" si="92"/>
        <v>-59.121001999999997</v>
      </c>
      <c r="J566" s="88">
        <v>14666666666.667</v>
      </c>
      <c r="K566" s="88">
        <v>-95.004677000000001</v>
      </c>
      <c r="L566" s="88">
        <v>-86.473602</v>
      </c>
      <c r="N566" s="6">
        <f t="shared" si="95"/>
        <v>21.302499999999998</v>
      </c>
      <c r="O566" s="6">
        <f t="shared" si="93"/>
        <v>-64.861739999999998</v>
      </c>
    </row>
    <row r="567" spans="2:15" x14ac:dyDescent="0.25">
      <c r="B567" s="88">
        <v>16000000000</v>
      </c>
      <c r="C567" s="88">
        <v>-78.366851999999994</v>
      </c>
      <c r="D567" s="88">
        <v>-71.864731000000006</v>
      </c>
      <c r="F567" s="6">
        <f t="shared" si="94"/>
        <v>22.274999999999999</v>
      </c>
      <c r="G567" s="6">
        <f t="shared" si="92"/>
        <v>-61.617179999999998</v>
      </c>
      <c r="J567" s="88">
        <v>16000000000</v>
      </c>
      <c r="K567" s="88">
        <v>-87.030815000000004</v>
      </c>
      <c r="L567" s="88">
        <v>-78.212035999999998</v>
      </c>
      <c r="N567" s="6">
        <f t="shared" si="95"/>
        <v>22.274999999999999</v>
      </c>
      <c r="O567" s="6">
        <f t="shared" si="93"/>
        <v>-65.203827000000004</v>
      </c>
    </row>
    <row r="568" spans="2:15" x14ac:dyDescent="0.25">
      <c r="B568" s="88">
        <v>17333333333.333</v>
      </c>
      <c r="C568" s="88">
        <v>-82.879874999999998</v>
      </c>
      <c r="D568" s="88">
        <v>-76.344254000000006</v>
      </c>
      <c r="F568" s="6">
        <f t="shared" si="94"/>
        <v>23.247499999999999</v>
      </c>
      <c r="G568" s="6">
        <f t="shared" si="92"/>
        <v>-66.697333999999998</v>
      </c>
      <c r="J568" s="88">
        <v>17333333333.333</v>
      </c>
      <c r="K568" s="88">
        <v>-88.503258000000002</v>
      </c>
      <c r="L568" s="88">
        <v>-79.861457999999999</v>
      </c>
      <c r="N568" s="6">
        <f t="shared" si="95"/>
        <v>23.247499999999999</v>
      </c>
      <c r="O568" s="6">
        <f t="shared" si="93"/>
        <v>-67.014770999999996</v>
      </c>
    </row>
    <row r="569" spans="2:15" x14ac:dyDescent="0.25">
      <c r="B569" s="88">
        <v>18666666666.667</v>
      </c>
      <c r="C569" s="88">
        <v>-78.226226999999994</v>
      </c>
      <c r="D569" s="88">
        <v>-71.422897000000006</v>
      </c>
      <c r="F569" s="6">
        <f t="shared" si="94"/>
        <v>24.22</v>
      </c>
      <c r="G569" s="6">
        <f t="shared" si="92"/>
        <v>-74.625777999999997</v>
      </c>
      <c r="J569" s="88">
        <v>18666666666.667</v>
      </c>
      <c r="K569" s="88">
        <v>-90.112656000000001</v>
      </c>
      <c r="L569" s="88">
        <v>-81.917961000000005</v>
      </c>
      <c r="N569" s="6">
        <f t="shared" si="95"/>
        <v>24.22</v>
      </c>
      <c r="O569" s="6">
        <f t="shared" si="93"/>
        <v>-63.962111999999998</v>
      </c>
    </row>
    <row r="570" spans="2:15" x14ac:dyDescent="0.25">
      <c r="B570" s="88">
        <v>20000000000</v>
      </c>
      <c r="C570" s="88">
        <v>-79.079514000000003</v>
      </c>
      <c r="D570" s="88">
        <v>-72.288573999999997</v>
      </c>
      <c r="F570" s="6">
        <f t="shared" si="94"/>
        <v>25.192499999999999</v>
      </c>
      <c r="G570" s="6">
        <f t="shared" si="92"/>
        <v>-69.814659000000006</v>
      </c>
      <c r="J570" s="88">
        <v>20000000000</v>
      </c>
      <c r="K570" s="88">
        <v>-90.892105000000001</v>
      </c>
      <c r="L570" s="88">
        <v>-83.099907000000002</v>
      </c>
      <c r="N570" s="6">
        <f t="shared" si="95"/>
        <v>25.192499999999999</v>
      </c>
      <c r="O570" s="6">
        <f t="shared" si="93"/>
        <v>-61.185898000000002</v>
      </c>
    </row>
    <row r="571" spans="2:15" x14ac:dyDescent="0.25">
      <c r="B571" s="88">
        <v>21333333333.333</v>
      </c>
      <c r="C571" s="88">
        <v>-87.797707000000003</v>
      </c>
      <c r="D571" s="88">
        <v>-80.745468000000002</v>
      </c>
      <c r="F571" s="6">
        <f t="shared" si="94"/>
        <v>26.164999999999999</v>
      </c>
      <c r="G571" s="6">
        <f t="shared" si="92"/>
        <v>-77.994140999999999</v>
      </c>
      <c r="J571" s="88">
        <v>21333333333.333</v>
      </c>
      <c r="K571" s="88">
        <v>-92.642692999999994</v>
      </c>
      <c r="L571" s="88">
        <v>-84.932304000000002</v>
      </c>
      <c r="N571" s="6">
        <f t="shared" si="95"/>
        <v>26.164999999999999</v>
      </c>
      <c r="O571" s="6">
        <f t="shared" si="93"/>
        <v>-65.422820999999999</v>
      </c>
    </row>
    <row r="572" spans="2:15" x14ac:dyDescent="0.25">
      <c r="B572" s="88">
        <v>22666666666.667</v>
      </c>
      <c r="C572" s="88">
        <v>-89.166252</v>
      </c>
      <c r="D572" s="88">
        <v>-81.717804000000001</v>
      </c>
      <c r="F572" s="6">
        <f t="shared" si="94"/>
        <v>27.137499999999999</v>
      </c>
      <c r="G572" s="6">
        <f t="shared" si="92"/>
        <v>-75.549178999999995</v>
      </c>
      <c r="J572" s="88">
        <v>22666666666.667</v>
      </c>
      <c r="K572" s="88">
        <v>-97.225493999999998</v>
      </c>
      <c r="L572" s="88">
        <v>-88.999556999999996</v>
      </c>
      <c r="N572" s="6">
        <f t="shared" si="95"/>
        <v>27.137499999999999</v>
      </c>
      <c r="O572" s="6">
        <f t="shared" si="93"/>
        <v>-63.178657999999999</v>
      </c>
    </row>
    <row r="573" spans="2:15" x14ac:dyDescent="0.25">
      <c r="B573" s="88">
        <v>24000000000</v>
      </c>
      <c r="C573" s="88">
        <v>-98.142944</v>
      </c>
      <c r="D573" s="88">
        <v>-90.813789</v>
      </c>
      <c r="F573" s="6">
        <f t="shared" si="94"/>
        <v>28.11</v>
      </c>
      <c r="G573" s="6">
        <f t="shared" si="92"/>
        <v>-72.335471999999996</v>
      </c>
      <c r="J573" s="88">
        <v>24000000000</v>
      </c>
      <c r="K573" s="88">
        <v>-91.082954000000001</v>
      </c>
      <c r="L573" s="88">
        <v>-83.242783000000003</v>
      </c>
      <c r="N573" s="6">
        <f t="shared" si="95"/>
        <v>28.11</v>
      </c>
      <c r="O573" s="6">
        <f t="shared" si="93"/>
        <v>-68.116698999999997</v>
      </c>
    </row>
    <row r="574" spans="2:15" x14ac:dyDescent="0.25">
      <c r="B574" s="88">
        <v>25333333333.333</v>
      </c>
      <c r="C574" s="88">
        <v>-97.388610999999997</v>
      </c>
      <c r="D574" s="88">
        <v>-90.119392000000005</v>
      </c>
      <c r="F574" s="6">
        <f t="shared" si="94"/>
        <v>29.0825</v>
      </c>
      <c r="G574" s="6">
        <f t="shared" si="92"/>
        <v>-77.081772000000001</v>
      </c>
      <c r="J574" s="88">
        <v>25333333333.333</v>
      </c>
      <c r="K574" s="88">
        <v>-95.623465999999993</v>
      </c>
      <c r="L574" s="88">
        <v>-87.712753000000006</v>
      </c>
      <c r="N574" s="6">
        <f t="shared" si="95"/>
        <v>29.0825</v>
      </c>
      <c r="O574" s="6">
        <f t="shared" si="93"/>
        <v>-74.119170999999994</v>
      </c>
    </row>
    <row r="575" spans="2:15" x14ac:dyDescent="0.25">
      <c r="B575" s="88">
        <v>26666666666.667</v>
      </c>
      <c r="C575" s="88">
        <v>-92.413284000000004</v>
      </c>
      <c r="D575" s="88">
        <v>-84.833916000000002</v>
      </c>
      <c r="F575" s="6">
        <f t="shared" si="94"/>
        <v>30.055</v>
      </c>
      <c r="G575" s="6">
        <f t="shared" si="92"/>
        <v>-73.631225999999998</v>
      </c>
      <c r="J575" s="88">
        <v>26666666666.667</v>
      </c>
      <c r="K575" s="88">
        <v>-103.98407</v>
      </c>
      <c r="L575" s="88">
        <v>-95.908233999999993</v>
      </c>
      <c r="N575" s="6">
        <f t="shared" si="95"/>
        <v>30.055</v>
      </c>
      <c r="O575" s="6">
        <f t="shared" si="93"/>
        <v>-74.896270999999999</v>
      </c>
    </row>
    <row r="576" spans="2:15" x14ac:dyDescent="0.25">
      <c r="B576" s="88">
        <v>28000000000</v>
      </c>
      <c r="C576" s="88">
        <v>-89.380463000000006</v>
      </c>
      <c r="D576" s="88">
        <v>-81.683014</v>
      </c>
      <c r="F576" s="6">
        <f t="shared" si="94"/>
        <v>31.0275</v>
      </c>
      <c r="G576" s="6">
        <f t="shared" si="92"/>
        <v>-75.720078000000001</v>
      </c>
      <c r="J576" s="88">
        <v>28000000000</v>
      </c>
      <c r="K576" s="88">
        <v>-94.336815000000001</v>
      </c>
      <c r="L576" s="88">
        <v>-86.085976000000002</v>
      </c>
      <c r="N576" s="6">
        <f t="shared" si="95"/>
        <v>31.0275</v>
      </c>
      <c r="O576" s="6">
        <f t="shared" si="93"/>
        <v>-75.390609999999995</v>
      </c>
    </row>
    <row r="577" spans="2:15" x14ac:dyDescent="0.25">
      <c r="B577" s="88">
        <v>29333333333.333</v>
      </c>
      <c r="C577" s="88">
        <v>-94.400718999999995</v>
      </c>
      <c r="D577" s="88">
        <v>-86.957061999999993</v>
      </c>
      <c r="F577" s="6">
        <f t="shared" si="94"/>
        <v>32</v>
      </c>
      <c r="G577" s="6">
        <f t="shared" si="92"/>
        <v>-79.559753000000001</v>
      </c>
      <c r="J577" s="88">
        <v>29333333333.333</v>
      </c>
      <c r="K577" s="88">
        <v>-95.247214999999997</v>
      </c>
      <c r="L577" s="88">
        <v>-87.348708999999999</v>
      </c>
      <c r="N577" s="6">
        <f t="shared" si="95"/>
        <v>32</v>
      </c>
      <c r="O577" s="6">
        <f t="shared" si="93"/>
        <v>-76.090378000000001</v>
      </c>
    </row>
    <row r="578" spans="2:15" x14ac:dyDescent="0.25">
      <c r="B578" s="88">
        <v>30666666666.667</v>
      </c>
      <c r="C578" s="88">
        <v>-90.388130000000004</v>
      </c>
      <c r="D578" s="88">
        <v>-83.026566000000003</v>
      </c>
      <c r="F578" s="6" t="s">
        <v>21</v>
      </c>
      <c r="J578" s="88">
        <v>30666666666.667</v>
      </c>
      <c r="K578" s="88">
        <v>-94.395966000000001</v>
      </c>
      <c r="L578" s="88">
        <v>-86.596146000000005</v>
      </c>
      <c r="N578" s="6" t="s">
        <v>21</v>
      </c>
    </row>
    <row r="579" spans="2:15" x14ac:dyDescent="0.25">
      <c r="B579" s="88">
        <v>32000000000</v>
      </c>
      <c r="C579" s="88">
        <v>-85.894904999999994</v>
      </c>
      <c r="D579" s="88">
        <v>-78.078361999999998</v>
      </c>
      <c r="J579" s="88">
        <v>32000000000</v>
      </c>
      <c r="K579" s="88">
        <v>-95.501518000000004</v>
      </c>
      <c r="L579" s="88">
        <v>-87.116698999999997</v>
      </c>
    </row>
    <row r="580" spans="2:15" x14ac:dyDescent="0.25">
      <c r="B580" s="88" t="s">
        <v>21</v>
      </c>
      <c r="J580" s="88" t="s">
        <v>21</v>
      </c>
    </row>
    <row r="583" spans="2:15" x14ac:dyDescent="0.25">
      <c r="B583" s="88" t="s">
        <v>70</v>
      </c>
      <c r="J583" s="88" t="s">
        <v>70</v>
      </c>
    </row>
    <row r="584" spans="2:15" x14ac:dyDescent="0.25">
      <c r="B584" s="88" t="s">
        <v>19</v>
      </c>
      <c r="C584" s="88" t="s">
        <v>168</v>
      </c>
      <c r="D584" s="88" t="s">
        <v>94</v>
      </c>
      <c r="J584" s="88" t="s">
        <v>19</v>
      </c>
      <c r="K584" s="88" t="s">
        <v>168</v>
      </c>
      <c r="L584" s="88" t="s">
        <v>94</v>
      </c>
    </row>
    <row r="585" spans="2:15" x14ac:dyDescent="0.25">
      <c r="B585" s="88">
        <v>14495000000</v>
      </c>
      <c r="C585" s="88">
        <v>-67.495384000000001</v>
      </c>
      <c r="D585" s="88">
        <v>-61.809666</v>
      </c>
      <c r="J585" s="88">
        <v>14495000000</v>
      </c>
      <c r="K585" s="88">
        <v>-74.291359</v>
      </c>
      <c r="L585" s="88">
        <v>-66.527557000000002</v>
      </c>
    </row>
    <row r="586" spans="2:15" x14ac:dyDescent="0.25">
      <c r="B586" s="88">
        <v>15467500000</v>
      </c>
      <c r="C586" s="88">
        <v>-61.054855000000003</v>
      </c>
      <c r="D586" s="88">
        <v>-54.869297000000003</v>
      </c>
      <c r="J586" s="88">
        <v>15467500000</v>
      </c>
      <c r="K586" s="88">
        <v>-60.451056999999999</v>
      </c>
      <c r="L586" s="88">
        <v>-52.477477999999998</v>
      </c>
    </row>
    <row r="587" spans="2:15" x14ac:dyDescent="0.25">
      <c r="B587" s="88">
        <v>16440000000</v>
      </c>
      <c r="C587" s="88">
        <v>-61.344048000000001</v>
      </c>
      <c r="D587" s="88">
        <v>-54.875607000000002</v>
      </c>
      <c r="J587" s="88">
        <v>16440000000</v>
      </c>
      <c r="K587" s="88">
        <v>-69.318854999999999</v>
      </c>
      <c r="L587" s="88">
        <v>-61.446303999999998</v>
      </c>
    </row>
    <row r="588" spans="2:15" x14ac:dyDescent="0.25">
      <c r="B588" s="88">
        <v>17412500000</v>
      </c>
      <c r="C588" s="88">
        <v>-58.626269999999998</v>
      </c>
      <c r="D588" s="88">
        <v>-52.113342000000003</v>
      </c>
      <c r="J588" s="88">
        <v>17412500000</v>
      </c>
      <c r="K588" s="88">
        <v>-70.754538999999994</v>
      </c>
      <c r="L588" s="88">
        <v>-63.176608999999999</v>
      </c>
    </row>
    <row r="589" spans="2:15" x14ac:dyDescent="0.25">
      <c r="B589" s="88">
        <v>18385000000</v>
      </c>
      <c r="C589" s="88">
        <v>-57.362000000000002</v>
      </c>
      <c r="D589" s="88">
        <v>-51.019257000000003</v>
      </c>
      <c r="J589" s="88">
        <v>18385000000</v>
      </c>
      <c r="K589" s="88">
        <v>-68.311927999999995</v>
      </c>
      <c r="L589" s="88">
        <v>-60.898319000000001</v>
      </c>
    </row>
    <row r="590" spans="2:15" x14ac:dyDescent="0.25">
      <c r="B590" s="88">
        <v>19357500000</v>
      </c>
      <c r="C590" s="88">
        <v>-60.900066000000002</v>
      </c>
      <c r="D590" s="88">
        <v>-54.005099999999999</v>
      </c>
      <c r="J590" s="88">
        <v>19357500000</v>
      </c>
      <c r="K590" s="88">
        <v>-71.269454999999994</v>
      </c>
      <c r="L590" s="88">
        <v>-62.738384000000003</v>
      </c>
    </row>
    <row r="591" spans="2:15" x14ac:dyDescent="0.25">
      <c r="B591" s="88">
        <v>20330000000</v>
      </c>
      <c r="C591" s="88">
        <v>-64.017021</v>
      </c>
      <c r="D591" s="88">
        <v>-57.514899999999997</v>
      </c>
      <c r="J591" s="88">
        <v>20330000000</v>
      </c>
      <c r="K591" s="88">
        <v>-70.212219000000005</v>
      </c>
      <c r="L591" s="88">
        <v>-61.393444000000002</v>
      </c>
    </row>
    <row r="592" spans="2:15" x14ac:dyDescent="0.25">
      <c r="B592" s="88">
        <v>21302500000</v>
      </c>
      <c r="C592" s="88">
        <v>-65.656623999999994</v>
      </c>
      <c r="D592" s="88">
        <v>-59.121001999999997</v>
      </c>
      <c r="J592" s="88">
        <v>21302500000</v>
      </c>
      <c r="K592" s="88">
        <v>-73.503547999999995</v>
      </c>
      <c r="L592" s="88">
        <v>-64.861739999999998</v>
      </c>
    </row>
    <row r="593" spans="2:12" x14ac:dyDescent="0.25">
      <c r="B593" s="88">
        <v>22275000000</v>
      </c>
      <c r="C593" s="88">
        <v>-68.420501999999999</v>
      </c>
      <c r="D593" s="88">
        <v>-61.617179999999998</v>
      </c>
      <c r="J593" s="88">
        <v>22275000000</v>
      </c>
      <c r="K593" s="88">
        <v>-73.398514000000006</v>
      </c>
      <c r="L593" s="88">
        <v>-65.203827000000004</v>
      </c>
    </row>
    <row r="594" spans="2:12" x14ac:dyDescent="0.25">
      <c r="B594" s="88">
        <v>23247500000</v>
      </c>
      <c r="C594" s="88">
        <v>-73.488274000000004</v>
      </c>
      <c r="D594" s="88">
        <v>-66.697333999999998</v>
      </c>
      <c r="J594" s="88">
        <v>23247500000</v>
      </c>
      <c r="K594" s="88">
        <v>-74.806976000000006</v>
      </c>
      <c r="L594" s="88">
        <v>-67.014770999999996</v>
      </c>
    </row>
    <row r="595" spans="2:12" x14ac:dyDescent="0.25">
      <c r="B595" s="88">
        <v>24220000000</v>
      </c>
      <c r="C595" s="88">
        <v>-81.678023999999994</v>
      </c>
      <c r="D595" s="88">
        <v>-74.625777999999997</v>
      </c>
      <c r="J595" s="88">
        <v>24220000000</v>
      </c>
      <c r="K595" s="88">
        <v>-71.672500999999997</v>
      </c>
      <c r="L595" s="88">
        <v>-63.962111999999998</v>
      </c>
    </row>
    <row r="596" spans="2:12" x14ac:dyDescent="0.25">
      <c r="B596" s="88">
        <v>25192500000</v>
      </c>
      <c r="C596" s="88">
        <v>-77.263114999999999</v>
      </c>
      <c r="D596" s="88">
        <v>-69.814659000000006</v>
      </c>
      <c r="J596" s="88">
        <v>25192500000</v>
      </c>
      <c r="K596" s="88">
        <v>-69.411834999999996</v>
      </c>
      <c r="L596" s="88">
        <v>-61.185898000000002</v>
      </c>
    </row>
    <row r="597" spans="2:12" x14ac:dyDescent="0.25">
      <c r="B597" s="88">
        <v>26165000000</v>
      </c>
      <c r="C597" s="88">
        <v>-85.323295999999999</v>
      </c>
      <c r="D597" s="88">
        <v>-77.994140999999999</v>
      </c>
      <c r="J597" s="88">
        <v>26165000000</v>
      </c>
      <c r="K597" s="88">
        <v>-73.262992999999994</v>
      </c>
      <c r="L597" s="88">
        <v>-65.422820999999999</v>
      </c>
    </row>
    <row r="598" spans="2:12" x14ac:dyDescent="0.25">
      <c r="B598" s="88">
        <v>27137500000</v>
      </c>
      <c r="C598" s="88">
        <v>-82.818404999999998</v>
      </c>
      <c r="D598" s="88">
        <v>-75.549178999999995</v>
      </c>
      <c r="J598" s="88">
        <v>27137500000</v>
      </c>
      <c r="K598" s="88">
        <v>-71.089371</v>
      </c>
      <c r="L598" s="88">
        <v>-63.178657999999999</v>
      </c>
    </row>
    <row r="599" spans="2:12" x14ac:dyDescent="0.25">
      <c r="B599" s="88">
        <v>28110000000</v>
      </c>
      <c r="C599" s="88">
        <v>-79.914848000000006</v>
      </c>
      <c r="D599" s="88">
        <v>-72.335471999999996</v>
      </c>
      <c r="J599" s="88">
        <v>28110000000</v>
      </c>
      <c r="K599" s="88">
        <v>-76.192527999999996</v>
      </c>
      <c r="L599" s="88">
        <v>-68.116698999999997</v>
      </c>
    </row>
    <row r="600" spans="2:12" x14ac:dyDescent="0.25">
      <c r="B600" s="88">
        <v>29082500000</v>
      </c>
      <c r="C600" s="88">
        <v>-84.779221000000007</v>
      </c>
      <c r="D600" s="88">
        <v>-77.081772000000001</v>
      </c>
      <c r="J600" s="88">
        <v>29082500000</v>
      </c>
      <c r="K600" s="88">
        <v>-82.370009999999994</v>
      </c>
      <c r="L600" s="88">
        <v>-74.119170999999994</v>
      </c>
    </row>
    <row r="601" spans="2:12" x14ac:dyDescent="0.25">
      <c r="B601" s="88">
        <v>30055000000</v>
      </c>
      <c r="C601" s="88">
        <v>-81.074889999999996</v>
      </c>
      <c r="D601" s="88">
        <v>-73.631225999999998</v>
      </c>
      <c r="J601" s="88">
        <v>30055000000</v>
      </c>
      <c r="K601" s="88">
        <v>-82.794785000000005</v>
      </c>
      <c r="L601" s="88">
        <v>-74.896270999999999</v>
      </c>
    </row>
    <row r="602" spans="2:12" x14ac:dyDescent="0.25">
      <c r="B602" s="88">
        <v>31027500000</v>
      </c>
      <c r="C602" s="88">
        <v>-83.081642000000002</v>
      </c>
      <c r="D602" s="88">
        <v>-75.720078000000001</v>
      </c>
      <c r="J602" s="88">
        <v>31027500000</v>
      </c>
      <c r="K602" s="88">
        <v>-83.190430000000006</v>
      </c>
      <c r="L602" s="88">
        <v>-75.390609999999995</v>
      </c>
    </row>
    <row r="603" spans="2:12" x14ac:dyDescent="0.25">
      <c r="B603" s="88">
        <v>32000000000</v>
      </c>
      <c r="C603" s="88">
        <v>-87.376296999999994</v>
      </c>
      <c r="D603" s="88">
        <v>-79.559753000000001</v>
      </c>
      <c r="J603" s="88">
        <v>32000000000</v>
      </c>
      <c r="K603" s="88">
        <v>-84.475196999999994</v>
      </c>
      <c r="L603" s="88">
        <v>-76.090378000000001</v>
      </c>
    </row>
    <row r="604" spans="2:12" x14ac:dyDescent="0.25">
      <c r="B604" s="88" t="s">
        <v>21</v>
      </c>
      <c r="J604" s="8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17</vt:i4>
      </vt:variant>
    </vt:vector>
  </HeadingPairs>
  <TitlesOfParts>
    <vt:vector size="35" baseType="lpstr">
      <vt:lpstr>0832</vt:lpstr>
      <vt:lpstr>Mapping</vt:lpstr>
      <vt:lpstr>CLvsLO</vt:lpstr>
      <vt:lpstr>CLvsLO 2GHz IF</vt:lpstr>
      <vt:lpstr>CL &amp; Data</vt:lpstr>
      <vt:lpstr>Isolations</vt:lpstr>
      <vt:lpstr>IF Response</vt:lpstr>
      <vt:lpstr>IP3</vt:lpstr>
      <vt:lpstr>P1dB CL</vt:lpstr>
      <vt:lpstr>P1dB Pt</vt:lpstr>
      <vt:lpstr>LO Harm-A</vt:lpstr>
      <vt:lpstr>LO Harm-B</vt:lpstr>
      <vt:lpstr>2Rx2L</vt:lpstr>
      <vt:lpstr>5Rx0L</vt:lpstr>
      <vt:lpstr>5Rx5L</vt:lpstr>
      <vt:lpstr>2Ix1L</vt:lpstr>
      <vt:lpstr>5Ix0L</vt:lpstr>
      <vt:lpstr>5Ix5L</vt:lpstr>
      <vt:lpstr>'0832'!Amp_Diff_2_3</vt:lpstr>
      <vt:lpstr>'0832'!Amp_Diff_2_3_2</vt:lpstr>
      <vt:lpstr>'0832'!Amp_Diff_2_4</vt:lpstr>
      <vt:lpstr>'0832'!Common_RL</vt:lpstr>
      <vt:lpstr>'0832'!IL_1_4</vt:lpstr>
      <vt:lpstr>'0832'!IL_1_4_2</vt:lpstr>
      <vt:lpstr>'0832'!Iso_2_3</vt:lpstr>
      <vt:lpstr>'0832'!Iso_2_3_2</vt:lpstr>
      <vt:lpstr>'0832'!Iso_2_4</vt:lpstr>
      <vt:lpstr>'0832'!Iso_2_4_2</vt:lpstr>
      <vt:lpstr>'CL &amp; Data'!MT3H_0113_ConversionLoss_and_Isolation_A__20dBm</vt:lpstr>
      <vt:lpstr>'CL &amp; Data'!MT3H_0113_ConversionLoss_and_Isolation_B</vt:lpstr>
      <vt:lpstr>'0832'!Output_3_RL</vt:lpstr>
      <vt:lpstr>'0832'!Output_4_RL</vt:lpstr>
      <vt:lpstr>'0832'!Phase_Diff_2_3_1</vt:lpstr>
      <vt:lpstr>'0832'!Phase_Diff_2_3_2</vt:lpstr>
      <vt:lpstr>'0832'!Phase_Diff_2_4</vt:lpstr>
    </vt:vector>
  </TitlesOfParts>
  <Company>Marki Microwave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Brandon Takaki</cp:lastModifiedBy>
  <cp:lastPrinted>2012-01-25T23:19:48Z</cp:lastPrinted>
  <dcterms:created xsi:type="dcterms:W3CDTF">2010-12-03T23:31:23Z</dcterms:created>
  <dcterms:modified xsi:type="dcterms:W3CDTF">2021-07-22T18:32:18Z</dcterms:modified>
</cp:coreProperties>
</file>